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30" yWindow="4590" windowWidth="20955" windowHeight="3555" tabRatio="927"/>
  </bookViews>
  <sheets>
    <sheet name="Read Me" sheetId="28" r:id="rId1"/>
    <sheet name="Summary Tables" sheetId="29" r:id="rId2"/>
    <sheet name="Table 2.1a" sheetId="1" r:id="rId3"/>
    <sheet name="Table 2.1b" sheetId="2" r:id="rId4"/>
    <sheet name="Table 2.2a" sheetId="3" r:id="rId5"/>
    <sheet name="Table 2.3a" sheetId="4" r:id="rId6"/>
    <sheet name="Table 2.3b" sheetId="5" r:id="rId7"/>
    <sheet name="Table 2.3c" sheetId="6" r:id="rId8"/>
    <sheet name="Table 2.4a" sheetId="16" r:id="rId9"/>
    <sheet name="Table 2.5a" sheetId="7" r:id="rId10"/>
    <sheet name="Table 2.5b" sheetId="8" r:id="rId11"/>
    <sheet name="Table 2.5c" sheetId="24" r:id="rId12"/>
    <sheet name="Table 3.1" sheetId="34" r:id="rId13"/>
    <sheet name="Table 3.2" sheetId="35" r:id="rId14"/>
    <sheet name="Table 3.3" sheetId="36" r:id="rId15"/>
    <sheet name="Table 3.4" sheetId="37" r:id="rId16"/>
    <sheet name="Table 3.5" sheetId="38" r:id="rId17"/>
    <sheet name="Table 3.6" sheetId="39" r:id="rId18"/>
    <sheet name="UtilityList" sheetId="25" r:id="rId19"/>
  </sheets>
  <definedNames>
    <definedName name="_xlnm._FilterDatabase" localSheetId="2" hidden="1">'Table 2.1a'!$A$4:$T$258</definedName>
    <definedName name="_xlnm._FilterDatabase" localSheetId="3" hidden="1">'Table 2.1b'!$A$5:$R$258</definedName>
    <definedName name="_xlnm._FilterDatabase" localSheetId="4" hidden="1">'Table 2.2a'!$A$7:$R$129</definedName>
    <definedName name="_xlnm._FilterDatabase" localSheetId="5" hidden="1">'Table 2.3a'!$A$5:$R$259</definedName>
    <definedName name="_xlnm._FilterDatabase" localSheetId="6" hidden="1">'Table 2.3b'!$A$3:$S$257</definedName>
    <definedName name="_xlnm._FilterDatabase" localSheetId="7" hidden="1">'Table 2.3c'!$A$5:$T$240</definedName>
    <definedName name="_xlnm._FilterDatabase" localSheetId="8" hidden="1">'Table 2.4a'!$A$6:$U$241</definedName>
    <definedName name="_xlnm._FilterDatabase" localSheetId="9" hidden="1">'Table 2.5a'!$A$4:$V$211</definedName>
    <definedName name="_xlnm._FilterDatabase" localSheetId="10" hidden="1">'Table 2.5b'!$A$4:$S$209</definedName>
    <definedName name="_xlnm._FilterDatabase" localSheetId="11" hidden="1">'Table 2.5c'!$A$2:$O$209</definedName>
    <definedName name="_xlnm._FilterDatabase" localSheetId="18" hidden="1">UtilityList!$A$2:$P$264</definedName>
    <definedName name="_xlnm.Print_Area" localSheetId="2">'Table 2.1a'!$A:$T</definedName>
    <definedName name="_xlnm.Print_Area" localSheetId="4">'Table 2.2a'!$A:$R</definedName>
    <definedName name="_xlnm.Print_Area" localSheetId="5">'Table 2.3a'!$A:$R</definedName>
    <definedName name="_xlnm.Print_Area" localSheetId="6">'Table 2.3b'!$A:$R</definedName>
    <definedName name="_xlnm.Print_Area" localSheetId="7">'Table 2.3c'!$A:$T</definedName>
    <definedName name="_xlnm.Print_Area" localSheetId="8">'Table 2.4a'!$A:$T</definedName>
    <definedName name="_xlnm.Print_Area" localSheetId="9">'Table 2.5a'!$A:$V</definedName>
    <definedName name="_xlnm.Print_Titles" localSheetId="2">'Table 2.1a'!$4:$4</definedName>
    <definedName name="_xlnm.Print_Titles" localSheetId="4">'Table 2.2a'!$6:$7</definedName>
    <definedName name="_xlnm.Print_Titles" localSheetId="5">'Table 2.3a'!$4:$5</definedName>
    <definedName name="_xlnm.Print_Titles" localSheetId="6">'Table 2.3b'!$1:$3</definedName>
    <definedName name="_xlnm.Print_Titles" localSheetId="7">'Table 2.3c'!$5:$5</definedName>
    <definedName name="_xlnm.Print_Titles" localSheetId="8">'Table 2.4a'!$6:$6</definedName>
    <definedName name="_xlnm.Print_Titles" localSheetId="9">'Table 2.5a'!$3:$4</definedName>
  </definedNames>
  <calcPr calcId="145621"/>
</workbook>
</file>

<file path=xl/calcChain.xml><?xml version="1.0" encoding="utf-8"?>
<calcChain xmlns="http://schemas.openxmlformats.org/spreadsheetml/2006/main">
  <c r="C60" i="38" l="1"/>
  <c r="L62" i="36"/>
  <c r="J62" i="36"/>
  <c r="H62" i="36"/>
  <c r="F62" i="36"/>
  <c r="D62" i="36"/>
  <c r="I119" i="16" l="1"/>
  <c r="I120" i="16"/>
  <c r="L140" i="6"/>
  <c r="J208" i="4"/>
  <c r="J226" i="4"/>
  <c r="B42" i="2" l="1"/>
  <c r="B43" i="2"/>
  <c r="B41" i="2"/>
  <c r="B36" i="2"/>
  <c r="B37" i="2"/>
  <c r="B35" i="2"/>
  <c r="B31" i="2"/>
  <c r="B32" i="2"/>
  <c r="B33" i="2"/>
  <c r="B30" i="2"/>
  <c r="B27" i="2"/>
  <c r="B28" i="2"/>
  <c r="B26" i="2"/>
  <c r="B19" i="2"/>
  <c r="B20" i="2"/>
  <c r="B21" i="2"/>
  <c r="B22" i="2"/>
  <c r="B18" i="2"/>
  <c r="B7" i="2"/>
  <c r="B8" i="2"/>
  <c r="B9" i="2"/>
  <c r="B6" i="2"/>
  <c r="E12" i="3" l="1"/>
  <c r="E15" i="3"/>
  <c r="E127" i="3"/>
  <c r="E128" i="3"/>
  <c r="E129" i="3"/>
  <c r="E13" i="3"/>
  <c r="E14" i="3"/>
  <c r="E16" i="3"/>
  <c r="E17" i="3"/>
  <c r="E18" i="3"/>
  <c r="E19" i="3"/>
  <c r="E20" i="3"/>
  <c r="E21" i="3"/>
  <c r="E22" i="3"/>
  <c r="E23" i="3"/>
  <c r="E24" i="3"/>
  <c r="E25" i="3"/>
  <c r="E26" i="3"/>
  <c r="E27" i="3"/>
  <c r="E28" i="3"/>
  <c r="E29" i="3"/>
  <c r="E30" i="3"/>
  <c r="E31" i="3"/>
  <c r="E32" i="3"/>
  <c r="E33" i="3"/>
  <c r="E34" i="3"/>
  <c r="E35" i="3"/>
  <c r="E37" i="3"/>
  <c r="E38"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0" i="3"/>
  <c r="E11" i="3"/>
  <c r="E9" i="3"/>
  <c r="C59" i="37" l="1"/>
  <c r="M59" i="37" s="1"/>
  <c r="C62" i="35"/>
  <c r="M62" i="35" s="1"/>
  <c r="H62" i="34"/>
  <c r="D142" i="29"/>
  <c r="E142" i="29"/>
  <c r="C142" i="29"/>
  <c r="F132" i="29"/>
  <c r="F133" i="29"/>
  <c r="F134" i="29"/>
  <c r="F135" i="29"/>
  <c r="F136" i="29"/>
  <c r="F137" i="29"/>
  <c r="F138" i="29"/>
  <c r="F139" i="29"/>
  <c r="F140" i="29"/>
  <c r="F141" i="29"/>
  <c r="F131" i="29"/>
  <c r="D124" i="29"/>
  <c r="E124" i="29"/>
  <c r="C124" i="29"/>
  <c r="F114" i="29"/>
  <c r="F115" i="29"/>
  <c r="F116" i="29"/>
  <c r="F117" i="29"/>
  <c r="F118" i="29"/>
  <c r="F119" i="29"/>
  <c r="F120" i="29"/>
  <c r="F121" i="29"/>
  <c r="F122" i="29"/>
  <c r="F123" i="29"/>
  <c r="F113" i="29"/>
  <c r="D106" i="29"/>
  <c r="E106" i="29"/>
  <c r="C106" i="29"/>
  <c r="F96" i="29"/>
  <c r="F97" i="29"/>
  <c r="F98" i="29"/>
  <c r="F99" i="29"/>
  <c r="F100" i="29"/>
  <c r="F101" i="29"/>
  <c r="F102" i="29"/>
  <c r="F103" i="29"/>
  <c r="F104" i="29"/>
  <c r="F105" i="29"/>
  <c r="F95" i="29"/>
  <c r="J62" i="34" l="1"/>
  <c r="D62" i="34"/>
  <c r="L62" i="34"/>
  <c r="C62" i="36"/>
  <c r="K62" i="36" s="1"/>
  <c r="F62" i="34"/>
  <c r="N62" i="34"/>
  <c r="G59" i="37"/>
  <c r="K59" i="37"/>
  <c r="E59" i="37"/>
  <c r="I59" i="37"/>
  <c r="G62" i="35"/>
  <c r="K62" i="35"/>
  <c r="E62" i="35"/>
  <c r="I62" i="35"/>
  <c r="F124" i="29"/>
  <c r="G123" i="29" s="1"/>
  <c r="F142" i="29"/>
  <c r="G139" i="29" s="1"/>
  <c r="G117" i="29"/>
  <c r="F106" i="29"/>
  <c r="D107" i="29" s="1"/>
  <c r="K96" i="29" s="1"/>
  <c r="D87" i="29"/>
  <c r="D89" i="29" s="1"/>
  <c r="E87" i="29"/>
  <c r="E89" i="29" s="1"/>
  <c r="C87" i="29"/>
  <c r="C89" i="29" s="1"/>
  <c r="H58" i="29"/>
  <c r="H59" i="29"/>
  <c r="H60" i="29"/>
  <c r="H61" i="29"/>
  <c r="H62" i="29"/>
  <c r="H63" i="29"/>
  <c r="H64" i="29"/>
  <c r="H65" i="29"/>
  <c r="H66" i="29"/>
  <c r="H67" i="29"/>
  <c r="H57" i="29"/>
  <c r="D68" i="29"/>
  <c r="E68" i="29"/>
  <c r="F68" i="29"/>
  <c r="G68" i="29"/>
  <c r="C68" i="29"/>
  <c r="C51" i="29"/>
  <c r="D43" i="29" s="1"/>
  <c r="C34" i="29"/>
  <c r="D25" i="29" s="1"/>
  <c r="E16" i="29"/>
  <c r="D16" i="29"/>
  <c r="C16" i="29"/>
  <c r="F15" i="29"/>
  <c r="G15" i="29" s="1"/>
  <c r="F14" i="29"/>
  <c r="G14" i="29" s="1"/>
  <c r="F13" i="29"/>
  <c r="G13" i="29" s="1"/>
  <c r="F12" i="29"/>
  <c r="G12" i="29" s="1"/>
  <c r="F11" i="29"/>
  <c r="G11" i="29" s="1"/>
  <c r="F10" i="29"/>
  <c r="G10" i="29" s="1"/>
  <c r="F9" i="29"/>
  <c r="G9" i="29" s="1"/>
  <c r="F8" i="29"/>
  <c r="G8" i="29" s="1"/>
  <c r="F7" i="29"/>
  <c r="G7" i="29" s="1"/>
  <c r="F6" i="29"/>
  <c r="G6" i="29" s="1"/>
  <c r="F5" i="29"/>
  <c r="G5" i="29" s="1"/>
  <c r="E62" i="36" l="1"/>
  <c r="G118" i="29"/>
  <c r="G116" i="29"/>
  <c r="E125" i="29"/>
  <c r="L97" i="29" s="1"/>
  <c r="D125" i="29"/>
  <c r="K97" i="29" s="1"/>
  <c r="C125" i="29"/>
  <c r="J97" i="29" s="1"/>
  <c r="I62" i="36"/>
  <c r="G62" i="36"/>
  <c r="G113" i="29"/>
  <c r="G121" i="29"/>
  <c r="M62" i="36"/>
  <c r="E143" i="29"/>
  <c r="L98" i="29" s="1"/>
  <c r="G141" i="29"/>
  <c r="G138" i="29"/>
  <c r="G133" i="29"/>
  <c r="G131" i="29"/>
  <c r="G134" i="29"/>
  <c r="D143" i="29"/>
  <c r="K98" i="29" s="1"/>
  <c r="G137" i="29"/>
  <c r="D23" i="29"/>
  <c r="D26" i="29"/>
  <c r="D30" i="29"/>
  <c r="H68" i="29"/>
  <c r="G69" i="29" s="1"/>
  <c r="G122" i="29"/>
  <c r="G114" i="29"/>
  <c r="G120" i="29"/>
  <c r="F125" i="29"/>
  <c r="G115" i="29"/>
  <c r="G119" i="29"/>
  <c r="D32" i="29"/>
  <c r="D28" i="29"/>
  <c r="D24" i="29"/>
  <c r="G140" i="29"/>
  <c r="G136" i="29"/>
  <c r="G132" i="29"/>
  <c r="C143" i="29"/>
  <c r="G135" i="29"/>
  <c r="D51" i="29"/>
  <c r="D47" i="29"/>
  <c r="D45" i="29"/>
  <c r="D41" i="29"/>
  <c r="D33" i="29"/>
  <c r="D31" i="29"/>
  <c r="D29" i="29"/>
  <c r="D27" i="29"/>
  <c r="D40" i="29"/>
  <c r="D50" i="29"/>
  <c r="D48" i="29"/>
  <c r="D46" i="29"/>
  <c r="D44" i="29"/>
  <c r="D42" i="29"/>
  <c r="G96" i="29"/>
  <c r="G100" i="29"/>
  <c r="G104" i="29"/>
  <c r="C107" i="29"/>
  <c r="J96" i="29" s="1"/>
  <c r="G99" i="29"/>
  <c r="G103" i="29"/>
  <c r="G97" i="29"/>
  <c r="G101" i="29"/>
  <c r="G105" i="29"/>
  <c r="D49" i="29"/>
  <c r="E107" i="29"/>
  <c r="L96" i="29" s="1"/>
  <c r="G98" i="29"/>
  <c r="G102" i="29"/>
  <c r="G95" i="29"/>
  <c r="F16" i="29"/>
  <c r="G16" i="29" s="1"/>
  <c r="J98" i="29" l="1"/>
  <c r="F143" i="29"/>
  <c r="F69" i="29"/>
  <c r="E69" i="29"/>
  <c r="C69" i="29"/>
  <c r="D69" i="29"/>
  <c r="D34" i="29"/>
  <c r="G99" i="16"/>
  <c r="I99" i="16" s="1"/>
  <c r="G147" i="16"/>
  <c r="I147" i="16" s="1"/>
  <c r="G151" i="16"/>
  <c r="I151" i="16" s="1"/>
  <c r="G104" i="16"/>
  <c r="I104" i="16" s="1"/>
  <c r="G144" i="16"/>
  <c r="I144" i="16" s="1"/>
  <c r="G146" i="16"/>
  <c r="I146" i="16" s="1"/>
  <c r="G97" i="16"/>
  <c r="I97" i="16" s="1"/>
  <c r="G95" i="16"/>
  <c r="I95" i="16" s="1"/>
  <c r="G107" i="16"/>
  <c r="I107" i="16" s="1"/>
  <c r="G109" i="16"/>
  <c r="I109" i="16" s="1"/>
  <c r="G233" i="16"/>
  <c r="I233" i="16" s="1"/>
  <c r="G128" i="16"/>
  <c r="I128" i="16" s="1"/>
  <c r="G170" i="16"/>
  <c r="I170" i="16" s="1"/>
  <c r="G122" i="16"/>
  <c r="I122" i="16" s="1"/>
  <c r="G194" i="16"/>
  <c r="I194" i="16" s="1"/>
  <c r="G204" i="16"/>
  <c r="I204" i="16" s="1"/>
  <c r="G186" i="16"/>
  <c r="I186" i="16" s="1"/>
  <c r="G38" i="16"/>
  <c r="I38" i="16" s="1"/>
  <c r="G141" i="16"/>
  <c r="I141" i="16" s="1"/>
  <c r="G129" i="16"/>
  <c r="I129" i="16" s="1"/>
  <c r="G166" i="16"/>
  <c r="I166" i="16" s="1"/>
  <c r="G77" i="16"/>
  <c r="I77" i="16" s="1"/>
  <c r="G238" i="16"/>
  <c r="I238" i="16" s="1"/>
  <c r="G200" i="16"/>
  <c r="I200" i="16" s="1"/>
  <c r="G202" i="16"/>
  <c r="I202" i="16" s="1"/>
  <c r="G125" i="16"/>
  <c r="I125" i="16" s="1"/>
  <c r="G197" i="16"/>
  <c r="I197" i="16" s="1"/>
  <c r="G199" i="16"/>
  <c r="I199" i="16" s="1"/>
  <c r="G218" i="16"/>
  <c r="I218" i="16" s="1"/>
  <c r="G158" i="16"/>
  <c r="I158" i="16" s="1"/>
  <c r="G195" i="16"/>
  <c r="I195" i="16" s="1"/>
  <c r="G232" i="16"/>
  <c r="I232" i="16" s="1"/>
  <c r="G127" i="16"/>
  <c r="I127" i="16" s="1"/>
  <c r="G201" i="16"/>
  <c r="I201" i="16" s="1"/>
  <c r="G196" i="16"/>
  <c r="I196" i="16" s="1"/>
  <c r="G150" i="16"/>
  <c r="I150" i="16" s="1"/>
  <c r="G225" i="16"/>
  <c r="I225" i="16" s="1"/>
  <c r="G47" i="16"/>
  <c r="I47" i="16" s="1"/>
  <c r="G88" i="16"/>
  <c r="I88" i="16" s="1"/>
  <c r="G65" i="16"/>
  <c r="I65" i="16" s="1"/>
  <c r="G135" i="16"/>
  <c r="I135" i="16" s="1"/>
  <c r="G81" i="16"/>
  <c r="I81" i="16" s="1"/>
  <c r="G89" i="16"/>
  <c r="I89" i="16" s="1"/>
  <c r="G100" i="16"/>
  <c r="I100" i="16" s="1"/>
  <c r="G163" i="16"/>
  <c r="I163" i="16" s="1"/>
  <c r="G178" i="16"/>
  <c r="I178" i="16" s="1"/>
  <c r="G52" i="16"/>
  <c r="I52" i="16" s="1"/>
  <c r="G159" i="16"/>
  <c r="I159" i="16" s="1"/>
  <c r="G56" i="16"/>
  <c r="I56" i="16" s="1"/>
  <c r="G69" i="16"/>
  <c r="I69" i="16" s="1"/>
  <c r="G156" i="16"/>
  <c r="I156" i="16" s="1"/>
  <c r="G145" i="16"/>
  <c r="I145" i="16" s="1"/>
  <c r="G59" i="16"/>
  <c r="I59" i="16" s="1"/>
  <c r="G44" i="16"/>
  <c r="I44" i="16" s="1"/>
  <c r="G8" i="16"/>
  <c r="I8" i="16" s="1"/>
  <c r="G40" i="16"/>
  <c r="I40" i="16" s="1"/>
  <c r="G68" i="16"/>
  <c r="I68" i="16" s="1"/>
  <c r="G79" i="16"/>
  <c r="I79" i="16" s="1"/>
  <c r="G78" i="16"/>
  <c r="I78" i="16" s="1"/>
  <c r="G73" i="16"/>
  <c r="I73" i="16" s="1"/>
  <c r="G80" i="16"/>
  <c r="I80" i="16" s="1"/>
  <c r="G75" i="16"/>
  <c r="I75" i="16" s="1"/>
  <c r="G164" i="16"/>
  <c r="I164" i="16" s="1"/>
  <c r="G84" i="16"/>
  <c r="I84" i="16" s="1"/>
  <c r="G48" i="16"/>
  <c r="I48" i="16" s="1"/>
  <c r="G85" i="16"/>
  <c r="I85" i="16" s="1"/>
  <c r="G86" i="16"/>
  <c r="I86" i="16" s="1"/>
  <c r="G57" i="16"/>
  <c r="I57" i="16" s="1"/>
  <c r="G62" i="16"/>
  <c r="I62" i="16" s="1"/>
  <c r="G54" i="16"/>
  <c r="I54" i="16" s="1"/>
  <c r="G66" i="16"/>
  <c r="I66" i="16" s="1"/>
  <c r="G111" i="16"/>
  <c r="I111" i="16" s="1"/>
  <c r="G60" i="16"/>
  <c r="I60" i="16" s="1"/>
  <c r="G177" i="16"/>
  <c r="I177" i="16" s="1"/>
  <c r="G121" i="16"/>
  <c r="I121" i="16" s="1"/>
  <c r="G32" i="16"/>
  <c r="I32" i="16" s="1"/>
  <c r="G41" i="16"/>
  <c r="I41" i="16" s="1"/>
  <c r="G58" i="16"/>
  <c r="I58" i="16" s="1"/>
  <c r="G222" i="16"/>
  <c r="I222" i="16" s="1"/>
  <c r="G43" i="16"/>
  <c r="I43" i="16" s="1"/>
  <c r="G212" i="16"/>
  <c r="I212" i="16" s="1"/>
  <c r="G76" i="16"/>
  <c r="I76" i="16" s="1"/>
  <c r="G46" i="16"/>
  <c r="I46" i="16" s="1"/>
  <c r="G70" i="16"/>
  <c r="I70" i="16" s="1"/>
  <c r="G173" i="16"/>
  <c r="I173" i="16" s="1"/>
  <c r="G189" i="16"/>
  <c r="I189" i="16" s="1"/>
  <c r="G53" i="16"/>
  <c r="I53" i="16" s="1"/>
  <c r="G207" i="16"/>
  <c r="I207" i="16" s="1"/>
  <c r="G34" i="16"/>
  <c r="I34" i="16" s="1"/>
  <c r="G87" i="16"/>
  <c r="I87" i="16" s="1"/>
  <c r="G63" i="16"/>
  <c r="I63" i="16" s="1"/>
  <c r="G83" i="16"/>
  <c r="I83" i="16" s="1"/>
  <c r="G116" i="16"/>
  <c r="I116" i="16" s="1"/>
  <c r="G203" i="16"/>
  <c r="I203" i="16" s="1"/>
  <c r="G103" i="16"/>
  <c r="I103" i="16" s="1"/>
  <c r="G19" i="16"/>
  <c r="I19" i="16" s="1"/>
  <c r="G188" i="16"/>
  <c r="I188" i="16" s="1"/>
  <c r="G72" i="16"/>
  <c r="I72" i="16" s="1"/>
  <c r="G45" i="16"/>
  <c r="I45" i="16" s="1"/>
  <c r="G55" i="16"/>
  <c r="I55" i="16" s="1"/>
  <c r="G131" i="16"/>
  <c r="I131" i="16" s="1"/>
  <c r="G9" i="16"/>
  <c r="I9" i="16" s="1"/>
  <c r="G49" i="16"/>
  <c r="I49" i="16" s="1"/>
  <c r="G23" i="16"/>
  <c r="I23" i="16" s="1"/>
  <c r="G224" i="16"/>
  <c r="I224" i="16" s="1"/>
  <c r="G191" i="16"/>
  <c r="I191" i="16" s="1"/>
  <c r="G229" i="16"/>
  <c r="I229" i="16" s="1"/>
  <c r="G16" i="16"/>
  <c r="I16" i="16" s="1"/>
  <c r="G148" i="16"/>
  <c r="I148" i="16" s="1"/>
  <c r="G216" i="16"/>
  <c r="I216" i="16" s="1"/>
  <c r="G51" i="16"/>
  <c r="I51" i="16" s="1"/>
  <c r="G64" i="16"/>
  <c r="I64" i="16" s="1"/>
  <c r="G228" i="16"/>
  <c r="I228" i="16" s="1"/>
  <c r="G208" i="16"/>
  <c r="I208" i="16" s="1"/>
  <c r="G221" i="16"/>
  <c r="I221" i="16" s="1"/>
  <c r="G50" i="16"/>
  <c r="I50" i="16" s="1"/>
  <c r="G91" i="16"/>
  <c r="I91" i="16" s="1"/>
  <c r="G17" i="16"/>
  <c r="I17" i="16" s="1"/>
  <c r="G20" i="16"/>
  <c r="I20" i="16" s="1"/>
  <c r="G172" i="16"/>
  <c r="I172" i="16" s="1"/>
  <c r="G117" i="16"/>
  <c r="I117" i="16" s="1"/>
  <c r="G114" i="16"/>
  <c r="I114" i="16" s="1"/>
  <c r="G223" i="16"/>
  <c r="I223" i="16" s="1"/>
  <c r="G102" i="16"/>
  <c r="I102" i="16" s="1"/>
  <c r="G209" i="16"/>
  <c r="I209" i="16" s="1"/>
  <c r="G155" i="16"/>
  <c r="I155" i="16" s="1"/>
  <c r="G137" i="16"/>
  <c r="I137" i="16" s="1"/>
  <c r="G169" i="16"/>
  <c r="I169" i="16" s="1"/>
  <c r="G214" i="16"/>
  <c r="I214" i="16" s="1"/>
  <c r="G31" i="16"/>
  <c r="I31" i="16" s="1"/>
  <c r="G10" i="16"/>
  <c r="I10" i="16" s="1"/>
  <c r="G42" i="16"/>
  <c r="I42" i="16" s="1"/>
  <c r="G198" i="16"/>
  <c r="I198" i="16" s="1"/>
  <c r="G227" i="16"/>
  <c r="I227" i="16" s="1"/>
  <c r="G234" i="16"/>
  <c r="I234" i="16" s="1"/>
  <c r="G236" i="16"/>
  <c r="I236" i="16" s="1"/>
  <c r="G82" i="16"/>
  <c r="I82" i="16" s="1"/>
  <c r="G30" i="16"/>
  <c r="I30" i="16" s="1"/>
  <c r="G94" i="16"/>
  <c r="I94" i="16" s="1"/>
  <c r="G153" i="16"/>
  <c r="I153" i="16" s="1"/>
  <c r="G123" i="16"/>
  <c r="I123" i="16" s="1"/>
  <c r="G130" i="16"/>
  <c r="I130" i="16" s="1"/>
  <c r="G226" i="16"/>
  <c r="I226" i="16" s="1"/>
  <c r="G205" i="16"/>
  <c r="I205" i="16" s="1"/>
  <c r="G193" i="16"/>
  <c r="I193" i="16" s="1"/>
  <c r="G171" i="16"/>
  <c r="I171" i="16" s="1"/>
  <c r="G12" i="16"/>
  <c r="I12" i="16" s="1"/>
  <c r="G180" i="16"/>
  <c r="I180" i="16" s="1"/>
  <c r="G133" i="16"/>
  <c r="I133" i="16" s="1"/>
  <c r="G96" i="16"/>
  <c r="I96" i="16" s="1"/>
  <c r="G237" i="16"/>
  <c r="I237" i="16" s="1"/>
  <c r="G113" i="16"/>
  <c r="I113" i="16" s="1"/>
  <c r="G36" i="16"/>
  <c r="I36" i="16" s="1"/>
  <c r="G181" i="16"/>
  <c r="I181" i="16" s="1"/>
  <c r="G143" i="16"/>
  <c r="I143" i="16" s="1"/>
  <c r="G230" i="16"/>
  <c r="I230" i="16" s="1"/>
  <c r="G126" i="16"/>
  <c r="I126" i="16" s="1"/>
  <c r="G108" i="16"/>
  <c r="I108" i="16" s="1"/>
  <c r="G39" i="16"/>
  <c r="I39" i="16" s="1"/>
  <c r="G134" i="16"/>
  <c r="I134" i="16" s="1"/>
  <c r="G92" i="16"/>
  <c r="I92" i="16" s="1"/>
  <c r="G231" i="16"/>
  <c r="I231" i="16" s="1"/>
  <c r="G206" i="16"/>
  <c r="I206" i="16" s="1"/>
  <c r="G183" i="16"/>
  <c r="I183" i="16" s="1"/>
  <c r="G220" i="16"/>
  <c r="I220" i="16" s="1"/>
  <c r="G152" i="16"/>
  <c r="I152" i="16" s="1"/>
  <c r="G154" i="16"/>
  <c r="I154" i="16" s="1"/>
  <c r="G175" i="16"/>
  <c r="I175" i="16" s="1"/>
  <c r="G140" i="16"/>
  <c r="I140" i="16" s="1"/>
  <c r="G112" i="16"/>
  <c r="I112" i="16" s="1"/>
  <c r="G184" i="16"/>
  <c r="I184" i="16" s="1"/>
  <c r="G192" i="16"/>
  <c r="I192" i="16" s="1"/>
  <c r="G182" i="16"/>
  <c r="I182" i="16" s="1"/>
  <c r="G190" i="16"/>
  <c r="I190" i="16" s="1"/>
  <c r="G25" i="16"/>
  <c r="I25" i="16" s="1"/>
  <c r="G132" i="16"/>
  <c r="I132" i="16" s="1"/>
  <c r="G176" i="16"/>
  <c r="I176" i="16" s="1"/>
  <c r="G24" i="16"/>
  <c r="I24" i="16" s="1"/>
  <c r="G174" i="16"/>
  <c r="I174" i="16" s="1"/>
  <c r="G33" i="16"/>
  <c r="I33" i="16" s="1"/>
  <c r="G21" i="16"/>
  <c r="I21" i="16" s="1"/>
  <c r="G149" i="16"/>
  <c r="I149" i="16" s="1"/>
  <c r="G142" i="16"/>
  <c r="I142" i="16" s="1"/>
  <c r="G13" i="16"/>
  <c r="I13" i="16" s="1"/>
  <c r="G138" i="16"/>
  <c r="I138" i="16" s="1"/>
  <c r="G11" i="16"/>
  <c r="I11" i="16" s="1"/>
  <c r="G168" i="16"/>
  <c r="I168" i="16" s="1"/>
  <c r="G167" i="16"/>
  <c r="I167" i="16" s="1"/>
  <c r="G15" i="16"/>
  <c r="I15" i="16" s="1"/>
  <c r="G139" i="16"/>
  <c r="I139" i="16" s="1"/>
  <c r="G217" i="16"/>
  <c r="I217" i="16" s="1"/>
  <c r="G179" i="16"/>
  <c r="I179" i="16" s="1"/>
  <c r="G14" i="16"/>
  <c r="I14" i="16" s="1"/>
  <c r="F14" i="16"/>
  <c r="F179" i="16"/>
  <c r="F217" i="16"/>
  <c r="F139" i="16"/>
  <c r="F15" i="16"/>
  <c r="F11" i="16"/>
  <c r="F138" i="16"/>
  <c r="F13" i="16"/>
  <c r="F142" i="16"/>
  <c r="F149" i="16"/>
  <c r="F21" i="16"/>
  <c r="F33" i="16"/>
  <c r="F174" i="16"/>
  <c r="F24" i="16"/>
  <c r="F176" i="16"/>
  <c r="F132" i="16"/>
  <c r="F25" i="16"/>
  <c r="F190" i="16"/>
  <c r="F182" i="16"/>
  <c r="F192" i="16"/>
  <c r="F184" i="16"/>
  <c r="F112" i="16"/>
  <c r="F140" i="16"/>
  <c r="F175" i="16"/>
  <c r="F154" i="16"/>
  <c r="F152" i="16"/>
  <c r="F220" i="16"/>
  <c r="F183" i="16"/>
  <c r="F206" i="16"/>
  <c r="F231" i="16"/>
  <c r="F92" i="16"/>
  <c r="F134" i="16"/>
  <c r="F39" i="16"/>
  <c r="F108" i="16"/>
  <c r="F126" i="16"/>
  <c r="F230" i="16"/>
  <c r="F143" i="16"/>
  <c r="F181" i="16"/>
  <c r="F36" i="16"/>
  <c r="F113" i="16"/>
  <c r="F237" i="16"/>
  <c r="F133" i="16"/>
  <c r="F180" i="16"/>
  <c r="F12" i="16"/>
  <c r="F171" i="16"/>
  <c r="F193" i="16"/>
  <c r="F205" i="16"/>
  <c r="F226" i="16"/>
  <c r="F130" i="16"/>
  <c r="F123" i="16"/>
  <c r="F153" i="16"/>
  <c r="F94" i="16"/>
  <c r="F30" i="16"/>
  <c r="F82" i="16"/>
  <c r="F236" i="16"/>
  <c r="F234" i="16"/>
  <c r="F227" i="16"/>
  <c r="F198" i="16"/>
  <c r="F42" i="16"/>
  <c r="F10" i="16"/>
  <c r="F31" i="16"/>
  <c r="F214" i="16"/>
  <c r="F169" i="16"/>
  <c r="F137" i="16"/>
  <c r="F155" i="16"/>
  <c r="F209" i="16"/>
  <c r="F102" i="16"/>
  <c r="F223" i="16"/>
  <c r="F114" i="16"/>
  <c r="F117" i="16"/>
  <c r="F172" i="16"/>
  <c r="F20" i="16"/>
  <c r="F17" i="16"/>
  <c r="F91" i="16"/>
  <c r="F50" i="16"/>
  <c r="F221" i="16"/>
  <c r="F228" i="16"/>
  <c r="F64" i="16"/>
  <c r="F51" i="16"/>
  <c r="F216" i="16"/>
  <c r="F148" i="16"/>
  <c r="F16" i="16"/>
  <c r="F229" i="16"/>
  <c r="F191" i="16"/>
  <c r="F224" i="16"/>
  <c r="F23" i="16"/>
  <c r="F49" i="16"/>
  <c r="F9" i="16"/>
  <c r="F131" i="16"/>
  <c r="F55" i="16"/>
  <c r="F45" i="16"/>
  <c r="F72" i="16"/>
  <c r="F188" i="16"/>
  <c r="F19" i="16"/>
  <c r="F103" i="16"/>
  <c r="F203" i="16"/>
  <c r="F116" i="16"/>
  <c r="F83" i="16"/>
  <c r="F63" i="16"/>
  <c r="F87" i="16"/>
  <c r="F34" i="16"/>
  <c r="F207" i="16"/>
  <c r="F53" i="16"/>
  <c r="F189" i="16"/>
  <c r="F173" i="16"/>
  <c r="F70" i="16"/>
  <c r="F46" i="16"/>
  <c r="F76" i="16"/>
  <c r="F212" i="16"/>
  <c r="F43" i="16"/>
  <c r="F222" i="16"/>
  <c r="F58" i="16"/>
  <c r="F41" i="16"/>
  <c r="F32" i="16"/>
  <c r="F121" i="16"/>
  <c r="F177" i="16"/>
  <c r="F60" i="16"/>
  <c r="F111" i="16"/>
  <c r="F66" i="16"/>
  <c r="F54" i="16"/>
  <c r="F62" i="16"/>
  <c r="F57" i="16"/>
  <c r="F86" i="16"/>
  <c r="F85" i="16"/>
  <c r="F48" i="16"/>
  <c r="F84" i="16"/>
  <c r="F164" i="16"/>
  <c r="F75" i="16"/>
  <c r="F80" i="16"/>
  <c r="F73" i="16"/>
  <c r="F78" i="16"/>
  <c r="F79" i="16"/>
  <c r="F68" i="16"/>
  <c r="F40" i="16"/>
  <c r="F8" i="16"/>
  <c r="F44" i="16"/>
  <c r="F59" i="16"/>
  <c r="F145" i="16"/>
  <c r="F156" i="16"/>
  <c r="F69" i="16"/>
  <c r="F56" i="16"/>
  <c r="F159" i="16"/>
  <c r="F52" i="16"/>
  <c r="F178" i="16"/>
  <c r="F163" i="16"/>
  <c r="F100" i="16"/>
  <c r="F89" i="16"/>
  <c r="F81" i="16"/>
  <c r="F135" i="16"/>
  <c r="F65" i="16"/>
  <c r="F88" i="16"/>
  <c r="F47" i="16"/>
  <c r="F225" i="16"/>
  <c r="F150" i="16"/>
  <c r="F196" i="16"/>
  <c r="F201" i="16"/>
  <c r="F127" i="16"/>
  <c r="F232" i="16"/>
  <c r="F195" i="16"/>
  <c r="F158" i="16"/>
  <c r="F218" i="16"/>
  <c r="F199" i="16"/>
  <c r="F197" i="16"/>
  <c r="F125" i="16"/>
  <c r="F202" i="16"/>
  <c r="F200" i="16"/>
  <c r="F238" i="16"/>
  <c r="F77" i="16"/>
  <c r="F166" i="16"/>
  <c r="F129" i="16"/>
  <c r="F141" i="16"/>
  <c r="F38" i="16"/>
  <c r="F186" i="16"/>
  <c r="F204" i="16"/>
  <c r="F194" i="16"/>
  <c r="F122" i="16"/>
  <c r="F170" i="16"/>
  <c r="F128" i="16"/>
  <c r="F233" i="16"/>
  <c r="F109" i="16"/>
  <c r="F107" i="16"/>
  <c r="F95" i="16"/>
  <c r="F97" i="16"/>
  <c r="F146" i="16"/>
  <c r="F144" i="16"/>
  <c r="F98" i="16"/>
  <c r="F151" i="16"/>
  <c r="F147" i="16"/>
  <c r="G162" i="16"/>
  <c r="I162" i="16" s="1"/>
  <c r="F162" i="16"/>
  <c r="K33" i="6"/>
  <c r="K173" i="6"/>
  <c r="K24" i="6"/>
  <c r="K175" i="6"/>
  <c r="K131" i="6"/>
  <c r="K25" i="6"/>
  <c r="K189" i="6"/>
  <c r="K181" i="6"/>
  <c r="K191" i="6"/>
  <c r="K183" i="6"/>
  <c r="K111" i="6"/>
  <c r="K174" i="6"/>
  <c r="K153" i="6"/>
  <c r="K219" i="6"/>
  <c r="K182" i="6"/>
  <c r="K205" i="6"/>
  <c r="K230" i="6"/>
  <c r="K92" i="6"/>
  <c r="K133" i="6"/>
  <c r="K39" i="6"/>
  <c r="K107" i="6"/>
  <c r="K229" i="6"/>
  <c r="K180" i="6"/>
  <c r="K112" i="6"/>
  <c r="K132" i="6"/>
  <c r="K179" i="6"/>
  <c r="K170" i="6"/>
  <c r="K192" i="6"/>
  <c r="K204" i="6"/>
  <c r="K225" i="6"/>
  <c r="K129" i="6"/>
  <c r="K122" i="6"/>
  <c r="K152" i="6"/>
  <c r="K30" i="6"/>
  <c r="K82" i="6"/>
  <c r="K235" i="6"/>
  <c r="K233" i="6"/>
  <c r="K226" i="6"/>
  <c r="K42" i="6"/>
  <c r="K9" i="6"/>
  <c r="K31" i="6"/>
  <c r="K213" i="6"/>
  <c r="K168" i="6"/>
  <c r="K136" i="6"/>
  <c r="K154" i="6"/>
  <c r="K208" i="6"/>
  <c r="K101" i="6"/>
  <c r="K222" i="6"/>
  <c r="K113" i="6"/>
  <c r="K116" i="6"/>
  <c r="K171" i="6"/>
  <c r="K20" i="6"/>
  <c r="K17" i="6"/>
  <c r="K91" i="6"/>
  <c r="K50" i="6"/>
  <c r="K220" i="6"/>
  <c r="K227" i="6"/>
  <c r="K64" i="6"/>
  <c r="K51" i="6"/>
  <c r="K147" i="6"/>
  <c r="K16" i="6"/>
  <c r="K228" i="6"/>
  <c r="K190" i="6"/>
  <c r="K223" i="6"/>
  <c r="K23" i="6"/>
  <c r="K49" i="6"/>
  <c r="K8" i="6"/>
  <c r="K130" i="6"/>
  <c r="K55" i="6"/>
  <c r="K45" i="6"/>
  <c r="K72" i="6"/>
  <c r="K187" i="6"/>
  <c r="K19" i="6"/>
  <c r="K102" i="6"/>
  <c r="K202" i="6"/>
  <c r="K115" i="6"/>
  <c r="K83" i="6"/>
  <c r="K63" i="6"/>
  <c r="K87" i="6"/>
  <c r="K34" i="6"/>
  <c r="K206" i="6"/>
  <c r="K53" i="6"/>
  <c r="K188" i="6"/>
  <c r="K172" i="6"/>
  <c r="K70" i="6"/>
  <c r="K46" i="6"/>
  <c r="K76" i="6"/>
  <c r="K211" i="6"/>
  <c r="K43" i="6"/>
  <c r="K221" i="6"/>
  <c r="K58" i="6"/>
  <c r="K41" i="6"/>
  <c r="K32" i="6"/>
  <c r="K176" i="6"/>
  <c r="K60" i="6"/>
  <c r="K110" i="6"/>
  <c r="K66" i="6"/>
  <c r="K54" i="6"/>
  <c r="K62" i="6"/>
  <c r="K57" i="6"/>
  <c r="K86" i="6"/>
  <c r="K85" i="6"/>
  <c r="K48" i="6"/>
  <c r="K84" i="6"/>
  <c r="K163" i="6"/>
  <c r="K75" i="6"/>
  <c r="K80" i="6"/>
  <c r="K73" i="6"/>
  <c r="K78" i="6"/>
  <c r="K79" i="6"/>
  <c r="K68" i="6"/>
  <c r="K40" i="6"/>
  <c r="K7" i="6"/>
  <c r="K44" i="6"/>
  <c r="K59" i="6"/>
  <c r="K155" i="6"/>
  <c r="K69" i="6"/>
  <c r="K56" i="6"/>
  <c r="K158" i="6"/>
  <c r="K52" i="6"/>
  <c r="K177" i="6"/>
  <c r="K162" i="6"/>
  <c r="K99" i="6"/>
  <c r="K89" i="6"/>
  <c r="K81" i="6"/>
  <c r="K134" i="6"/>
  <c r="K65" i="6"/>
  <c r="K88" i="6"/>
  <c r="K47" i="6"/>
  <c r="K224" i="6"/>
  <c r="K149" i="6"/>
  <c r="K195" i="6"/>
  <c r="K200" i="6"/>
  <c r="K231" i="6"/>
  <c r="K194" i="6"/>
  <c r="K157" i="6"/>
  <c r="K217" i="6"/>
  <c r="K196" i="6"/>
  <c r="K201" i="6"/>
  <c r="K199" i="6"/>
  <c r="K237" i="6"/>
  <c r="K77" i="6"/>
  <c r="K128" i="6"/>
  <c r="K38" i="6"/>
  <c r="K185" i="6"/>
  <c r="K203" i="6"/>
  <c r="K193" i="6"/>
  <c r="K169" i="6"/>
  <c r="K232" i="6"/>
  <c r="K108" i="6"/>
  <c r="K148" i="6"/>
  <c r="H167" i="6"/>
  <c r="H141" i="6"/>
  <c r="H148" i="6"/>
  <c r="H12" i="6"/>
  <c r="H178" i="6"/>
  <c r="H33" i="6"/>
  <c r="H24" i="6"/>
  <c r="H21" i="6"/>
  <c r="H138" i="6"/>
  <c r="H189" i="6"/>
  <c r="H13" i="6"/>
  <c r="H25" i="6"/>
  <c r="H175" i="6"/>
  <c r="H151" i="6"/>
  <c r="H14" i="6"/>
  <c r="H181" i="6"/>
  <c r="H173" i="6"/>
  <c r="H183" i="6"/>
  <c r="H153" i="6"/>
  <c r="H36" i="6"/>
  <c r="H205" i="6"/>
  <c r="H39" i="6"/>
  <c r="H229" i="6"/>
  <c r="H133" i="6"/>
  <c r="H92" i="6"/>
  <c r="H219" i="6"/>
  <c r="H230" i="6"/>
  <c r="H137" i="6"/>
  <c r="H182" i="6"/>
  <c r="H236" i="6"/>
  <c r="H180" i="6"/>
  <c r="H204" i="6"/>
  <c r="H132" i="6"/>
  <c r="H179" i="6"/>
  <c r="H111" i="6"/>
  <c r="H139" i="6"/>
  <c r="H142" i="6"/>
  <c r="H197" i="6"/>
  <c r="H107" i="6"/>
  <c r="H235" i="6"/>
  <c r="H112" i="6"/>
  <c r="H30" i="6"/>
  <c r="H225" i="6"/>
  <c r="H170" i="6"/>
  <c r="H152" i="6"/>
  <c r="H94" i="6"/>
  <c r="H192" i="6"/>
  <c r="H82" i="6"/>
  <c r="H190" i="6"/>
  <c r="H226" i="6"/>
  <c r="H122" i="6"/>
  <c r="H131" i="6"/>
  <c r="H42" i="6"/>
  <c r="H125" i="6"/>
  <c r="H31" i="6"/>
  <c r="H154" i="6"/>
  <c r="H116" i="6"/>
  <c r="H174" i="6"/>
  <c r="H168" i="6"/>
  <c r="H11" i="6"/>
  <c r="H233" i="6"/>
  <c r="H208" i="6"/>
  <c r="H96" i="6"/>
  <c r="H101" i="6"/>
  <c r="H166" i="6"/>
  <c r="H20" i="6"/>
  <c r="H222" i="6"/>
  <c r="H113" i="6"/>
  <c r="H136" i="6"/>
  <c r="H17" i="6"/>
  <c r="H51" i="6"/>
  <c r="H207" i="6"/>
  <c r="H91" i="6"/>
  <c r="H50" i="6"/>
  <c r="H213" i="6"/>
  <c r="H129" i="6"/>
  <c r="H16" i="6"/>
  <c r="H9" i="6"/>
  <c r="H64" i="6"/>
  <c r="H220" i="6"/>
  <c r="H55" i="6"/>
  <c r="H215" i="6"/>
  <c r="H227" i="6"/>
  <c r="H72" i="6"/>
  <c r="H49" i="6"/>
  <c r="H147" i="6"/>
  <c r="H19" i="6"/>
  <c r="H23" i="6"/>
  <c r="H191" i="6"/>
  <c r="H83" i="6"/>
  <c r="H115" i="6"/>
  <c r="H45" i="6"/>
  <c r="H63" i="6"/>
  <c r="H202" i="6"/>
  <c r="H206" i="6"/>
  <c r="H216" i="6"/>
  <c r="H130" i="6"/>
  <c r="H34" i="6"/>
  <c r="H53" i="6"/>
  <c r="H187" i="6"/>
  <c r="H172" i="6"/>
  <c r="H228" i="6"/>
  <c r="H70" i="6"/>
  <c r="H46" i="6"/>
  <c r="H87" i="6"/>
  <c r="H76" i="6"/>
  <c r="H43" i="6"/>
  <c r="H221" i="6"/>
  <c r="H8" i="6"/>
  <c r="H41" i="6"/>
  <c r="H211" i="6"/>
  <c r="H32" i="6"/>
  <c r="H60" i="6"/>
  <c r="H58" i="6"/>
  <c r="H102" i="6"/>
  <c r="H176" i="6"/>
  <c r="H188" i="6"/>
  <c r="H110" i="6"/>
  <c r="H62" i="6"/>
  <c r="H54" i="6"/>
  <c r="H161" i="6"/>
  <c r="H86" i="6"/>
  <c r="H85" i="6"/>
  <c r="H66" i="6"/>
  <c r="H84" i="6"/>
  <c r="H48" i="6"/>
  <c r="H78" i="6"/>
  <c r="H75" i="6"/>
  <c r="H79" i="6"/>
  <c r="H57" i="6"/>
  <c r="H80" i="6"/>
  <c r="H73" i="6"/>
  <c r="H7" i="6"/>
  <c r="H144" i="6"/>
  <c r="H68" i="6"/>
  <c r="H155" i="6"/>
  <c r="H40" i="6"/>
  <c r="H59" i="6"/>
  <c r="H44" i="6"/>
  <c r="H69" i="6"/>
  <c r="H56" i="6"/>
  <c r="H163" i="6"/>
  <c r="H158" i="6"/>
  <c r="H89" i="6"/>
  <c r="H65" i="6"/>
  <c r="H52" i="6"/>
  <c r="H81" i="6"/>
  <c r="H177" i="6"/>
  <c r="H171" i="6"/>
  <c r="H99" i="6"/>
  <c r="H134" i="6"/>
  <c r="H223" i="6"/>
  <c r="H88" i="6"/>
  <c r="H47" i="6"/>
  <c r="H162" i="6"/>
  <c r="H149" i="6"/>
  <c r="H231" i="6"/>
  <c r="H200" i="6"/>
  <c r="H194" i="6"/>
  <c r="H224" i="6"/>
  <c r="H157" i="6"/>
  <c r="H195" i="6"/>
  <c r="H217" i="6"/>
  <c r="H196" i="6"/>
  <c r="H126" i="6"/>
  <c r="H199" i="6"/>
  <c r="H237" i="6"/>
  <c r="H124" i="6"/>
  <c r="H198" i="6"/>
  <c r="H201" i="6"/>
  <c r="H77" i="6"/>
  <c r="H165" i="6"/>
  <c r="H128" i="6"/>
  <c r="H38" i="6"/>
  <c r="H203" i="6"/>
  <c r="H185" i="6"/>
  <c r="H169" i="6"/>
  <c r="H193" i="6"/>
  <c r="H120" i="6"/>
  <c r="H232" i="6"/>
  <c r="H108" i="6"/>
  <c r="H127" i="6"/>
  <c r="H143" i="6"/>
  <c r="H103" i="6"/>
  <c r="H145" i="6"/>
  <c r="H121" i="6"/>
  <c r="H146" i="6"/>
  <c r="H95" i="6"/>
  <c r="H106" i="6"/>
  <c r="H97" i="6"/>
  <c r="H150" i="6"/>
  <c r="H98" i="6"/>
  <c r="H118" i="6"/>
  <c r="H119" i="6"/>
  <c r="H10" i="6"/>
  <c r="J104" i="16" l="1"/>
  <c r="J95" i="16"/>
  <c r="J128" i="16"/>
  <c r="J204" i="16"/>
  <c r="J129" i="16"/>
  <c r="J200" i="16"/>
  <c r="J199" i="16"/>
  <c r="J232" i="16"/>
  <c r="J150" i="16"/>
  <c r="J65" i="16"/>
  <c r="J100" i="16"/>
  <c r="J159" i="16"/>
  <c r="J145" i="16"/>
  <c r="J40" i="16"/>
  <c r="J73" i="16"/>
  <c r="J84" i="16"/>
  <c r="J57" i="16"/>
  <c r="J111" i="16"/>
  <c r="J32" i="16"/>
  <c r="J43" i="16"/>
  <c r="J70" i="16"/>
  <c r="J207" i="16"/>
  <c r="J83" i="16"/>
  <c r="J19" i="16"/>
  <c r="J55" i="16"/>
  <c r="J23" i="16"/>
  <c r="J16" i="16"/>
  <c r="J64" i="16"/>
  <c r="J50" i="16"/>
  <c r="J172" i="16"/>
  <c r="J102" i="16"/>
  <c r="J146" i="16"/>
  <c r="J109" i="16"/>
  <c r="J122" i="16"/>
  <c r="J38" i="16"/>
  <c r="J77" i="16"/>
  <c r="J125" i="16"/>
  <c r="J158" i="16"/>
  <c r="J201" i="16"/>
  <c r="J47" i="16"/>
  <c r="J81" i="16"/>
  <c r="J178" i="16"/>
  <c r="J69" i="16"/>
  <c r="J44" i="16"/>
  <c r="J79" i="16"/>
  <c r="J75" i="16"/>
  <c r="J85" i="16"/>
  <c r="J54" i="16"/>
  <c r="J177" i="16"/>
  <c r="J58" i="16"/>
  <c r="J76" i="16"/>
  <c r="J87" i="16"/>
  <c r="J203" i="16"/>
  <c r="J72" i="16"/>
  <c r="J9" i="16"/>
  <c r="J191" i="16"/>
  <c r="J216" i="16"/>
  <c r="J208" i="16"/>
  <c r="J17" i="16"/>
  <c r="J114" i="16"/>
  <c r="J155" i="16"/>
  <c r="J31" i="16"/>
  <c r="J227" i="16"/>
  <c r="J30" i="16"/>
  <c r="J130" i="16"/>
  <c r="J171" i="16"/>
  <c r="J96" i="16"/>
  <c r="J181" i="16"/>
  <c r="J108" i="16"/>
  <c r="J231" i="16"/>
  <c r="J152" i="16"/>
  <c r="J112" i="16"/>
  <c r="J190" i="16"/>
  <c r="J24" i="16"/>
  <c r="J149" i="16"/>
  <c r="J169" i="16"/>
  <c r="J42" i="16"/>
  <c r="J236" i="16"/>
  <c r="J153" i="16"/>
  <c r="J205" i="16"/>
  <c r="J180" i="16"/>
  <c r="J113" i="16"/>
  <c r="J230" i="16"/>
  <c r="J134" i="16"/>
  <c r="J183" i="16"/>
  <c r="J175" i="16"/>
  <c r="J192" i="16"/>
  <c r="J132" i="16"/>
  <c r="J33" i="16"/>
  <c r="H69" i="29"/>
  <c r="J13" i="16"/>
  <c r="J11" i="16"/>
  <c r="J144" i="16"/>
  <c r="J97" i="16"/>
  <c r="J107" i="16"/>
  <c r="J233" i="16"/>
  <c r="J170" i="16"/>
  <c r="J194" i="16"/>
  <c r="J186" i="16"/>
  <c r="J141" i="16"/>
  <c r="J166" i="16"/>
  <c r="J238" i="16"/>
  <c r="J202" i="16"/>
  <c r="J197" i="16"/>
  <c r="J218" i="16"/>
  <c r="J195" i="16"/>
  <c r="J127" i="16"/>
  <c r="J196" i="16"/>
  <c r="J225" i="16"/>
  <c r="J88" i="16"/>
  <c r="J135" i="16"/>
  <c r="J89" i="16"/>
  <c r="J163" i="16"/>
  <c r="J52" i="16"/>
  <c r="J56" i="16"/>
  <c r="J156" i="16"/>
  <c r="J59" i="16"/>
  <c r="J8" i="16"/>
  <c r="J68" i="16"/>
  <c r="J78" i="16"/>
  <c r="J80" i="16"/>
  <c r="J164" i="16"/>
  <c r="J48" i="16"/>
  <c r="J86" i="16"/>
  <c r="J62" i="16"/>
  <c r="J66" i="16"/>
  <c r="J60" i="16"/>
  <c r="J121" i="16"/>
  <c r="J41" i="16"/>
  <c r="J222" i="16"/>
  <c r="J212" i="16"/>
  <c r="J46" i="16"/>
  <c r="J173" i="16"/>
  <c r="J53" i="16"/>
  <c r="J34" i="16"/>
  <c r="J63" i="16"/>
  <c r="J116" i="16"/>
  <c r="J103" i="16"/>
  <c r="J188" i="16"/>
  <c r="J45" i="16"/>
  <c r="J131" i="16"/>
  <c r="J49" i="16"/>
  <c r="J224" i="16"/>
  <c r="J229" i="16"/>
  <c r="J148" i="16"/>
  <c r="J51" i="16"/>
  <c r="J228" i="16"/>
  <c r="J221" i="16"/>
  <c r="J91" i="16"/>
  <c r="J20" i="16"/>
  <c r="J117" i="16"/>
  <c r="J223" i="16"/>
  <c r="J209" i="16"/>
  <c r="J137" i="16"/>
  <c r="J214" i="16"/>
  <c r="J10" i="16"/>
  <c r="J198" i="16"/>
  <c r="J234" i="16"/>
  <c r="J82" i="16"/>
  <c r="J94" i="16"/>
  <c r="J123" i="16"/>
  <c r="J226" i="16"/>
  <c r="J193" i="16"/>
  <c r="J12" i="16"/>
  <c r="J133" i="16"/>
  <c r="J237" i="16"/>
  <c r="J36" i="16"/>
  <c r="J143" i="16"/>
  <c r="J126" i="16"/>
  <c r="J39" i="16"/>
  <c r="J92" i="16"/>
  <c r="J206" i="16"/>
  <c r="J220" i="16"/>
  <c r="J154" i="16"/>
  <c r="J140" i="16"/>
  <c r="J184" i="16"/>
  <c r="J182" i="16"/>
  <c r="J25" i="16"/>
  <c r="J176" i="16"/>
  <c r="J174" i="16"/>
  <c r="J21" i="16"/>
  <c r="J142" i="16"/>
  <c r="J138" i="16"/>
  <c r="J119" i="16"/>
  <c r="J147" i="16"/>
  <c r="J151" i="16"/>
  <c r="J139" i="16"/>
  <c r="J189" i="16"/>
  <c r="J120" i="16"/>
  <c r="J99" i="16"/>
  <c r="J15" i="16"/>
  <c r="J217" i="16"/>
  <c r="J14" i="16"/>
  <c r="J162" i="16"/>
  <c r="J179" i="16"/>
</calcChain>
</file>

<file path=xl/comments1.xml><?xml version="1.0" encoding="utf-8"?>
<comments xmlns="http://schemas.openxmlformats.org/spreadsheetml/2006/main">
  <authors>
    <author>Sohrab Pathan</author>
  </authors>
  <commentList>
    <comment ref="B207" authorId="0">
      <text>
        <r>
          <rPr>
            <b/>
            <sz val="9"/>
            <color indexed="81"/>
            <rFont val="Tahoma"/>
            <family val="2"/>
          </rPr>
          <t>Sohrab Pathan:</t>
        </r>
        <r>
          <rPr>
            <sz val="9"/>
            <color indexed="81"/>
            <rFont val="Tahoma"/>
            <family val="2"/>
          </rPr>
          <t xml:space="preserve">
Blind Slough or Petersburg ?</t>
        </r>
      </text>
    </comment>
  </commentList>
</comments>
</file>

<file path=xl/comments2.xml><?xml version="1.0" encoding="utf-8"?>
<comments xmlns="http://schemas.openxmlformats.org/spreadsheetml/2006/main">
  <authors>
    <author>alex</author>
  </authors>
  <commentList>
    <comment ref="K60" authorId="0">
      <text>
        <r>
          <rPr>
            <b/>
            <sz val="8"/>
            <color indexed="81"/>
            <rFont val="Tahoma"/>
            <family val="2"/>
          </rPr>
          <t>ISER:</t>
        </r>
        <r>
          <rPr>
            <sz val="8"/>
            <color indexed="81"/>
            <rFont val="Tahoma"/>
            <family val="2"/>
          </rPr>
          <t xml:space="preserve">
This figure is not a typo it is unusally high because it records sales by utilities such as Chugach to industrial custormers.</t>
        </r>
      </text>
    </comment>
  </commentList>
</comments>
</file>

<file path=xl/sharedStrings.xml><?xml version="1.0" encoding="utf-8"?>
<sst xmlns="http://schemas.openxmlformats.org/spreadsheetml/2006/main" count="26606" uniqueCount="1067">
  <si>
    <t>Utility Name</t>
  </si>
  <si>
    <t>Plant Name</t>
  </si>
  <si>
    <t>Community</t>
  </si>
  <si>
    <t>Gas Turbine</t>
  </si>
  <si>
    <t>Steam Turbine</t>
  </si>
  <si>
    <t>Internal Combustion</t>
  </si>
  <si>
    <t>Combined Cycle</t>
  </si>
  <si>
    <t>Wind Turbine</t>
  </si>
  <si>
    <t>Summer</t>
  </si>
  <si>
    <t>Source</t>
  </si>
  <si>
    <t>PCE Community</t>
  </si>
  <si>
    <t>AKEPS Region</t>
  </si>
  <si>
    <t>AEA Energy Region</t>
  </si>
  <si>
    <t>Census Region</t>
  </si>
  <si>
    <t>Native Corporation Region</t>
  </si>
  <si>
    <t>Net Generation + Purchased Utilities= Total Disposition</t>
  </si>
  <si>
    <t>Sum of Values=Total Disposition</t>
  </si>
  <si>
    <t>Purchased Utilities</t>
  </si>
  <si>
    <t>Total Disposition</t>
  </si>
  <si>
    <t>Sales to Consumers</t>
  </si>
  <si>
    <t>Sales for Resale</t>
  </si>
  <si>
    <t>Furnished without Payment</t>
  </si>
  <si>
    <t>Used by Facility</t>
  </si>
  <si>
    <t>Reciprocating Internal Combustion</t>
  </si>
  <si>
    <t>Hydroelectric</t>
  </si>
  <si>
    <t>Net Generation by Fuel Type (MWh)</t>
  </si>
  <si>
    <t>Coal</t>
  </si>
  <si>
    <t>Wind</t>
  </si>
  <si>
    <t>Net Generation MWh</t>
  </si>
  <si>
    <t>Residential</t>
  </si>
  <si>
    <t>Commercial</t>
  </si>
  <si>
    <t>Other</t>
  </si>
  <si>
    <t>Total</t>
  </si>
  <si>
    <t>Revenue ($000)</t>
  </si>
  <si>
    <t>Sales (MWh)</t>
  </si>
  <si>
    <t>Customers (Accounts)</t>
  </si>
  <si>
    <t>Revenues per Customer</t>
  </si>
  <si>
    <t>Net Generation MMBtu</t>
  </si>
  <si>
    <t>Total Fuel MMBtu</t>
  </si>
  <si>
    <t>Efficiency</t>
  </si>
  <si>
    <t xml:space="preserve">% Total Installed Capacity </t>
  </si>
  <si>
    <t>Net Generation (MWh, EIA 861 or PCE)</t>
  </si>
  <si>
    <t>Notes</t>
  </si>
  <si>
    <r>
      <t>CO</t>
    </r>
    <r>
      <rPr>
        <b/>
        <vertAlign val="subscript"/>
        <sz val="9"/>
        <color theme="1"/>
        <rFont val="Calibri"/>
        <family val="2"/>
        <scheme val="minor"/>
      </rPr>
      <t>2</t>
    </r>
    <r>
      <rPr>
        <b/>
        <sz val="9"/>
        <color theme="1"/>
        <rFont val="Calibri"/>
        <family val="2"/>
        <scheme val="minor"/>
      </rPr>
      <t xml:space="preserve"> Metric Tons from Fuel</t>
    </r>
  </si>
  <si>
    <t>Winter</t>
  </si>
  <si>
    <t>Total Capacity (kW)</t>
  </si>
  <si>
    <t>Abbr.</t>
  </si>
  <si>
    <t>Average $ per kWh</t>
  </si>
  <si>
    <t>Use kWh per Customer</t>
  </si>
  <si>
    <r>
      <t>Emission Factor (kg CO</t>
    </r>
    <r>
      <rPr>
        <b/>
        <vertAlign val="subscript"/>
        <sz val="9"/>
        <color theme="1"/>
        <rFont val="Calibri"/>
        <family val="2"/>
        <scheme val="minor"/>
      </rPr>
      <t>2</t>
    </r>
    <r>
      <rPr>
        <b/>
        <sz val="9"/>
        <color theme="1"/>
        <rFont val="Calibri"/>
        <family val="2"/>
        <scheme val="minor"/>
      </rPr>
      <t>/MMBtu)</t>
    </r>
  </si>
  <si>
    <t>Avg. Cost per gallon (PCE only)</t>
  </si>
  <si>
    <t>Fuel Cost per kWh</t>
  </si>
  <si>
    <t>kWh per gallon-Mcf-Short tons</t>
  </si>
  <si>
    <t>Fuel Use (barrels, Mcf, short tons)</t>
  </si>
  <si>
    <t>Estimated Fuel Consumption MMBtu</t>
  </si>
  <si>
    <t>Residential Rate ($/kWh)</t>
  </si>
  <si>
    <t>Oil</t>
  </si>
  <si>
    <t>Gas</t>
  </si>
  <si>
    <t>Hydro</t>
  </si>
  <si>
    <t>Oil (Barrels)</t>
  </si>
  <si>
    <t>Gas (Mcf)</t>
  </si>
  <si>
    <t>Coal (Short Tons)</t>
  </si>
  <si>
    <t>PCE reimbursment rate ($/kWh)</t>
  </si>
  <si>
    <t>Residential Rate after PCE ($/kWh)</t>
  </si>
  <si>
    <t>Percent PCE reimbursment</t>
  </si>
  <si>
    <t>PCE Amount ($)</t>
  </si>
  <si>
    <t>Akhiok, City of</t>
  </si>
  <si>
    <t>Akhiok</t>
  </si>
  <si>
    <t>Akiachak Native Community</t>
  </si>
  <si>
    <t>Akiachak</t>
  </si>
  <si>
    <t>Akiak City Council</t>
  </si>
  <si>
    <t>Akiak</t>
  </si>
  <si>
    <t>Akutan, City of</t>
  </si>
  <si>
    <t>Akutan</t>
  </si>
  <si>
    <t>Annex Creek</t>
  </si>
  <si>
    <t>Juneau</t>
  </si>
  <si>
    <t>Auke Bay</t>
  </si>
  <si>
    <t>Gold Creek</t>
  </si>
  <si>
    <t>Lake Dorothy</t>
  </si>
  <si>
    <t>Lemon Creek</t>
  </si>
  <si>
    <t>Salmon Creek 1</t>
  </si>
  <si>
    <t>Snettisham</t>
  </si>
  <si>
    <t>Alaska Power &amp; Telephone Company</t>
  </si>
  <si>
    <t>Alatna</t>
  </si>
  <si>
    <t>Allakaket</t>
  </si>
  <si>
    <t>Bettles</t>
  </si>
  <si>
    <t>Chistochina</t>
  </si>
  <si>
    <t>Coffman Cove</t>
  </si>
  <si>
    <t>Craig</t>
  </si>
  <si>
    <t>Viking</t>
  </si>
  <si>
    <t>Dot Lake</t>
  </si>
  <si>
    <t>Haines</t>
  </si>
  <si>
    <t>Healy Lake</t>
  </si>
  <si>
    <t>Hollis</t>
  </si>
  <si>
    <t>Hydaburg</t>
  </si>
  <si>
    <t>Kasaan</t>
  </si>
  <si>
    <t>Klawock</t>
  </si>
  <si>
    <t>Mentasta Lake</t>
  </si>
  <si>
    <t>Naukati Bay</t>
  </si>
  <si>
    <t>Northway</t>
  </si>
  <si>
    <t>Black Bear Lake</t>
  </si>
  <si>
    <t>South Fork</t>
  </si>
  <si>
    <t>Skagway</t>
  </si>
  <si>
    <t>Slana</t>
  </si>
  <si>
    <t>Tetlin</t>
  </si>
  <si>
    <t>False Island</t>
  </si>
  <si>
    <t>Thorne Bay</t>
  </si>
  <si>
    <t>Tok</t>
  </si>
  <si>
    <t>Whale Pass</t>
  </si>
  <si>
    <t>Alakanuk</t>
  </si>
  <si>
    <t>Ambler</t>
  </si>
  <si>
    <t>Anvik</t>
  </si>
  <si>
    <t>Brevig Mission</t>
  </si>
  <si>
    <t>Chevak</t>
  </si>
  <si>
    <t>Eek</t>
  </si>
  <si>
    <t>Elim</t>
  </si>
  <si>
    <t>Emmonak</t>
  </si>
  <si>
    <t>Gambell</t>
  </si>
  <si>
    <t>Goodnews Bay</t>
  </si>
  <si>
    <t>Grayling</t>
  </si>
  <si>
    <t>Holy Cross</t>
  </si>
  <si>
    <t>Hooper Bay</t>
  </si>
  <si>
    <t>Huslia</t>
  </si>
  <si>
    <t>Kaltag</t>
  </si>
  <si>
    <t>Kasigluk</t>
  </si>
  <si>
    <t>Kiana</t>
  </si>
  <si>
    <t>Kivalina</t>
  </si>
  <si>
    <t>Kotlik</t>
  </si>
  <si>
    <t>Koyuk</t>
  </si>
  <si>
    <t>Lower Kalskag</t>
  </si>
  <si>
    <t>Marshall</t>
  </si>
  <si>
    <t>Mekoryuk</t>
  </si>
  <si>
    <t>Minto</t>
  </si>
  <si>
    <t>Mountain Village</t>
  </si>
  <si>
    <t>New Stuyahok</t>
  </si>
  <si>
    <t>Nightmute</t>
  </si>
  <si>
    <t>Noatak</t>
  </si>
  <si>
    <t>Noorvik</t>
  </si>
  <si>
    <t>Nulato</t>
  </si>
  <si>
    <t>Nunapitchuk</t>
  </si>
  <si>
    <t>Old Harbor</t>
  </si>
  <si>
    <t>Pilot Station</t>
  </si>
  <si>
    <t>Pitkas Point</t>
  </si>
  <si>
    <t>Quinhagak</t>
  </si>
  <si>
    <t>Russian Mission</t>
  </si>
  <si>
    <t>Saint Michael</t>
  </si>
  <si>
    <t>Savoonga</t>
  </si>
  <si>
    <t>Scammon Bay</t>
  </si>
  <si>
    <t>Selawik</t>
  </si>
  <si>
    <t>Shageluk</t>
  </si>
  <si>
    <t>Shaktoolik</t>
  </si>
  <si>
    <t>Shishmaref</t>
  </si>
  <si>
    <t>Shungnak</t>
  </si>
  <si>
    <t>Stebbins</t>
  </si>
  <si>
    <t>Teller</t>
  </si>
  <si>
    <t>Togiak</t>
  </si>
  <si>
    <t>Toksook Bay</t>
  </si>
  <si>
    <t>Tununak</t>
  </si>
  <si>
    <t>Upper Kalskag</t>
  </si>
  <si>
    <t>Wales</t>
  </si>
  <si>
    <t>Alutiiq Power Company</t>
  </si>
  <si>
    <t>Karluk</t>
  </si>
  <si>
    <t>Anchorage Municipal Light &amp; Power</t>
  </si>
  <si>
    <t>Anchorage 1</t>
  </si>
  <si>
    <t>Anchorage</t>
  </si>
  <si>
    <t>George M Sullivan Generation Plant 2</t>
  </si>
  <si>
    <t>Aniak Light &amp; Power</t>
  </si>
  <si>
    <t>Aniak</t>
  </si>
  <si>
    <t>Arctic Village Electric Company</t>
  </si>
  <si>
    <t>Arctic Village</t>
  </si>
  <si>
    <t>Atka, City of</t>
  </si>
  <si>
    <t>Atka</t>
  </si>
  <si>
    <t>Atmautluak Tribal Utilities</t>
  </si>
  <si>
    <t>Atmautluak</t>
  </si>
  <si>
    <t>Aurora Energy LLC</t>
  </si>
  <si>
    <t>Aurora Energy LLC Chena</t>
  </si>
  <si>
    <t>Fairbanks</t>
  </si>
  <si>
    <t>Barrow Utils &amp; Elect Coop Inc</t>
  </si>
  <si>
    <t>Barrow</t>
  </si>
  <si>
    <t>Beaver Joint Utilities</t>
  </si>
  <si>
    <t>Beaver</t>
  </si>
  <si>
    <t>Bethel</t>
  </si>
  <si>
    <t>Birch Creek Village Electric</t>
  </si>
  <si>
    <t>Birch Creek</t>
  </si>
  <si>
    <t>Buckland, City of</t>
  </si>
  <si>
    <t>Buckland</t>
  </si>
  <si>
    <t>Chalkyitsik Village Council</t>
  </si>
  <si>
    <t>Chalkyitsik</t>
  </si>
  <si>
    <t>Chenega Ira Council</t>
  </si>
  <si>
    <t>Chenega Bay</t>
  </si>
  <si>
    <t>Chignik Lagoon Power Utility</t>
  </si>
  <si>
    <t>Chignik Lagoon</t>
  </si>
  <si>
    <t>Chignik Lake Electric Utility</t>
  </si>
  <si>
    <t>Chignik Lake</t>
  </si>
  <si>
    <t>Chignik, City of</t>
  </si>
  <si>
    <t>Chignik</t>
  </si>
  <si>
    <t>Chitina Electric Inc</t>
  </si>
  <si>
    <t>Chitina</t>
  </si>
  <si>
    <t>Chugach Electric Assn Inc</t>
  </si>
  <si>
    <t>International</t>
  </si>
  <si>
    <t>Bernice Lake</t>
  </si>
  <si>
    <t>Nikiski</t>
  </si>
  <si>
    <t>Beluga</t>
  </si>
  <si>
    <t>Railbelt</t>
  </si>
  <si>
    <t>Cooper Lake</t>
  </si>
  <si>
    <t>Circle Electric Utility</t>
  </si>
  <si>
    <t>Circle</t>
  </si>
  <si>
    <t>Clark's Point, City of</t>
  </si>
  <si>
    <t>Clark's Point</t>
  </si>
  <si>
    <t>Copper Valley Elec Assn Inc</t>
  </si>
  <si>
    <t>Glennallen</t>
  </si>
  <si>
    <t>Solomon Gulch</t>
  </si>
  <si>
    <t>Valdez</t>
  </si>
  <si>
    <t>Valdez Cogen</t>
  </si>
  <si>
    <t>Cordova</t>
  </si>
  <si>
    <t>Diomede Joint Utlities</t>
  </si>
  <si>
    <t>Diomede</t>
  </si>
  <si>
    <t>Egegik Light &amp; Power Co</t>
  </si>
  <si>
    <t>Egegik</t>
  </si>
  <si>
    <t>Ekwok, City of</t>
  </si>
  <si>
    <t>Ekwok</t>
  </si>
  <si>
    <t>Elfin Cove Utility Commission</t>
  </si>
  <si>
    <t>Elfin Cove</t>
  </si>
  <si>
    <t>False Pass, City of</t>
  </si>
  <si>
    <t>False Pass</t>
  </si>
  <si>
    <t>G &amp; K Inc</t>
  </si>
  <si>
    <t>Cold Bay</t>
  </si>
  <si>
    <t>Galena, City of</t>
  </si>
  <si>
    <t>Galena</t>
  </si>
  <si>
    <t>Gold Country Energy</t>
  </si>
  <si>
    <t>Central</t>
  </si>
  <si>
    <t>Golden Valley Elec Assn Inc</t>
  </si>
  <si>
    <t>Delta Power</t>
  </si>
  <si>
    <t>Delta Junction</t>
  </si>
  <si>
    <t>Healy</t>
  </si>
  <si>
    <t>North Pole</t>
  </si>
  <si>
    <t>Golovin Power Utilities</t>
  </si>
  <si>
    <t>Golovin</t>
  </si>
  <si>
    <t>Gustavus Electric Co</t>
  </si>
  <si>
    <t>Gustavus</t>
  </si>
  <si>
    <t>Fort Yukon</t>
  </si>
  <si>
    <t>Homer Electric Assn Inc</t>
  </si>
  <si>
    <t>Nikiski Co-Generation</t>
  </si>
  <si>
    <t>Seldovia</t>
  </si>
  <si>
    <t>Hughes Power &amp; Light</t>
  </si>
  <si>
    <t>Hughes</t>
  </si>
  <si>
    <t>Igiugig Electric Company</t>
  </si>
  <si>
    <t>Igiugig</t>
  </si>
  <si>
    <t>I-N-N Electric Coop, Inc</t>
  </si>
  <si>
    <t>Inside Passage Electric</t>
  </si>
  <si>
    <t>Angoon</t>
  </si>
  <si>
    <t>Chilkat Valley</t>
  </si>
  <si>
    <t>Hoonah</t>
  </si>
  <si>
    <t>Kake</t>
  </si>
  <si>
    <t>Klukwan</t>
  </si>
  <si>
    <t>Ipnatchiaq Electric Company</t>
  </si>
  <si>
    <t>Deering</t>
  </si>
  <si>
    <t>Ketchikan Public Utilities</t>
  </si>
  <si>
    <t>Beaver Falls</t>
  </si>
  <si>
    <t>Ketchikan</t>
  </si>
  <si>
    <t>S W Bailey</t>
  </si>
  <si>
    <t>Silvis</t>
  </si>
  <si>
    <t>Swan Lake</t>
  </si>
  <si>
    <t>King Cove, City of</t>
  </si>
  <si>
    <t>King Cove</t>
  </si>
  <si>
    <t>Kipnuk Light Plant</t>
  </si>
  <si>
    <t>Kipnuk</t>
  </si>
  <si>
    <t>Kobuk Valley Electric Company</t>
  </si>
  <si>
    <t>Kobuk</t>
  </si>
  <si>
    <t>Kodiak Electric Assn Inc</t>
  </si>
  <si>
    <t>Kodiak</t>
  </si>
  <si>
    <t>Nymans Plant</t>
  </si>
  <si>
    <t>Pillar Mountain</t>
  </si>
  <si>
    <t>Terror Lake</t>
  </si>
  <si>
    <t>Port Lions</t>
  </si>
  <si>
    <t>Kokhanok Village Council</t>
  </si>
  <si>
    <t>Kokhanok</t>
  </si>
  <si>
    <t>Kotzebue Electric Association</t>
  </si>
  <si>
    <t>Kotzebue</t>
  </si>
  <si>
    <t>Koyukuk, City of</t>
  </si>
  <si>
    <t>Koyukuk</t>
  </si>
  <si>
    <t>Kwethluk Incorporated</t>
  </si>
  <si>
    <t>Kwethluk</t>
  </si>
  <si>
    <t>Kwigilingok Power Company</t>
  </si>
  <si>
    <t>Kwigillingok</t>
  </si>
  <si>
    <t>Larsen Bay Utility Company</t>
  </si>
  <si>
    <t>Larsen Bay</t>
  </si>
  <si>
    <t>Levelock Electrical Coop</t>
  </si>
  <si>
    <t>Levelock</t>
  </si>
  <si>
    <t>Lime Village Electric Utility</t>
  </si>
  <si>
    <t>Lime Village</t>
  </si>
  <si>
    <t>Manokotak Power Company</t>
  </si>
  <si>
    <t>Manokotak</t>
  </si>
  <si>
    <t>McGrath Light &amp; Power</t>
  </si>
  <si>
    <t>McGrath</t>
  </si>
  <si>
    <t>Metlakatla Power &amp; Light</t>
  </si>
  <si>
    <t>Centennial</t>
  </si>
  <si>
    <t>Metlakatla</t>
  </si>
  <si>
    <t>Chester Lake</t>
  </si>
  <si>
    <t>Purple Lake</t>
  </si>
  <si>
    <t>Middle Kuskokwim Electric</t>
  </si>
  <si>
    <t>Chuathbaluk</t>
  </si>
  <si>
    <t>Crooked Creek</t>
  </si>
  <si>
    <t>Red Devil</t>
  </si>
  <si>
    <t>Sleetmute</t>
  </si>
  <si>
    <t>Stony River</t>
  </si>
  <si>
    <t>Minchumina Power Company</t>
  </si>
  <si>
    <t>Lake Minchumina</t>
  </si>
  <si>
    <t>Point Baker</t>
  </si>
  <si>
    <t>Port Protection</t>
  </si>
  <si>
    <t>Telida</t>
  </si>
  <si>
    <t>Naknek Electric Association</t>
  </si>
  <si>
    <t>Naknek</t>
  </si>
  <si>
    <t>Napakiak Ircinraq</t>
  </si>
  <si>
    <t>Napakiak</t>
  </si>
  <si>
    <t>Napaskiak Electric Utility</t>
  </si>
  <si>
    <t>Napaskiak</t>
  </si>
  <si>
    <t>Naterkaq Light Plant</t>
  </si>
  <si>
    <t>Chefornak</t>
  </si>
  <si>
    <t>Native Village of Perryville</t>
  </si>
  <si>
    <t>Perryville</t>
  </si>
  <si>
    <t>Nelson Lagoon Electrical Coop</t>
  </si>
  <si>
    <t>Nelson Lagoon</t>
  </si>
  <si>
    <t>New Koliganek Village Council</t>
  </si>
  <si>
    <t>Koliganek</t>
  </si>
  <si>
    <t>Nikolai, City of</t>
  </si>
  <si>
    <t>Nikolai</t>
  </si>
  <si>
    <t>Nome Joint Utility Systems</t>
  </si>
  <si>
    <t>Snake River</t>
  </si>
  <si>
    <t>Nome</t>
  </si>
  <si>
    <t>North Slope Borough Power &amp; Light</t>
  </si>
  <si>
    <t>Anaktuvuk Pass</t>
  </si>
  <si>
    <t>Atqasuk</t>
  </si>
  <si>
    <t>Kaktovik</t>
  </si>
  <si>
    <t>Nuiqsut</t>
  </si>
  <si>
    <t>Point Hope</t>
  </si>
  <si>
    <t>Point Lay</t>
  </si>
  <si>
    <t>Wainwright</t>
  </si>
  <si>
    <t>Nunam Iqua Electric Company</t>
  </si>
  <si>
    <t>Nunam Iqua</t>
  </si>
  <si>
    <t>Dillingham</t>
  </si>
  <si>
    <t>Ouzinkie, City of</t>
  </si>
  <si>
    <t>Ouzinkie</t>
  </si>
  <si>
    <t>Pedro Bay Village Council</t>
  </si>
  <si>
    <t>Pedro Bay</t>
  </si>
  <si>
    <t>Pelican Utility</t>
  </si>
  <si>
    <t>Pelican</t>
  </si>
  <si>
    <t>Petersburg, City of</t>
  </si>
  <si>
    <t>Petersburg</t>
  </si>
  <si>
    <t>Pilot Point Electric Utility</t>
  </si>
  <si>
    <t>Pilot Point</t>
  </si>
  <si>
    <t>Platinum, City of</t>
  </si>
  <si>
    <t>Platinum</t>
  </si>
  <si>
    <t>Port Heiden Utilities</t>
  </si>
  <si>
    <t>Port Heiden</t>
  </si>
  <si>
    <t>Puvurnaq Power Company</t>
  </si>
  <si>
    <t>Kongiganak</t>
  </si>
  <si>
    <t>Rampart Village Council</t>
  </si>
  <si>
    <t>Rampart</t>
  </si>
  <si>
    <t>Ruby, City of</t>
  </si>
  <si>
    <t>Ruby</t>
  </si>
  <si>
    <t>Saint George, City of</t>
  </si>
  <si>
    <t>Saint George</t>
  </si>
  <si>
    <t>Seward, City of</t>
  </si>
  <si>
    <t>Seward</t>
  </si>
  <si>
    <t>Bradley Lake</t>
  </si>
  <si>
    <t>Sitka, City &amp; Borough of</t>
  </si>
  <si>
    <t>Blue Lake</t>
  </si>
  <si>
    <t>Sitka</t>
  </si>
  <si>
    <t>Green Lake</t>
  </si>
  <si>
    <t>Jarvis Street</t>
  </si>
  <si>
    <t>Southeast Alaska Power Agency</t>
  </si>
  <si>
    <t>Tyee Lake</t>
  </si>
  <si>
    <t>10 Mile</t>
  </si>
  <si>
    <t>St. Paul Municipal Electric</t>
  </si>
  <si>
    <t>Saint Paul</t>
  </si>
  <si>
    <t>Stevens Village Ira Council</t>
  </si>
  <si>
    <t>Stevens Village</t>
  </si>
  <si>
    <t>Takotna Community Assoc Inc</t>
  </si>
  <si>
    <t>Takotna</t>
  </si>
  <si>
    <t>Tanalian Electric Cooperative</t>
  </si>
  <si>
    <t>Port Alsworth</t>
  </si>
  <si>
    <t>Tanana</t>
  </si>
  <si>
    <t>Tatitlek Village Ira Council</t>
  </si>
  <si>
    <t>Tatitlek</t>
  </si>
  <si>
    <t>TDX Adak Generating LLC</t>
  </si>
  <si>
    <t>Adak</t>
  </si>
  <si>
    <t>TDX Corporation</t>
  </si>
  <si>
    <t>Sand Point</t>
  </si>
  <si>
    <t>TDX Manley Generating LLC</t>
  </si>
  <si>
    <t>Manley Hot Springs</t>
  </si>
  <si>
    <t>Tenakee Springs, City of</t>
  </si>
  <si>
    <t>Tenakee Springs</t>
  </si>
  <si>
    <t>Tuluksak Traditional</t>
  </si>
  <si>
    <t>Tuluksak</t>
  </si>
  <si>
    <t>Tuntutuliak Community</t>
  </si>
  <si>
    <t>Tuntutuliak</t>
  </si>
  <si>
    <t>Twin Hills Village Council</t>
  </si>
  <si>
    <t>Twin Hills</t>
  </si>
  <si>
    <t>Umnak Power Company</t>
  </si>
  <si>
    <t>Nikolski</t>
  </si>
  <si>
    <t>Unalakleet</t>
  </si>
  <si>
    <t>Ungusraq Power Company</t>
  </si>
  <si>
    <t>Newtok</t>
  </si>
  <si>
    <t>Venetie Village Electric</t>
  </si>
  <si>
    <t>Venetie</t>
  </si>
  <si>
    <t>White Mountain, City of</t>
  </si>
  <si>
    <t>White Mountain</t>
  </si>
  <si>
    <t>Wrangell, City of</t>
  </si>
  <si>
    <t>Wrangell</t>
  </si>
  <si>
    <t>Yakutat Power Inc</t>
  </si>
  <si>
    <t>Yakutat</t>
  </si>
  <si>
    <t>PCE</t>
  </si>
  <si>
    <t>no</t>
  </si>
  <si>
    <t>EIA</t>
  </si>
  <si>
    <t>yes</t>
  </si>
  <si>
    <t>AEA</t>
  </si>
  <si>
    <t>AEA, AP&amp;T</t>
  </si>
  <si>
    <t>EIA, AEA (wind)</t>
  </si>
  <si>
    <t>AEA, AVEC</t>
  </si>
  <si>
    <t>inactive</t>
  </si>
  <si>
    <t>AKHIK</t>
  </si>
  <si>
    <t>SC</t>
  </si>
  <si>
    <t>Kodiak Island</t>
  </si>
  <si>
    <t>Koniag</t>
  </si>
  <si>
    <t>Missing PCE reports: Jan-Dec</t>
  </si>
  <si>
    <t>AKIANCE</t>
  </si>
  <si>
    <t>SW</t>
  </si>
  <si>
    <t>Lower Yukon-Kuskokwim</t>
  </si>
  <si>
    <t>Bethel (CA)</t>
  </si>
  <si>
    <t>Calista</t>
  </si>
  <si>
    <t>AKIA</t>
  </si>
  <si>
    <t>AKUT</t>
  </si>
  <si>
    <t>Aleutians</t>
  </si>
  <si>
    <t>Aleutians East</t>
  </si>
  <si>
    <t>Aleut</t>
  </si>
  <si>
    <t>Missing generation data: jan, Feb, July</t>
  </si>
  <si>
    <t>AEL&amp;P</t>
  </si>
  <si>
    <t>SE</t>
  </si>
  <si>
    <t>Southeast</t>
  </si>
  <si>
    <t>Sealaska</t>
  </si>
  <si>
    <t>YU</t>
  </si>
  <si>
    <t>Yukon-Koyukuk/Upper Tanana</t>
  </si>
  <si>
    <t>Yukon-Koyukuk (CA)</t>
  </si>
  <si>
    <t>Doyon</t>
  </si>
  <si>
    <t>Alatna receives power from  Allakaket via intertie.</t>
  </si>
  <si>
    <t>ALASPCA</t>
  </si>
  <si>
    <t>Allakaket provides power to Alatna via intertie.</t>
  </si>
  <si>
    <t>No fuel use data: Oct</t>
  </si>
  <si>
    <t>Copper River/Chugach</t>
  </si>
  <si>
    <t>Valdez-Cordova (CA)</t>
  </si>
  <si>
    <t>Ahtna</t>
  </si>
  <si>
    <t>No generation data: Jan-Dec</t>
  </si>
  <si>
    <t>Prince of Wales-Hyder (CA)</t>
  </si>
  <si>
    <t>Southeast Fairbanks (CA)</t>
  </si>
  <si>
    <t>No generation data: Jun</t>
  </si>
  <si>
    <t>No data available.  Kasaan receives power from Thorne Bay via intertie.</t>
  </si>
  <si>
    <t>Dyon</t>
  </si>
  <si>
    <t>ALASVEC</t>
  </si>
  <si>
    <t>Wade Hampton (CA)</t>
  </si>
  <si>
    <t>AN</t>
  </si>
  <si>
    <t>Northwest Arctic</t>
  </si>
  <si>
    <t>NANA</t>
  </si>
  <si>
    <t>Bering Straits</t>
  </si>
  <si>
    <t>Nome (CA)</t>
  </si>
  <si>
    <t>Kasigluk provides power to Nunapitchuk  via intertie.</t>
  </si>
  <si>
    <t>No generation data: Jan-Dec; Lower Kalskag recieves power from  Upper Kalskag via intertie.</t>
  </si>
  <si>
    <t>Bristol Bay</t>
  </si>
  <si>
    <t>Dillingham (CA)</t>
  </si>
  <si>
    <t>No generation data: Jan-Dec; Nightmute receives power from Toksook Bay via intertie.</t>
  </si>
  <si>
    <t>No generation data: Jan-Dec; Nunapitchuk receives power from  Kasigluk via intertie.</t>
  </si>
  <si>
    <t>No generation data: Jan-Dec; Pitkas Point receives power from St. Mary's/Andreafsky via intertie.</t>
  </si>
  <si>
    <t>St. Mary's provides power to Pitkas Point and Andreafsky via intertie.</t>
  </si>
  <si>
    <t>Shungnak provides power to Kobuk via intertie.</t>
  </si>
  <si>
    <t>Toksook Bay provides power to Nightmute and Tununak via intertie.</t>
  </si>
  <si>
    <t>No generation data: Jan-Dec; Tununak receives power from Toksook Bay via intertie.</t>
  </si>
  <si>
    <t>Upper Kalskag provides power to Lower Kalskag via intertie.</t>
  </si>
  <si>
    <t>ALUTPC</t>
  </si>
  <si>
    <t>ML&amp;P</t>
  </si>
  <si>
    <t>Cook Inlet</t>
  </si>
  <si>
    <t>ANIALPC</t>
  </si>
  <si>
    <t>ATKA</t>
  </si>
  <si>
    <t>Aleutians West (CA)</t>
  </si>
  <si>
    <t>ATMATU</t>
  </si>
  <si>
    <t>Fairbanks North Star</t>
  </si>
  <si>
    <t>BUECI</t>
  </si>
  <si>
    <t>North Slope</t>
  </si>
  <si>
    <t>Arctic Slope</t>
  </si>
  <si>
    <t>BEAVJU</t>
  </si>
  <si>
    <t>Missing generation data: Mar&amp; Dec; Sept-Dec not yet processed by PCE</t>
  </si>
  <si>
    <t>BETHUC</t>
  </si>
  <si>
    <t>Oscarville receives power from Bethel via intertie.</t>
  </si>
  <si>
    <t>BUCK</t>
  </si>
  <si>
    <t>CHALVC</t>
  </si>
  <si>
    <t>Missing generation data: Jul-Dec</t>
  </si>
  <si>
    <t>CHENVC</t>
  </si>
  <si>
    <t>Chugach</t>
  </si>
  <si>
    <t>Missing generation data: May</t>
  </si>
  <si>
    <t>CHIGLPU</t>
  </si>
  <si>
    <t>Lake and Peninsula</t>
  </si>
  <si>
    <t>CHIGLEU</t>
  </si>
  <si>
    <t>CHIG</t>
  </si>
  <si>
    <t>Missing PCE report: Dec</t>
  </si>
  <si>
    <t>CHITE</t>
  </si>
  <si>
    <t>CHUGACH</t>
  </si>
  <si>
    <t>Kenai Peninsula</t>
  </si>
  <si>
    <t>CIRCE</t>
  </si>
  <si>
    <t>CVEA</t>
  </si>
  <si>
    <t>CORDEC</t>
  </si>
  <si>
    <t>DIOMJU</t>
  </si>
  <si>
    <t>No generation data: Sep-Nov</t>
  </si>
  <si>
    <t>EGEGLP</t>
  </si>
  <si>
    <t>EKWO</t>
  </si>
  <si>
    <t>Missing PCE reports: May, Jun, Dec.  No generation data: Jan-Apr, Jul-Aug, Nov</t>
  </si>
  <si>
    <t>ELFICEU</t>
  </si>
  <si>
    <t>Hoonah-Angoon (CA)</t>
  </si>
  <si>
    <t>FALSPE</t>
  </si>
  <si>
    <t>Missing PCE report: Jan-Jun</t>
  </si>
  <si>
    <t>GK</t>
  </si>
  <si>
    <t>GALE</t>
  </si>
  <si>
    <t>GOLDCE</t>
  </si>
  <si>
    <t>GVEA</t>
  </si>
  <si>
    <t>Denali</t>
  </si>
  <si>
    <t>GOLOPU</t>
  </si>
  <si>
    <t>No generation data: Apr</t>
  </si>
  <si>
    <t>GUSTE</t>
  </si>
  <si>
    <t>GWITZU</t>
  </si>
  <si>
    <t>HEA</t>
  </si>
  <si>
    <t>HUGHPL</t>
  </si>
  <si>
    <t>IGIUEC</t>
  </si>
  <si>
    <t>Missing PCE reports: March-Jun.  No generation data: Nov</t>
  </si>
  <si>
    <t>ILIANNE</t>
  </si>
  <si>
    <t>INSIPEC</t>
  </si>
  <si>
    <t>No generation data: Jan-Dec.  Chilkat Valley provides power to Klukwan via intertie. Power purchased from Southern Energy and AP&amp;T.</t>
  </si>
  <si>
    <t>Petersburg (CA)</t>
  </si>
  <si>
    <t>No generation data: Jan-Dec. Klukwan receives power from Chilkat Valley via intertie.</t>
  </si>
  <si>
    <t>KPU</t>
  </si>
  <si>
    <t>Ketchikan Gateway</t>
  </si>
  <si>
    <t>KINGC</t>
  </si>
  <si>
    <t>KIPNLP</t>
  </si>
  <si>
    <t>KOBUVEC</t>
  </si>
  <si>
    <t>No generation data: Jan-Dec; Kobuk recieves power from Shungnak via intertie. Power purchased from AVEC.</t>
  </si>
  <si>
    <t>KEA</t>
  </si>
  <si>
    <t>KOKHVC</t>
  </si>
  <si>
    <t>KOTZEA</t>
  </si>
  <si>
    <t>KOYU</t>
  </si>
  <si>
    <t>KWET</t>
  </si>
  <si>
    <t>No generation data: Mar, Jul-Dec</t>
  </si>
  <si>
    <t>KWIGPC</t>
  </si>
  <si>
    <t>LARSBUC</t>
  </si>
  <si>
    <t>No generation data: May-Dec</t>
  </si>
  <si>
    <t>LEVEEC</t>
  </si>
  <si>
    <t>Missing PCE report: Apr</t>
  </si>
  <si>
    <t>LIMEVTC</t>
  </si>
  <si>
    <t>PCE reports Jul-Dec filed with AEA while on suspension.</t>
  </si>
  <si>
    <t>MANOPC</t>
  </si>
  <si>
    <t>MCGRLP</t>
  </si>
  <si>
    <t>No generation data: Sep</t>
  </si>
  <si>
    <t>MP&amp;L</t>
  </si>
  <si>
    <t>MIDDKEC</t>
  </si>
  <si>
    <t>No data available.</t>
  </si>
  <si>
    <t>No centralized utility.  Self generation.</t>
  </si>
  <si>
    <t>NAKNEA</t>
  </si>
  <si>
    <t>No generation data: Sep-Dec; South Naknek and King Salmon receive power from Naknek via intertie.</t>
  </si>
  <si>
    <t>NAPAC</t>
  </si>
  <si>
    <t>No generation data: Jan-Dec; Power purchased from Bethel Utilities Corp</t>
  </si>
  <si>
    <t>NAPAEU</t>
  </si>
  <si>
    <t>No generation data: Jan-Feb</t>
  </si>
  <si>
    <t>NATELP</t>
  </si>
  <si>
    <t>Missing generation data: Feb-Apr</t>
  </si>
  <si>
    <t>PERR</t>
  </si>
  <si>
    <t>No generation data: Feb-Aug, Nov-Dec; No fuel use data: Sep, Oct</t>
  </si>
  <si>
    <t>NELSLEC</t>
  </si>
  <si>
    <t>NEWKVC</t>
  </si>
  <si>
    <t>No generation data: Jan-Feb, May-Dec</t>
  </si>
  <si>
    <t>NIKO</t>
  </si>
  <si>
    <t>No generation data: Jan</t>
  </si>
  <si>
    <t>NOMEJUS</t>
  </si>
  <si>
    <t>Missing PCE report: Mar-Jun; Power purchased from Banner Wind LLC.</t>
  </si>
  <si>
    <t>NORTSB</t>
  </si>
  <si>
    <t>NUNAIEC</t>
  </si>
  <si>
    <t>NUSHEC</t>
  </si>
  <si>
    <t>Aleknagik received power from Dillingham via intertie.</t>
  </si>
  <si>
    <t>OUZI</t>
  </si>
  <si>
    <t>Power purchased from Focus Energy Corp</t>
  </si>
  <si>
    <t>PEDRBV</t>
  </si>
  <si>
    <t>PELIUD</t>
  </si>
  <si>
    <t>PETERSBURG</t>
  </si>
  <si>
    <t>PILOPEU</t>
  </si>
  <si>
    <t>PLAT</t>
  </si>
  <si>
    <t>Missing PCE Reports: Jan-Dec</t>
  </si>
  <si>
    <t>PUVUPC</t>
  </si>
  <si>
    <t>No generation data: Aug</t>
  </si>
  <si>
    <t>RUBY</t>
  </si>
  <si>
    <t>No generation data: Mar, Apr, Jun</t>
  </si>
  <si>
    <t>STGEORGE</t>
  </si>
  <si>
    <t>SEWARD</t>
  </si>
  <si>
    <t>SITKA</t>
  </si>
  <si>
    <t>SEAPA</t>
  </si>
  <si>
    <t>STPMEU</t>
  </si>
  <si>
    <t>STEVVIC</t>
  </si>
  <si>
    <t>TAKOC</t>
  </si>
  <si>
    <t>TANAEC</t>
  </si>
  <si>
    <t>TANAPC</t>
  </si>
  <si>
    <t>TATIVIC</t>
  </si>
  <si>
    <t>TDXA</t>
  </si>
  <si>
    <t>Missing generation data: Jan-Jun</t>
  </si>
  <si>
    <t>TDXC</t>
  </si>
  <si>
    <t>No generation data: Oct-Dec</t>
  </si>
  <si>
    <t>TDXM</t>
  </si>
  <si>
    <t>TENAS</t>
  </si>
  <si>
    <t>TULUTPU</t>
  </si>
  <si>
    <t>TUNTCSA</t>
  </si>
  <si>
    <t>No generation data: Jan, Feb, Dec</t>
  </si>
  <si>
    <t>TWINHVC</t>
  </si>
  <si>
    <t>No fuel use data: Oct, Nov</t>
  </si>
  <si>
    <t>UMNAP</t>
  </si>
  <si>
    <t>kWh generated from wind likely an over estimate.    Delete?</t>
  </si>
  <si>
    <t>UNALVEC</t>
  </si>
  <si>
    <t>UNAL</t>
  </si>
  <si>
    <t>Power purchased from Unisea</t>
  </si>
  <si>
    <t>UNGUPC</t>
  </si>
  <si>
    <t>No generation data: Jul</t>
  </si>
  <si>
    <t>VENEVE</t>
  </si>
  <si>
    <t>WHITMU</t>
  </si>
  <si>
    <t>Missing PCE report: Jul-Dec</t>
  </si>
  <si>
    <t>WRANGELL</t>
  </si>
  <si>
    <t>YAKUP</t>
  </si>
  <si>
    <t>Alaska Electric &amp; Energy Coop</t>
  </si>
  <si>
    <t>Alaska Energy Authority</t>
  </si>
  <si>
    <t>*Multiple, utility level data</t>
  </si>
  <si>
    <t>Matanuska Electric Association</t>
  </si>
  <si>
    <t>Deadhorse</t>
  </si>
  <si>
    <t>Missing generation data: Jan, Feb, July</t>
  </si>
  <si>
    <t>Missing PCE report: Dec.  Will not be available.</t>
  </si>
  <si>
    <t>MEA</t>
  </si>
  <si>
    <t>Missing PCE reports: Jul-Dec</t>
  </si>
  <si>
    <t>Power purchased from AP&amp;T (Black Bear Lake/South Fork)</t>
  </si>
  <si>
    <t>No generation data: May; Power purchased from AP&amp;T (Lutak/Goat Lake/Kasidaya)</t>
  </si>
  <si>
    <t>Power purchased from AP&amp;T (Goat Lake/Kasidaya)</t>
  </si>
  <si>
    <t>EIA, AEA (generation)</t>
  </si>
  <si>
    <t>IC</t>
  </si>
  <si>
    <t>GT</t>
  </si>
  <si>
    <t>CT</t>
  </si>
  <si>
    <t>CA</t>
  </si>
  <si>
    <t>ST</t>
  </si>
  <si>
    <t>OT</t>
  </si>
  <si>
    <t>DFO</t>
  </si>
  <si>
    <t>JF</t>
  </si>
  <si>
    <t>NG</t>
  </si>
  <si>
    <t>OTH</t>
  </si>
  <si>
    <t>SUB</t>
  </si>
  <si>
    <t>RFO</t>
  </si>
  <si>
    <t>WC</t>
  </si>
  <si>
    <t>HAGO</t>
  </si>
  <si>
    <t>Naphtha</t>
  </si>
  <si>
    <t>Missing generation data: Jan, Feb, July.  No hydro data</t>
  </si>
  <si>
    <t>Standby generation.</t>
  </si>
  <si>
    <t>Dutch Harbor</t>
  </si>
  <si>
    <t>Unalaska Power Module</t>
  </si>
  <si>
    <t>Unalaska</t>
  </si>
  <si>
    <t>No generation data: Jan, Feb, July</t>
  </si>
  <si>
    <t>Kasaan receives power from Thorne Bay via intertie.</t>
  </si>
  <si>
    <t>Lower Kalskag recieves power from  Upper Kalskag via intertie.</t>
  </si>
  <si>
    <t>Nightmute receives power from Toksook Bay via intertie.</t>
  </si>
  <si>
    <t>Nunapitchuk receives power from  Kasigluk via intertie.</t>
  </si>
  <si>
    <t>Pitkas Point receives power from St. Mary's/Andreafsky via intertie.</t>
  </si>
  <si>
    <t>Tununak receives power from Toksook Bay via intertie.</t>
  </si>
  <si>
    <t>Chilkat Valley provides power to Klukwan via intertie. Power purchased from Southern Energy and AP&amp;T.</t>
  </si>
  <si>
    <t>Klukwan receives power from Chilkat Valley via intertie.</t>
  </si>
  <si>
    <t>Kobuk recieves power from Shungnak via intertie. Power purchased from AVEC.</t>
  </si>
  <si>
    <t>South Naknek and King Salmon receive power from Naknek via intertie.</t>
  </si>
  <si>
    <t>Power purchased from Bethel Utilities Corp</t>
  </si>
  <si>
    <t>Eagle</t>
  </si>
  <si>
    <t>Eagle Village</t>
  </si>
  <si>
    <t>Evansville</t>
  </si>
  <si>
    <t>Evansville receives power from Bettles via intertie.</t>
  </si>
  <si>
    <t>No fuel use data: Oct Bettles provides power to Evansville via intertie.</t>
  </si>
  <si>
    <t>Eagle provides power to Eagle Village via intertie</t>
  </si>
  <si>
    <t>Eagle Village receives power from Eagle via intertie</t>
  </si>
  <si>
    <t>Northway provides power to Tok via intertie.</t>
  </si>
  <si>
    <t>Dewey Lake</t>
  </si>
  <si>
    <t>Tanacross</t>
  </si>
  <si>
    <t>Tanacross receives power from Tok via intertie</t>
  </si>
  <si>
    <t>Andreafsky</t>
  </si>
  <si>
    <t>Andreafsky receives power from St. Mary's via intertie</t>
  </si>
  <si>
    <t>Oscarville</t>
  </si>
  <si>
    <t>Bethel provides power to Oscaville via intertie</t>
  </si>
  <si>
    <t>Newhalen</t>
  </si>
  <si>
    <t>Nondalton</t>
  </si>
  <si>
    <t>Iliamna</t>
  </si>
  <si>
    <t>Tazimina</t>
  </si>
  <si>
    <t>Power produced at the Tazimina hydroelectric project and the Newhalen plant is shared by Iliamna, Newhalen and Nondalton</t>
  </si>
  <si>
    <t>South Naknek</t>
  </si>
  <si>
    <t>King Salmon</t>
  </si>
  <si>
    <t>Naknek provides power to South Naknek and King Salmon via intertie.</t>
  </si>
  <si>
    <t>Aleknagik</t>
  </si>
  <si>
    <t>Dillingham provides power to Aleknagik via intertie.</t>
  </si>
  <si>
    <t>Acronym</t>
  </si>
  <si>
    <t>Regulatory Status</t>
  </si>
  <si>
    <t>Certificate</t>
  </si>
  <si>
    <t>Ownership</t>
  </si>
  <si>
    <t>Native Corportation Region</t>
  </si>
  <si>
    <t>Region</t>
  </si>
  <si>
    <t>NR</t>
  </si>
  <si>
    <t>Active</t>
  </si>
  <si>
    <t>Yes</t>
  </si>
  <si>
    <t>M</t>
  </si>
  <si>
    <t>Inactive</t>
  </si>
  <si>
    <t>RE</t>
  </si>
  <si>
    <t>U</t>
  </si>
  <si>
    <t>No</t>
  </si>
  <si>
    <t>C</t>
  </si>
  <si>
    <t>Kalskag</t>
  </si>
  <si>
    <t>Aurora Energy Llc</t>
  </si>
  <si>
    <t>Bethel Utilities Corporation</t>
  </si>
  <si>
    <t>CENTEI</t>
  </si>
  <si>
    <t>CIRCU</t>
  </si>
  <si>
    <t>ANDRE</t>
  </si>
  <si>
    <t>Orca</t>
  </si>
  <si>
    <t>Power Creek</t>
  </si>
  <si>
    <t>IPNAEC</t>
  </si>
  <si>
    <t>TMG</t>
  </si>
  <si>
    <t>Mcgrath Light &amp; Power</t>
  </si>
  <si>
    <t>Sitka, City &amp; Borough Of</t>
  </si>
  <si>
    <t>Tanana Power Company Inc</t>
  </si>
  <si>
    <t>Unalaska, City Of</t>
  </si>
  <si>
    <t>Sources: Regulatory Commision of Alaska, U.S. Department of Energy - Energy Information Admisnistration and ISER.</t>
  </si>
  <si>
    <t>Regulatory Status: RE=Regulated, NR=Not Regulated</t>
  </si>
  <si>
    <t>Ownership type: C=Cooperative, M=Municipal, U=Utility owned</t>
  </si>
  <si>
    <t>Region: AN=Arctic Northwest, SE=South East, SC=South Central, SW=SouthWest, YU=Yukon</t>
  </si>
  <si>
    <t>PORTHU</t>
  </si>
  <si>
    <t>Palmer</t>
  </si>
  <si>
    <t>INN</t>
  </si>
  <si>
    <t>UNALASKA</t>
  </si>
  <si>
    <t>Community Feature ID</t>
  </si>
  <si>
    <t>Community Latitute</t>
  </si>
  <si>
    <t>Community Longitude</t>
  </si>
  <si>
    <r>
      <t>Total Capacity</t>
    </r>
    <r>
      <rPr>
        <b/>
        <vertAlign val="superscript"/>
        <sz val="10"/>
        <color theme="1"/>
        <rFont val="Arial Narrow"/>
        <family val="2"/>
      </rPr>
      <t>(1)</t>
    </r>
    <r>
      <rPr>
        <b/>
        <sz val="10"/>
        <color theme="1"/>
        <rFont val="Arial Narrow"/>
        <family val="2"/>
      </rPr>
      <t xml:space="preserve"> kW</t>
    </r>
  </si>
  <si>
    <r>
      <t>PCE Utility/Community</t>
    </r>
    <r>
      <rPr>
        <b/>
        <vertAlign val="superscript"/>
        <sz val="10"/>
        <color theme="1"/>
        <rFont val="Arial Narrow"/>
        <family val="2"/>
      </rPr>
      <t>(2)</t>
    </r>
  </si>
  <si>
    <t>Tok recieves power from Northway and provides power to Tanacross via intertie</t>
  </si>
  <si>
    <t>No generation data: Sep-Dec; Naknek provides power to South Naknek and King Salmon via intertie.</t>
  </si>
  <si>
    <t>South Naknek receives power from Naknek via intertie.</t>
  </si>
  <si>
    <t>King Salmon receives power from Naknek via intertie.</t>
  </si>
  <si>
    <t>NA</t>
  </si>
  <si>
    <t>Receives power from Allakaket via intertie.</t>
  </si>
  <si>
    <t>Receives power from Bettles via intertie</t>
  </si>
  <si>
    <t>Receives power from Eagle via intertie.</t>
  </si>
  <si>
    <t>Receives power from Thorne Bay via intertie.</t>
  </si>
  <si>
    <t>Northway Village</t>
  </si>
  <si>
    <t>Receives power from Northway via intertie.</t>
  </si>
  <si>
    <t>Goat Lake</t>
  </si>
  <si>
    <t>Kasidaya Creek</t>
  </si>
  <si>
    <t>Receives power from St. Mary's via intertie.</t>
  </si>
  <si>
    <t>Receives power from Bethel via intertie.</t>
  </si>
  <si>
    <t>Falls Creek</t>
  </si>
  <si>
    <t>No centralized utility; Self generation</t>
  </si>
  <si>
    <t>King Salmon receives power form Naknek via intertie.</t>
  </si>
  <si>
    <t>Sheldon Point</t>
  </si>
  <si>
    <t>Receives power from Dillingham via intertie.</t>
  </si>
  <si>
    <t>Blind Slough</t>
  </si>
  <si>
    <t>Southern Energy Inc</t>
  </si>
  <si>
    <t>TDX Adak Generating Llc</t>
  </si>
  <si>
    <t>Alaska Electric Light &amp; Power Company</t>
  </si>
  <si>
    <t>Alaska Village Electric Cooperative</t>
  </si>
  <si>
    <t>NE</t>
  </si>
  <si>
    <t>Unalaska, City of</t>
  </si>
  <si>
    <t>AURORA</t>
  </si>
  <si>
    <t>CLARKS POI</t>
  </si>
  <si>
    <t>G&amp;K</t>
  </si>
  <si>
    <t>GZUC</t>
  </si>
  <si>
    <t>NOME</t>
  </si>
  <si>
    <t>NETCI</t>
  </si>
  <si>
    <t>ST. GEORGE</t>
  </si>
  <si>
    <t>TPC</t>
  </si>
  <si>
    <t>UVEC</t>
  </si>
  <si>
    <t>Provides power to Alatna via intertie.</t>
  </si>
  <si>
    <t>Provides power to Evansville via intertie.</t>
  </si>
  <si>
    <t>Provides power to Eagle Village via intertie.</t>
  </si>
  <si>
    <t>Provides power to Northway Village via intertie.</t>
  </si>
  <si>
    <t>Provides power to Nunapitchuk via intertie.</t>
  </si>
  <si>
    <t>Recieves power from Upper Kalskag via intertie.</t>
  </si>
  <si>
    <t>Receives power from Toksook Bay via intertie.</t>
  </si>
  <si>
    <t>Receives power from Kasigluk via intertie.</t>
  </si>
  <si>
    <t>Provides power to Andreafsky and Pitkas Point via intertie.</t>
  </si>
  <si>
    <t>Provides power to Kobuk via intertie.</t>
  </si>
  <si>
    <t>Provides power to Nightmute and Tununak via intertie.</t>
  </si>
  <si>
    <t>Provides power to Oscarville via intertie.</t>
  </si>
  <si>
    <t>Provides power to Klukwan via intertie.</t>
  </si>
  <si>
    <t>Receives power from Chilkat Valley via intertie.</t>
  </si>
  <si>
    <t>Receives power from Shungnak via intertie.</t>
  </si>
  <si>
    <t>Provides power to South Naknek and King Salmon via intertie.</t>
  </si>
  <si>
    <t>Provides power to Aleknagik via intertie.</t>
  </si>
  <si>
    <t>Lutak</t>
  </si>
  <si>
    <t>Cordova Electric Cooperative</t>
  </si>
  <si>
    <t>Eklutna Lake</t>
  </si>
  <si>
    <t>Receives power from Tok via intertie.</t>
  </si>
  <si>
    <t>Gwitchyaa Zhee Utilities Company</t>
  </si>
  <si>
    <t>Nushagak Electric Cooperative</t>
  </si>
  <si>
    <t>Unalakleet Valley Electric Cooperative</t>
  </si>
  <si>
    <t>No generation data: Jan-Dec; Pitkas Point receives power from St. Mary's via intertie.</t>
  </si>
  <si>
    <t>Saint Mary's</t>
  </si>
  <si>
    <t>Alaska Environmental Power LLC</t>
  </si>
  <si>
    <t>Delta Wind</t>
  </si>
  <si>
    <t>Power sold to GVEA</t>
  </si>
  <si>
    <t>Banner Wind</t>
  </si>
  <si>
    <t>Power sold to Nome Joint Utility Systems</t>
  </si>
  <si>
    <t>TDX North Slope Generating Company</t>
  </si>
  <si>
    <t>Alaska Electric &amp; Energy Cooperative</t>
  </si>
  <si>
    <t>*Multiple</t>
  </si>
  <si>
    <t>Matanuska Susitna</t>
  </si>
  <si>
    <t>Receices power from St. Mary's via intertie.</t>
  </si>
  <si>
    <t>Bethel provides power to Oscarville via intertie.</t>
  </si>
  <si>
    <t>Receives power from Naknek via intertie.</t>
  </si>
  <si>
    <t>Power purchased from Unisea; includes generation from both Dutch Habor and the Unalaska Power Module</t>
  </si>
  <si>
    <t>Missing PCE report: Mar-Jun; Also, purchased power from Banner Wind LLC.</t>
  </si>
  <si>
    <t>No fuel use data: Oct; Provides power to Evansville via intertie.</t>
  </si>
  <si>
    <t>Receives power from Bettles via intertie.</t>
  </si>
  <si>
    <t>No generation data: Jan-Dec; Provides power to Kasaan via intertie.</t>
  </si>
  <si>
    <t>Provides power to Tanacross via intertie.</t>
  </si>
  <si>
    <t>Generation from Eklutna shared among AML&amp;P, Chugach and MEA</t>
  </si>
  <si>
    <t>Generation from Bradley Lake shared among Chugach, AML&amp;P, HEA, MEA, Seward Electric and GVEA</t>
  </si>
  <si>
    <t>Eagle provides power to Eagle Villag via intertie.</t>
  </si>
  <si>
    <t>Eagle Village receives power from Eagle via intertie.</t>
  </si>
  <si>
    <t>No generation data: Sep-Dec; Naknek provides power to South Naknek and King Salmon via intertie</t>
  </si>
  <si>
    <t>Andreafsky receives power from St. Mary's via intertie.</t>
  </si>
  <si>
    <t>Tok provides power to Tanacross via intertie.</t>
  </si>
  <si>
    <t>Tanacross recieves power from Tok via intertie.</t>
  </si>
  <si>
    <t>No generation data: Jan-Dec; provides power to Kasaan via intertie</t>
  </si>
  <si>
    <t>Missing PCE report: Mar-Jun; Also purchase wind power from Banner Wind LLC.</t>
  </si>
  <si>
    <t>Generation from Eklutna shared among AML&amp;), Chugach and MEA</t>
  </si>
  <si>
    <t>Power sold to Nome Joint Utilities</t>
  </si>
  <si>
    <t>Baner Wind</t>
  </si>
  <si>
    <t>Eagle provides power to Eagle Village via intertie.</t>
  </si>
  <si>
    <t>No generation data: May</t>
  </si>
  <si>
    <t xml:space="preserve">Missing PCE report: Dec. </t>
  </si>
  <si>
    <t>Missing PCE report: Mar-Jun; Also purcahses wind power from Banner Wind LLC.</t>
  </si>
  <si>
    <t>Estimated Heat Content</t>
  </si>
  <si>
    <t>Provides power to Tok via intertie.</t>
  </si>
  <si>
    <t xml:space="preserve">Dillingham provides power to Aleknagik via intertie. </t>
  </si>
  <si>
    <t>Tyee Lake, no data.</t>
  </si>
  <si>
    <t>Missing PCE report: Mar-Jun; Wind power purchased from Banner Wind LLC.</t>
  </si>
  <si>
    <t>No fuel use data: Oct; Bettles provides power to Evansville via intertie.</t>
  </si>
  <si>
    <t>Northway provide power to Tok via intertie.</t>
  </si>
  <si>
    <t>No generation data: Sep-Dec; Naknek provides power to South Naknek and King Salmon  via intertie.</t>
  </si>
  <si>
    <t>No generation data: Sep-Dec; Naknek provides power to South Naknek and Salmon King via intertie.</t>
  </si>
  <si>
    <t>Missing PCE report: Mar-Jun; Windp power purchased from Banner Wind LLC.</t>
  </si>
  <si>
    <t>Eagle provides power to Eagle Village in via intertie.</t>
  </si>
  <si>
    <t>Northway provides power  to Tok via intertie.</t>
  </si>
  <si>
    <t>No generation data: Sep-Dec;Naknek provides power to South Naknek and King Salmon via intertie.</t>
  </si>
  <si>
    <t>Estimated Average Heat Content (MMBtu/barrel or MCF or short ton).</t>
  </si>
  <si>
    <t>Missing generation data: Jan, Feb, July.</t>
  </si>
  <si>
    <t>No generation data: Jan-Dec.  Chilkat Valley provides power to Klukwan via intertie. Purchases power from Southern Energy and AP&amp;T.</t>
  </si>
  <si>
    <t>Available in the internet at:</t>
  </si>
  <si>
    <t>Created by:</t>
  </si>
  <si>
    <t>Alaska Energy Authority and</t>
  </si>
  <si>
    <t>Institute for Social and Economic Research, University of Alaska Anchorage</t>
  </si>
  <si>
    <t>Created for:</t>
  </si>
  <si>
    <t>The Alaska Energy Authority</t>
  </si>
  <si>
    <t>Published:</t>
  </si>
  <si>
    <t>Main Sources of Data:</t>
  </si>
  <si>
    <t>Energy Information Administration</t>
  </si>
  <si>
    <t>http://www.akenergyauthority.org/</t>
  </si>
  <si>
    <t>Content:</t>
  </si>
  <si>
    <t>Summary Tables</t>
  </si>
  <si>
    <t>Table 1.a</t>
  </si>
  <si>
    <t>Utilities participating in the Power Cost Equalization program</t>
  </si>
  <si>
    <t>Table 1.b</t>
  </si>
  <si>
    <t>Installed capacity (kW)</t>
  </si>
  <si>
    <t>Table 1.c</t>
  </si>
  <si>
    <t>Net Generation (MWh)</t>
  </si>
  <si>
    <t>Table 1.d</t>
  </si>
  <si>
    <t>Table 1.e</t>
  </si>
  <si>
    <t>Fuel Use for Power Generation (Physical Units, MMBtu)</t>
  </si>
  <si>
    <t>Table 1.f</t>
  </si>
  <si>
    <t>Table 1.g</t>
  </si>
  <si>
    <t>Detailed Tables</t>
  </si>
  <si>
    <t>Installed Capacity</t>
  </si>
  <si>
    <t>Table 2.1a</t>
  </si>
  <si>
    <t>Installed Capacity by Prime Mover by Plant</t>
  </si>
  <si>
    <t>Table 2.1b</t>
  </si>
  <si>
    <t>Installed Capacity by Prime Mover (Percent Distribution)</t>
  </si>
  <si>
    <t>Net Generation and Disposition</t>
  </si>
  <si>
    <t>Table 2.2a</t>
  </si>
  <si>
    <t>Net Generation and Total Disposition (MWh)</t>
  </si>
  <si>
    <t>Table 2.3a</t>
  </si>
  <si>
    <t>Net Generation by Prime Mover</t>
  </si>
  <si>
    <t>Table 2.3b</t>
  </si>
  <si>
    <t>Net Generation by Fuel Type and Fuel Use</t>
  </si>
  <si>
    <t>Table 2.3c</t>
  </si>
  <si>
    <t>Net Generation, Fuel Use, and Fuel Cost by Plant</t>
  </si>
  <si>
    <t>Table 2.4a</t>
  </si>
  <si>
    <t>Utility CO2 Emissions</t>
  </si>
  <si>
    <t>Revenue, Customers and Prices</t>
  </si>
  <si>
    <t>Table 2.5a</t>
  </si>
  <si>
    <t>Utility Sales, Revenue, and Customers</t>
  </si>
  <si>
    <t xml:space="preserve">Table 2.5b </t>
  </si>
  <si>
    <t>Average Annual Energy Use and Rates</t>
  </si>
  <si>
    <t>Table 2.5c</t>
  </si>
  <si>
    <t>Residential Rates and PCE Payments</t>
  </si>
  <si>
    <t>Electric Utility Historical Tables</t>
  </si>
  <si>
    <t>Table 3.1</t>
  </si>
  <si>
    <t>Utility Installed Capacity by Prime Mover</t>
  </si>
  <si>
    <t>Table 3.2</t>
  </si>
  <si>
    <t>Utility Installed Capacity by Region</t>
  </si>
  <si>
    <t>Table 3.3</t>
  </si>
  <si>
    <t>Utility Net Generation by Fuel</t>
  </si>
  <si>
    <t>Table 3.4</t>
  </si>
  <si>
    <t>Utility Net Generation by Region</t>
  </si>
  <si>
    <t>Table 3.5</t>
  </si>
  <si>
    <t xml:space="preserve">Table 3.6 </t>
  </si>
  <si>
    <t>Utilitiy List</t>
  </si>
  <si>
    <t>http://iser.uaa.alaska.edu/Publications/AlaskaEnergyStatisticsCY2010Tables.xlsx</t>
  </si>
  <si>
    <t>Power Cost Equalization Program Data , Calendar Year 2010</t>
  </si>
  <si>
    <t>Collected year 2010 EIA survey forms 860, 861 and 923 from selected utilities and created dataset.</t>
  </si>
  <si>
    <t>By AEA Energy Regions</t>
  </si>
  <si>
    <t>Percent Active in PCE program</t>
  </si>
  <si>
    <t>Percent of Total</t>
  </si>
  <si>
    <t>Table 1.a Utilities/Communities Eligible for PCE, 2010</t>
  </si>
  <si>
    <t>Table 1.b Installed Capacity (kW), 2010</t>
  </si>
  <si>
    <t>Table 1.c Net Generation (MWh), 2010</t>
  </si>
  <si>
    <t>Table 1.d Net Generation (MWh) by Fuel Type, 2010</t>
  </si>
  <si>
    <t>(Barrels)</t>
  </si>
  <si>
    <t>(Mcf)</t>
  </si>
  <si>
    <t>(Short Tons)</t>
  </si>
  <si>
    <t>Total (Physical Units)</t>
  </si>
  <si>
    <t>Conversion Factor</t>
  </si>
  <si>
    <t>Total MMBtu</t>
  </si>
  <si>
    <t>Table 1.e Fuel Use for Power Generation, 2010</t>
  </si>
  <si>
    <t>Percent of  Total</t>
  </si>
  <si>
    <t>Table 1.f Sales (MWh), 2010</t>
  </si>
  <si>
    <t>Table 1.g Revenue ($000), 2010</t>
  </si>
  <si>
    <t>Sales</t>
  </si>
  <si>
    <t>Revenue</t>
  </si>
  <si>
    <t>Customers</t>
  </si>
  <si>
    <t>Note: For utilities that serve many communities with no grid such as AVEC and AP&amp;T, each community is counted as a separate utility.</t>
  </si>
  <si>
    <t>Figure 2. Net Generation by Fuel Type, 2010</t>
  </si>
  <si>
    <t>Figure 3. Distribution of Fuel Used for Power Generation, 2010</t>
  </si>
  <si>
    <t>Figure 5. Distribution of Utility Sales, Revenue and Customer by Customer Type</t>
  </si>
  <si>
    <t>1) Data before 2001 from the Alaska Energy Statistis Report 2003</t>
  </si>
  <si>
    <t>a) From 1996 to 2001: Cumbustion Turbine (CT) includes Gas Turbine (GT) and Combined Cycle Turbines (CA)</t>
  </si>
  <si>
    <t>b) Wind Turbines (WT) included in net capacity value</t>
  </si>
  <si>
    <t>c) Data from 1996-2000 from EIA historic tables are not consistent with prior years due to changes in reporting and utilities that failed to report to EIA.</t>
  </si>
  <si>
    <t>d) Data before 1996 from prior Alaska Energy Power Statistics reports.</t>
  </si>
  <si>
    <t>2) Data from 2002-2008 from EIA Annual Electric Generator data file.</t>
  </si>
  <si>
    <t>e) Data from 2002-2008 not consistent with prior years due to changes in reporting and utilities that failed to report to EIA.</t>
  </si>
  <si>
    <t xml:space="preserve">*Wind data entries have been modified to reflect the best available wind data from the Alaska Energy Authority. Installed wind capacity is defined here as commissioned turbines. Installed wind capacity in 2009 was 8,754kW; 11,924 kW in 2010 and 13,189 kW as of February of 2011. </t>
  </si>
  <si>
    <t>Year</t>
  </si>
  <si>
    <t>Statewide Total</t>
  </si>
  <si>
    <t>Combustion Gas Turbine</t>
  </si>
  <si>
    <t>Net Capacity</t>
  </si>
  <si>
    <t>% of Statewide Total</t>
  </si>
  <si>
    <t>`</t>
  </si>
  <si>
    <t>1) Data before 2001 from the Alaska Energy Statistics Report 2003</t>
  </si>
  <si>
    <t>a) From AK Electric Power Statistics 1960-1973</t>
  </si>
  <si>
    <t>b) From AK Electric Power Statistics 1974</t>
  </si>
  <si>
    <t>c) From AK Electric Power Statistics 1960-1993</t>
  </si>
  <si>
    <t>d) Data before 1996 from prior AK Power Statistics reports.</t>
  </si>
  <si>
    <t>e) Data from 1996-2000 from EIA historic tables.</t>
  </si>
  <si>
    <t>f) Data from 2002-2008 not consistent with prior years due to changes in reporting and utilities that failed to report to EIA.</t>
  </si>
  <si>
    <t>g) Utility totals from 1962 to 1972 and from 1977 to 1979 added to the table published in 2003. Data regarding regional details not available.</t>
  </si>
  <si>
    <t>3)Figures for 2009 are based on the Energy Statistics publication, including data from EIA and PCE. Data not consistent with prior years due to changes in methodology.</t>
  </si>
  <si>
    <t>Arctic</t>
  </si>
  <si>
    <t>South Central</t>
  </si>
  <si>
    <t>South East</t>
  </si>
  <si>
    <t>South West</t>
  </si>
  <si>
    <t>Yukon</t>
  </si>
  <si>
    <t>2,g</t>
  </si>
  <si>
    <t>1,a</t>
  </si>
  <si>
    <t>1,b</t>
  </si>
  <si>
    <t>1,c</t>
  </si>
  <si>
    <t>1,d</t>
  </si>
  <si>
    <t>1,e</t>
  </si>
  <si>
    <t>2,f</t>
  </si>
  <si>
    <t>1) Data before 2001 from the Alaska Energy Statistics Report 2003.</t>
  </si>
  <si>
    <t>a) From AK Electric Power Statistics (AKEPS) 1960-1973; Hydro generation not included.</t>
  </si>
  <si>
    <t>b) From AKEPS 1960-1970.</t>
  </si>
  <si>
    <t>c) From AKEPS 1960-2001.</t>
  </si>
  <si>
    <t>d) Data from 1996-2000 from EIA historic tables.</t>
  </si>
  <si>
    <t>e) Monthly data was not collected in 1985, so 1984 and 1986 figures were averaged to arrive at estimated 1985 figures.</t>
  </si>
  <si>
    <t xml:space="preserve">g) Even though wind installed capacity has been present in Alaska since 1997, there is little data regarding total net generation from wind turbines. </t>
  </si>
  <si>
    <t>1,c,e</t>
  </si>
  <si>
    <t>a) From AK Power Survey, 1976; Arctic value is "Remainder", inclusive of the Arctic, North-West and South-West.</t>
  </si>
  <si>
    <t>b) Barrow Natural Gas values missing for 1996.</t>
  </si>
  <si>
    <t>c) Data from 1996-2000 from EIA historic tables.</t>
  </si>
  <si>
    <t>2) Data from 2002-2008 from EIA Annual Electric Utility data file.</t>
  </si>
  <si>
    <t>d) Data from 2002-2008 not consistent with prior years due to changes in reporting and utilities that failed to report to EIA.</t>
  </si>
  <si>
    <t>1,b,c</t>
  </si>
  <si>
    <t>2,d</t>
  </si>
  <si>
    <t>1) Data before 2001 from the Alaska Energy Statistis Report 2003.</t>
  </si>
  <si>
    <t>a) "Other" category for cost/kWh not listed before 1985</t>
  </si>
  <si>
    <t>b) Total sales, revenue, and customers may exceed the sum of Residential and Commercial/Industrial. This is due to the addition of accounts which do not fit into these two classes. These figures do not include sale for resale.</t>
  </si>
  <si>
    <t>c)Data from 1996-2000 from EIA historical tables.</t>
  </si>
  <si>
    <t>2) Data from 2002-2008 from EIA Annual Electric Utility data file</t>
  </si>
  <si>
    <t>Commercial and Industrial</t>
  </si>
  <si>
    <t>Customers (accounts)</t>
  </si>
  <si>
    <t>a)"Other" category  for cost/kwh not listed before 1985</t>
  </si>
  <si>
    <t xml:space="preserve">b) Total sales, revenue, and customers may exceed the the sum of Residential and Commercial/Industrial. This is due to the addition of accounts which do not fit into these two classes. These figures do not include sale for resale. </t>
  </si>
  <si>
    <t xml:space="preserve">Commercial/Industrial </t>
  </si>
  <si>
    <t>Sales per Customer (kWh)</t>
  </si>
  <si>
    <t>Revenue per Customer</t>
  </si>
  <si>
    <t>Rate per kWh (cents)</t>
  </si>
  <si>
    <t>Table 3.1 ALASKA UTILITY INSTALLED CAPACITY (kW)</t>
  </si>
  <si>
    <t>Table 3.2 ALASKA UTILITY INSTALLED CAPACITY (kW)</t>
  </si>
  <si>
    <t>Table 3.3 Utility Net Generation (GWh)</t>
  </si>
  <si>
    <t>Table 3.4 Utility Net Generation (MWh)</t>
  </si>
  <si>
    <t>3)Figures for 2009 and 2010 are based on the Energy Statistics publication, including data from EIA and PCE. Data not consistent with prior years due to changes in methodology.</t>
  </si>
  <si>
    <t>BY PRIME MOVER (1962-2010)</t>
  </si>
  <si>
    <t>BY REGION (1962-2010)</t>
  </si>
  <si>
    <t>By Fuel Type (1962-2010)</t>
  </si>
  <si>
    <t>Table 1.h</t>
  </si>
  <si>
    <t>Table 1.h Customers (Accounts), 2010</t>
  </si>
  <si>
    <t>Figure 4. Barrels of Oil Used for Electricity Generation by Energy Regions, 2010</t>
  </si>
  <si>
    <t xml:space="preserve">          (1) Gas Turbine (combustion-turbine) produces electricity by passing hot gases produced from combustion of natural gas or distillate oil through the turbine. Steam turbine (fossil-fueled) the fuel is burned in a boiler to produce steam; the steam turns the turbine to produce electricity. Internal Combustion (diesel) generators have cylinders in which the combustion of fuel takes place and the engine provides mechanical energy to drive the generator to produce electricity. Combined Cycle generators produce electricity from otherwise lost waste heat exiting from one or more gas (combustion) turbines. The exiting heat is routed to a conventional boiler or to a heat recovery steam generator for utilization by a steam turbine in the production of electricity. This process increases the efficiency of the electric generating unit.  Hydroelectric power is produced from flowing water that spins a turbine connected to a generator. Wind turbine produces electricity by converting kinetic energy into mechanical energy to drive electric power generators.  </t>
  </si>
  <si>
    <t xml:space="preserve">         (2) PCE Community Status: Yes, if community is eligible to receive the Power Cost Equalization payment; Inactive, if eligible but not currently participating; No, if ineligible to participate in the program.</t>
  </si>
  <si>
    <t>*Note that this table includes the utility net wheeling of power for other utilities. For example, Chugach purchased power includes power passed on to Homer Electric, Mat-Su Electric, Seward and others.</t>
  </si>
  <si>
    <t>(1) Energy Loss includes the total amount of electricity lost from transmission, distribution, and/or unaccounted for.</t>
  </si>
  <si>
    <t xml:space="preserve">(2) Generation from Bradley Lake. Reporting to EIA is based on ownership of the generating plant or who operates the plant depending on the survey form. The Alaska Energy Authority owns Bradley Lake; however it is operated by Homer Electric Association.  </t>
  </si>
  <si>
    <t>(1) Gross generation minus the parasitic station load (i.e. station use); may be negative if the station service load exceeded the gross electrical generation. This may be the case for stand-by generators. Please note that net generation is not defined as electric power sold to the grid.</t>
  </si>
  <si>
    <t>*Gas Turbine (combustion-turbine) produces electricity by passing hot gases produced from combustion of natural gas or distillate oil through the turbine. Steam turbine (fossil-fueled) the fuel is burned in a boiler to produce steam; the steam turns the turbine to produce electricity. Internal Combustion (diesel) generators have cylinders in which the combustion of fuel takes place and the engine provides mechanical energy to drive the generator to produce electricity. Combined Cycle generators produce electricity from otherwise lost waste heat exiting from one or more gas (combustion) turbines. The exiting heat is routed to a conventional boiler or to a heat recovery steam generator for utilization by a steam turbine in the production of electricity. This process increases the efficiency of the electric generating unit.  Hydroelectric power is produced from flowing water that spins a turbine connected to a generator. Wind turbine produces electricity by converting kinetic energy into mechanical energy to drive electric power generators.</t>
  </si>
  <si>
    <t>*Generation from Bradley Lake. Reporting to EIA is based on ownership of the generating plant or who operates the plant depending on the survey form. The Alaska Energy Authority owns Bradley Lake; however it is operated by Homer Electric Association.</t>
  </si>
  <si>
    <t>(1) CA=Combined Cycle, steam part; CT=Combined Cycle, turbine part; GT=Gas Turbine; IC=Internal Combustion Engine; ST= Steam Turbine; OT=Other.</t>
  </si>
  <si>
    <t>(2) Distillate Fuel Oil, Jet Fuel, Residual Fuel Oil, Naphtha and HAGO in Barrels; Natural Gas in Mcf; Sub-bituminous Coal in Short Tons. HAGO is an acronym for Heavy Atmospheric Gas Oil.</t>
  </si>
  <si>
    <t>(1) DFO=Distillate Fuel Oil; RFO=Residual Fuel Oil; JF=Jet Fuel; NG=Natural Gas; SUB=Sub-bituminous Coal, HAGO=Heavy Atmospheric Gas Oil</t>
  </si>
  <si>
    <t>(2) CA=Combined Cycle, Steam Part; CT=Combined Cycle Combustion, Turbine Part; IC=Internal Combustion Engine; GT=Gas Turbine; ST=Steam Turbine; HY=Hydraulic Turbine; WT=Wind Turbine</t>
  </si>
  <si>
    <t>(3) Little distillate fuel electric generation occurs in the U.S. outside of Alaska and Hawaii. Therefore, the national average is largely driven by Hawaiian effieciencies which are on average lower than Alaska.</t>
  </si>
  <si>
    <t>(4)Distillate Fuel Oil, Residual Fuel Oil, Jet Fuel, Naphtha and HAGO in Barrels; Natural Gas in Mcf; Sub-bitumious Coal in Short Tons.</t>
  </si>
  <si>
    <t>Note: Revenue for PCE data was calculated by multiplying Sales (MWh) by the average rate $/KWh.PCE data does not include average cents per kwh for commercial or other categories, the resedential rate is assumed.</t>
  </si>
  <si>
    <t>Note: PCE data do not include average cents per kWh for commercial or other categories, the residential rate is assumed for these categories.</t>
  </si>
  <si>
    <t>by Region (1963-2010)</t>
  </si>
  <si>
    <t>Table 3.5 Utility Sales, Revenue, and Customers (1962-2010)</t>
  </si>
  <si>
    <t>Table 3.6 Average Annual Energy Use and Cost (1962-2010)</t>
  </si>
  <si>
    <t>Internal Combustion (diesel, piston)</t>
  </si>
  <si>
    <t>Figure 6. Installed Capacity by Prime Mover over Time</t>
  </si>
  <si>
    <t>Figure 7. Net Geneation by Fuel Type over Time</t>
  </si>
  <si>
    <t>NOTE: Industrial sales, revenue and rates are included under the commercial category unitl 2009; in 2010 they're included under the 'other' category.</t>
  </si>
  <si>
    <t>New generator (2.8 MW) installed</t>
  </si>
  <si>
    <t>Two new generators (0.8MW each) installed. Missing PCE reports: Jan-Dec</t>
  </si>
  <si>
    <t>Three generators retired totalling 1MW (0.4MW Standby; 0.6MW Operation). No PCE generation data: Sep</t>
  </si>
  <si>
    <t>A number of generator are older, but not yet retired. Three new generators installed totalling 10.7 MW. Power purchased from Unisea.</t>
  </si>
  <si>
    <t>ineligible</t>
  </si>
  <si>
    <r>
      <t>2,855,130</t>
    </r>
    <r>
      <rPr>
        <vertAlign val="superscript"/>
        <sz val="10"/>
        <color theme="1"/>
        <rFont val="Calibri"/>
        <family val="2"/>
        <scheme val="minor"/>
      </rPr>
      <t>(3)</t>
    </r>
  </si>
  <si>
    <t>(3) The sum of net genation and purchased utlities is less than total disposition because the total dispositon includes 4,517 MW of Net Wheeled power. Net Wheeled Power is the reported net volume of electricity transmitted ovr an electric utility's system for compensation, which the electric utility received from one system and delivered to another system.</t>
  </si>
  <si>
    <t>NOTE: Industrial sales, revenue and rates are included under the commercial category unitl 2009; in 2010 they're included under the 'other' category. Averages are weigthed.</t>
  </si>
  <si>
    <t>FINAL Alaska Energy Statistics 2010</t>
  </si>
  <si>
    <t>Table 2.1a Installed Capacity by Prime Mover by Plant</t>
  </si>
  <si>
    <t>Table 2.1b Installed Capacity by Prime Mover (Percent Distribution)</t>
  </si>
  <si>
    <t>Table 2.2a Net Generation and Total Disposition (MWh)</t>
  </si>
  <si>
    <t>Table 2.3a Net Generation by Prime Mover</t>
  </si>
  <si>
    <t>Table 2.3c Net Generation, Fuel Use and Fuel Cost by Plant</t>
  </si>
  <si>
    <r>
      <t>Table 2.a Utility CO</t>
    </r>
    <r>
      <rPr>
        <b/>
        <vertAlign val="subscript"/>
        <sz val="12"/>
        <color theme="1"/>
        <rFont val="Calibri"/>
        <family val="2"/>
        <scheme val="minor"/>
      </rPr>
      <t>2</t>
    </r>
    <r>
      <rPr>
        <b/>
        <sz val="12"/>
        <color theme="1"/>
        <rFont val="Calibri"/>
        <family val="2"/>
        <scheme val="minor"/>
      </rPr>
      <t xml:space="preserve"> Emissions</t>
    </r>
  </si>
  <si>
    <t>Table 2.5a Utility Sales, Revenue and Custormers</t>
  </si>
  <si>
    <t>Table 2.5b Average Annual Energy Use and Rates</t>
  </si>
  <si>
    <t>Table 2.5c Residential Rates and PCE Payments</t>
  </si>
  <si>
    <t>Utility List</t>
  </si>
  <si>
    <t>Table 2.3b Net Generation by Fuel Type (MWh) and Fuel Use</t>
  </si>
  <si>
    <t>June 2012</t>
  </si>
  <si>
    <r>
      <t>Unaccountable / Energy Loss</t>
    </r>
    <r>
      <rPr>
        <b/>
        <vertAlign val="superscript"/>
        <sz val="10"/>
        <color theme="1"/>
        <rFont val="Calibri"/>
        <family val="2"/>
        <scheme val="minor"/>
      </rPr>
      <t>(1)</t>
    </r>
  </si>
  <si>
    <r>
      <t>Net Generation MWh</t>
    </r>
    <r>
      <rPr>
        <b/>
        <vertAlign val="superscript"/>
        <sz val="10"/>
        <rFont val="Arial Narrow"/>
        <family val="2"/>
      </rPr>
      <t>(1)</t>
    </r>
  </si>
  <si>
    <t>Net Generation by Prime Mover (MWh)</t>
  </si>
  <si>
    <t>Bradley Lake*</t>
  </si>
  <si>
    <t>Note: this table only includes net generation from fossil fuels. Hydroelectric and wind generation are not included.</t>
  </si>
  <si>
    <r>
      <t>Prime Mover</t>
    </r>
    <r>
      <rPr>
        <b/>
        <vertAlign val="superscript"/>
        <sz val="10"/>
        <color theme="1"/>
        <rFont val="Arial Narrow"/>
        <family val="2"/>
      </rPr>
      <t>(1)</t>
    </r>
  </si>
  <si>
    <r>
      <t>Fuel Type</t>
    </r>
    <r>
      <rPr>
        <b/>
        <vertAlign val="superscript"/>
        <sz val="10"/>
        <color theme="1"/>
        <rFont val="Arial Narrow"/>
        <family val="2"/>
      </rPr>
      <t>(2)</t>
    </r>
  </si>
  <si>
    <r>
      <t>Fuel Type</t>
    </r>
    <r>
      <rPr>
        <b/>
        <vertAlign val="superscript"/>
        <sz val="9"/>
        <color theme="1"/>
        <rFont val="Calibri"/>
        <family val="2"/>
        <scheme val="minor"/>
      </rPr>
      <t>(1)</t>
    </r>
  </si>
  <si>
    <r>
      <t>Prime Mover</t>
    </r>
    <r>
      <rPr>
        <b/>
        <vertAlign val="superscript"/>
        <sz val="9"/>
        <color theme="1"/>
        <rFont val="Calibri"/>
        <family val="2"/>
        <scheme val="minor"/>
      </rPr>
      <t>(2)</t>
    </r>
  </si>
  <si>
    <r>
      <t>Fuel Use</t>
    </r>
    <r>
      <rPr>
        <b/>
        <vertAlign val="superscript"/>
        <sz val="9"/>
        <color theme="1"/>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</si>
</sst>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
    <numFmt numFmtId="165" formatCode="_(* #,##0_);_(* \(#,##0\);_(* &quot;-&quot;??_);_(@_)"/>
    <numFmt numFmtId="166" formatCode="#,##0.000"/>
    <numFmt numFmtId="167" formatCode="0.0"/>
    <numFmt numFmtId="168" formatCode="&quot;$&quot;#,##0"/>
    <numFmt numFmtId="169" formatCode="#,##0.0"/>
    <numFmt numFmtId="170" formatCode="0.0%"/>
    <numFmt numFmtId="171" formatCode="#,##0.000_);[Red]\(#,##0.000\)"/>
  </numFmts>
  <fonts count="85"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entury Gothic"/>
      <family val="2"/>
    </font>
    <font>
      <sz val="9"/>
      <color theme="1"/>
      <name val="Calibri"/>
      <family val="2"/>
      <scheme val="minor"/>
    </font>
    <font>
      <b/>
      <sz val="9"/>
      <color theme="1"/>
      <name val="Calibri"/>
      <family val="2"/>
      <scheme val="minor"/>
    </font>
    <font>
      <b/>
      <vertAlign val="subscript"/>
      <sz val="9"/>
      <color theme="1"/>
      <name val="Calibri"/>
      <family val="2"/>
      <scheme val="minor"/>
    </font>
    <font>
      <b/>
      <sz val="9"/>
      <color theme="7" tint="-0.249977111117893"/>
      <name val="Calibri"/>
      <family val="2"/>
      <scheme val="minor"/>
    </font>
    <font>
      <sz val="8"/>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name val="Arial Narrow"/>
      <family val="2"/>
    </font>
    <font>
      <sz val="8"/>
      <name val="Arial Narrow"/>
      <family val="2"/>
    </font>
    <font>
      <sz val="8"/>
      <color theme="1"/>
      <name val="Arial Narrow"/>
      <family val="2"/>
    </font>
    <font>
      <i/>
      <sz val="8"/>
      <name val="Arial Narrow"/>
      <family val="2"/>
    </font>
    <font>
      <sz val="10"/>
      <name val="MS Sans Serif"/>
      <family val="2"/>
    </font>
    <font>
      <b/>
      <sz val="10"/>
      <color theme="1"/>
      <name val="Arial Narrow"/>
      <family val="2"/>
    </font>
    <font>
      <sz val="10"/>
      <color theme="1"/>
      <name val="Arial Narrow"/>
      <family val="2"/>
    </font>
    <font>
      <i/>
      <sz val="10"/>
      <color theme="1"/>
      <name val="Arial Narrow"/>
      <family val="2"/>
    </font>
    <font>
      <sz val="10"/>
      <name val="Arial Narrow"/>
      <family val="2"/>
    </font>
    <font>
      <b/>
      <vertAlign val="superscript"/>
      <sz val="10"/>
      <color theme="1"/>
      <name val="Arial Narrow"/>
      <family val="2"/>
    </font>
    <font>
      <sz val="10"/>
      <color theme="1"/>
      <name val="Calibri"/>
      <family val="2"/>
      <scheme val="minor"/>
    </font>
    <font>
      <b/>
      <sz val="10"/>
      <name val="Arial Narrow"/>
      <family val="2"/>
    </font>
    <font>
      <i/>
      <sz val="10"/>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u/>
      <sz val="11"/>
      <color theme="10"/>
      <name val="Calibri"/>
      <family val="2"/>
    </font>
    <font>
      <u/>
      <sz val="12"/>
      <color theme="10"/>
      <name val="Calibri"/>
      <family val="2"/>
      <scheme val="minor"/>
    </font>
    <font>
      <sz val="12"/>
      <color rgb="FF000000"/>
      <name val="Calibri"/>
      <family val="2"/>
    </font>
    <font>
      <b/>
      <i/>
      <sz val="12"/>
      <color rgb="FF000000"/>
      <name val="Calibri"/>
      <family val="2"/>
    </font>
    <font>
      <b/>
      <u/>
      <sz val="12"/>
      <color theme="1"/>
      <name val="Calibri"/>
      <family val="2"/>
      <scheme val="minor"/>
    </font>
    <font>
      <b/>
      <sz val="8"/>
      <color indexed="81"/>
      <name val="Tahoma"/>
      <family val="2"/>
    </font>
    <font>
      <sz val="8"/>
      <color indexed="81"/>
      <name val="Tahoma"/>
      <family val="2"/>
    </font>
    <font>
      <sz val="10"/>
      <name val="Calibri"/>
      <family val="2"/>
      <scheme val="minor"/>
    </font>
    <font>
      <sz val="10"/>
      <name val="Arial"/>
      <family val="2"/>
    </font>
    <font>
      <i/>
      <sz val="10"/>
      <name val="Calibri"/>
      <family val="2"/>
      <scheme val="minor"/>
    </font>
    <font>
      <b/>
      <sz val="10"/>
      <name val="Calibri"/>
      <family val="2"/>
      <scheme val="minor"/>
    </font>
    <font>
      <b/>
      <sz val="10"/>
      <name val="Arial"/>
      <family val="2"/>
    </font>
    <font>
      <sz val="8"/>
      <color theme="1"/>
      <name val="Century Gothic"/>
      <family val="2"/>
    </font>
    <font>
      <b/>
      <sz val="14"/>
      <name val="Calibri"/>
      <family val="2"/>
      <scheme val="minor"/>
    </font>
    <font>
      <b/>
      <sz val="14"/>
      <color theme="1"/>
      <name val="Calibri"/>
      <family val="2"/>
      <scheme val="minor"/>
    </font>
    <font>
      <i/>
      <sz val="9"/>
      <color theme="1"/>
      <name val="Calibri"/>
      <family val="2"/>
      <scheme val="minor"/>
    </font>
    <font>
      <sz val="10"/>
      <color rgb="FFFF0000"/>
      <name val="Arial Narrow"/>
      <family val="2"/>
    </font>
    <font>
      <sz val="9"/>
      <color indexed="81"/>
      <name val="Tahoma"/>
      <family val="2"/>
    </font>
    <font>
      <b/>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vertAlign val="superscript"/>
      <sz val="10"/>
      <color theme="1"/>
      <name val="Calibri"/>
      <family val="2"/>
      <scheme val="minor"/>
    </font>
    <font>
      <i/>
      <sz val="12"/>
      <color theme="1"/>
      <name val="Calibri"/>
      <family val="2"/>
      <scheme val="minor"/>
    </font>
    <font>
      <b/>
      <vertAlign val="subscript"/>
      <sz val="12"/>
      <color theme="1"/>
      <name val="Calibri"/>
      <family val="2"/>
      <scheme val="minor"/>
    </font>
    <font>
      <b/>
      <vertAlign val="superscript"/>
      <sz val="10"/>
      <color theme="1"/>
      <name val="Calibri"/>
      <family val="2"/>
      <scheme val="minor"/>
    </font>
    <font>
      <b/>
      <vertAlign val="superscript"/>
      <sz val="10"/>
      <name val="Arial Narrow"/>
      <family val="2"/>
    </font>
    <font>
      <b/>
      <vertAlign val="superscript"/>
      <sz val="9"/>
      <color theme="1"/>
      <name val="Calibri"/>
      <family val="2"/>
      <scheme val="minor"/>
    </font>
  </fonts>
  <fills count="6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indexed="64"/>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dashed">
        <color theme="0" tint="-0.499984740745262"/>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thin">
        <color indexed="64"/>
      </top>
      <bottom style="thin">
        <color indexed="64"/>
      </bottom>
      <diagonal/>
    </border>
    <border>
      <left/>
      <right/>
      <top style="thin">
        <color indexed="64"/>
      </top>
      <bottom style="dashed">
        <color theme="0" tint="-0.499984740745262"/>
      </bottom>
      <diagonal/>
    </border>
    <border>
      <left/>
      <right/>
      <top style="dashed">
        <color theme="0" tint="-0.499984740745262"/>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dashed">
        <color theme="0" tint="-0.14996795556505021"/>
      </bottom>
      <diagonal/>
    </border>
    <border>
      <left/>
      <right/>
      <top style="dashed">
        <color theme="0" tint="-0.14996795556505021"/>
      </top>
      <bottom style="dashed">
        <color theme="0" tint="-0.14996795556505021"/>
      </bottom>
      <diagonal/>
    </border>
    <border>
      <left/>
      <right/>
      <top style="dashed">
        <color theme="0" tint="-0.24994659260841701"/>
      </top>
      <bottom style="thin">
        <color indexed="64"/>
      </bottom>
      <diagonal/>
    </border>
    <border>
      <left/>
      <right/>
      <top style="dashed">
        <color theme="0" tint="-0.24994659260841701"/>
      </top>
      <bottom style="dashed">
        <color theme="0" tint="-0.24994659260841701"/>
      </bottom>
      <diagonal/>
    </border>
    <border>
      <left/>
      <right/>
      <top/>
      <bottom style="dashed">
        <color theme="0" tint="-0.24994659260841701"/>
      </bottom>
      <diagonal/>
    </border>
    <border>
      <left/>
      <right/>
      <top style="dashed">
        <color theme="0" tint="-0.14996795556505021"/>
      </top>
      <bottom style="dashed">
        <color theme="0" tint="-0.14993743705557422"/>
      </bottom>
      <diagonal/>
    </border>
    <border>
      <left/>
      <right/>
      <top style="dashed">
        <color theme="0" tint="-0.24994659260841701"/>
      </top>
      <bottom/>
      <diagonal/>
    </border>
    <border>
      <left/>
      <right/>
      <top style="dashed">
        <color theme="0" tint="-0.14993743705557422"/>
      </top>
      <bottom style="thin">
        <color indexed="64"/>
      </bottom>
      <diagonal/>
    </border>
    <border>
      <left/>
      <right/>
      <top style="dashed">
        <color theme="0" tint="-0.14996795556505021"/>
      </top>
      <bottom/>
      <diagonal/>
    </border>
    <border>
      <left/>
      <right/>
      <top style="dashed">
        <color theme="0" tint="-0.499984740745262"/>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4">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2" applyNumberFormat="0" applyAlignment="0" applyProtection="0"/>
    <xf numFmtId="0" fontId="18" fillId="9" borderId="13" applyNumberFormat="0" applyAlignment="0" applyProtection="0"/>
    <xf numFmtId="0" fontId="19" fillId="9" borderId="12" applyNumberFormat="0" applyAlignment="0" applyProtection="0"/>
    <xf numFmtId="0" fontId="20" fillId="0" borderId="14" applyNumberFormat="0" applyFill="0" applyAlignment="0" applyProtection="0"/>
    <xf numFmtId="0" fontId="21" fillId="10" borderId="15" applyNumberFormat="0" applyAlignment="0" applyProtection="0"/>
    <xf numFmtId="0" fontId="22" fillId="0" borderId="0" applyNumberFormat="0" applyFill="0" applyBorder="0" applyAlignment="0" applyProtection="0"/>
    <xf numFmtId="0" fontId="9" fillId="11" borderId="16" applyNumberFormat="0" applyFont="0" applyAlignment="0" applyProtection="0"/>
    <xf numFmtId="0" fontId="23" fillId="0" borderId="0" applyNumberFormat="0" applyFill="0" applyBorder="0" applyAlignment="0" applyProtection="0"/>
    <xf numFmtId="0" fontId="1" fillId="0" borderId="17" applyNumberFormat="0" applyFill="0" applyAlignment="0" applyProtection="0"/>
    <xf numFmtId="0" fontId="24"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24" fillId="35" borderId="0" applyNumberFormat="0" applyBorder="0" applyAlignment="0" applyProtection="0"/>
    <xf numFmtId="0" fontId="29" fillId="0" borderId="0"/>
    <xf numFmtId="9" fontId="9" fillId="0" borderId="0" applyFont="0" applyFill="0" applyBorder="0" applyAlignment="0" applyProtection="0"/>
    <xf numFmtId="0" fontId="41" fillId="0" borderId="0" applyNumberFormat="0" applyFill="0" applyBorder="0" applyAlignment="0" applyProtection="0">
      <alignment vertical="top"/>
      <protection locked="0"/>
    </xf>
    <xf numFmtId="0" fontId="49" fillId="0" borderId="0"/>
    <xf numFmtId="0" fontId="9" fillId="0" borderId="0"/>
    <xf numFmtId="43" fontId="49" fillId="0" borderId="0" applyFont="0" applyFill="0" applyBorder="0" applyAlignment="0" applyProtection="0"/>
    <xf numFmtId="44" fontId="49" fillId="0" borderId="0" applyFont="0" applyFill="0" applyBorder="0" applyAlignment="0" applyProtection="0"/>
    <xf numFmtId="0" fontId="9" fillId="0" borderId="0"/>
    <xf numFmtId="43" fontId="49" fillId="0" borderId="0" applyFont="0" applyFill="0" applyBorder="0" applyAlignment="0" applyProtection="0"/>
    <xf numFmtId="44" fontId="49" fillId="0" borderId="0" applyFont="0" applyFill="0" applyBorder="0" applyAlignment="0" applyProtection="0"/>
    <xf numFmtId="0" fontId="29" fillId="0" borderId="0"/>
    <xf numFmtId="0" fontId="29" fillId="0" borderId="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43" fontId="49" fillId="0" borderId="0" applyFont="0" applyFill="0" applyBorder="0" applyAlignment="0" applyProtection="0"/>
    <xf numFmtId="0" fontId="9" fillId="0" borderId="0"/>
    <xf numFmtId="0" fontId="9" fillId="11" borderId="16" applyNumberFormat="0" applyFont="0" applyAlignment="0" applyProtection="0"/>
    <xf numFmtId="0" fontId="9" fillId="11" borderId="16" applyNumberFormat="0" applyFont="0" applyAlignment="0" applyProtection="0"/>
    <xf numFmtId="9" fontId="49" fillId="0" borderId="0" applyFill="0" applyBorder="0" applyAlignment="0" applyProtection="0"/>
    <xf numFmtId="9" fontId="49" fillId="0" borderId="0" applyFont="0" applyFill="0" applyBorder="0" applyAlignment="0" applyProtection="0"/>
    <xf numFmtId="49" fontId="49" fillId="0" borderId="37" applyFont="0" applyAlignment="0">
      <alignment vertical="top"/>
    </xf>
    <xf numFmtId="0" fontId="49" fillId="0" borderId="0"/>
    <xf numFmtId="0" fontId="60" fillId="40" borderId="0" applyNumberFormat="0" applyBorder="0" applyAlignment="0" applyProtection="0"/>
    <xf numFmtId="0" fontId="62" fillId="40" borderId="0" applyNumberFormat="0" applyBorder="0" applyAlignment="0" applyProtection="0"/>
    <xf numFmtId="0" fontId="60" fillId="42" borderId="0" applyNumberFormat="0" applyBorder="0" applyAlignment="0" applyProtection="0"/>
    <xf numFmtId="0" fontId="63" fillId="57" borderId="38" applyNumberFormat="0" applyAlignment="0" applyProtection="0"/>
    <xf numFmtId="0" fontId="61" fillId="51" borderId="0" applyNumberFormat="0" applyBorder="0" applyAlignment="0" applyProtection="0"/>
    <xf numFmtId="0" fontId="61" fillId="49" borderId="0" applyNumberFormat="0" applyBorder="0" applyAlignment="0" applyProtection="0"/>
    <xf numFmtId="0" fontId="60" fillId="48" borderId="0" applyNumberFormat="0" applyBorder="0" applyAlignment="0" applyProtection="0"/>
    <xf numFmtId="0" fontId="61" fillId="50" borderId="0" applyNumberFormat="0" applyBorder="0" applyAlignment="0" applyProtection="0"/>
    <xf numFmtId="0" fontId="61" fillId="46" borderId="0" applyNumberFormat="0" applyBorder="0" applyAlignment="0" applyProtection="0"/>
    <xf numFmtId="0" fontId="60" fillId="47" borderId="0" applyNumberFormat="0" applyBorder="0" applyAlignment="0" applyProtection="0"/>
    <xf numFmtId="0" fontId="61" fillId="56" borderId="0" applyNumberFormat="0" applyBorder="0" applyAlignment="0" applyProtection="0"/>
    <xf numFmtId="0" fontId="61" fillId="47" borderId="0" applyNumberFormat="0" applyBorder="0" applyAlignment="0" applyProtection="0"/>
    <xf numFmtId="0" fontId="60" fillId="45" borderId="0" applyNumberFormat="0" applyBorder="0" applyAlignment="0" applyProtection="0"/>
    <xf numFmtId="0" fontId="61" fillId="51" borderId="0" applyNumberFormat="0" applyBorder="0" applyAlignment="0" applyProtection="0"/>
    <xf numFmtId="0" fontId="60" fillId="41" borderId="0" applyNumberFormat="0" applyBorder="0" applyAlignment="0" applyProtection="0"/>
    <xf numFmtId="0" fontId="64" fillId="58" borderId="39" applyNumberFormat="0" applyAlignment="0" applyProtection="0"/>
    <xf numFmtId="0" fontId="67" fillId="0" borderId="40" applyNumberFormat="0" applyFill="0" applyAlignment="0" applyProtection="0"/>
    <xf numFmtId="0" fontId="75" fillId="0" borderId="0" applyNumberFormat="0" applyFill="0" applyBorder="0" applyAlignment="0" applyProtection="0"/>
    <xf numFmtId="0" fontId="70" fillId="0" borderId="0" applyNumberFormat="0" applyFill="0" applyBorder="0" applyAlignment="0" applyProtection="0">
      <alignment vertical="top"/>
      <protection locked="0"/>
    </xf>
    <xf numFmtId="0" fontId="73" fillId="59" borderId="0" applyNumberFormat="0" applyBorder="0" applyAlignment="0" applyProtection="0"/>
    <xf numFmtId="0" fontId="69" fillId="0" borderId="42" applyNumberFormat="0" applyFill="0" applyAlignment="0" applyProtection="0"/>
    <xf numFmtId="0" fontId="66" fillId="41" borderId="0" applyNumberFormat="0" applyBorder="0" applyAlignment="0" applyProtection="0"/>
    <xf numFmtId="0" fontId="60" fillId="39" borderId="0" applyNumberFormat="0" applyBorder="0" applyAlignment="0" applyProtection="0"/>
    <xf numFmtId="0" fontId="72" fillId="0" borderId="43" applyNumberFormat="0" applyFill="0" applyAlignment="0" applyProtection="0"/>
    <xf numFmtId="0" fontId="74" fillId="57" borderId="45" applyNumberFormat="0" applyAlignment="0" applyProtection="0"/>
    <xf numFmtId="0" fontId="61" fillId="52" borderId="0" applyNumberFormat="0" applyBorder="0" applyAlignment="0" applyProtection="0"/>
    <xf numFmtId="0" fontId="65" fillId="0" borderId="0" applyNumberFormat="0" applyFill="0" applyBorder="0" applyAlignment="0" applyProtection="0"/>
    <xf numFmtId="0" fontId="68" fillId="0" borderId="41" applyNumberFormat="0" applyFill="0" applyAlignment="0" applyProtection="0"/>
    <xf numFmtId="0" fontId="60" fillId="42" borderId="0" applyNumberFormat="0" applyBorder="0" applyAlignment="0" applyProtection="0"/>
    <xf numFmtId="0" fontId="71" fillId="44" borderId="38" applyNumberFormat="0" applyAlignment="0" applyProtection="0"/>
    <xf numFmtId="0" fontId="29" fillId="60" borderId="44" applyNumberFormat="0" applyFont="0" applyAlignment="0" applyProtection="0"/>
    <xf numFmtId="0" fontId="78" fillId="0" borderId="0"/>
    <xf numFmtId="0" fontId="49" fillId="0" borderId="0"/>
    <xf numFmtId="0" fontId="69" fillId="0" borderId="0" applyNumberFormat="0" applyFill="0" applyBorder="0" applyAlignment="0" applyProtection="0"/>
    <xf numFmtId="0" fontId="60" fillId="45" borderId="0" applyNumberFormat="0" applyBorder="0" applyAlignment="0" applyProtection="0"/>
    <xf numFmtId="0" fontId="60" fillId="44" borderId="0" applyNumberFormat="0" applyBorder="0" applyAlignment="0" applyProtection="0"/>
    <xf numFmtId="0" fontId="60" fillId="46" borderId="0" applyNumberFormat="0" applyBorder="0" applyAlignment="0" applyProtection="0"/>
    <xf numFmtId="0" fontId="61" fillId="50" borderId="0" applyNumberFormat="0" applyBorder="0" applyAlignment="0" applyProtection="0"/>
    <xf numFmtId="0" fontId="61" fillId="54" borderId="0" applyNumberFormat="0" applyBorder="0" applyAlignment="0" applyProtection="0"/>
    <xf numFmtId="0" fontId="60" fillId="43" borderId="0" applyNumberFormat="0" applyBorder="0" applyAlignment="0" applyProtection="0"/>
    <xf numFmtId="0" fontId="61" fillId="55" borderId="0" applyNumberFormat="0" applyBorder="0" applyAlignment="0" applyProtection="0"/>
    <xf numFmtId="0" fontId="61" fillId="53" borderId="0" applyNumberFormat="0" applyBorder="0" applyAlignment="0" applyProtection="0"/>
    <xf numFmtId="0" fontId="76" fillId="0" borderId="46" applyNumberFormat="0" applyFill="0" applyAlignment="0" applyProtection="0"/>
    <xf numFmtId="0" fontId="77" fillId="0" borderId="0" applyNumberFormat="0" applyFill="0" applyBorder="0" applyAlignment="0" applyProtection="0"/>
    <xf numFmtId="0" fontId="49" fillId="0" borderId="0"/>
    <xf numFmtId="0" fontId="49" fillId="0" borderId="0"/>
    <xf numFmtId="0" fontId="49" fillId="0" borderId="0"/>
  </cellStyleXfs>
  <cellXfs count="698">
    <xf numFmtId="0" fontId="0" fillId="0" borderId="0" xfId="0"/>
    <xf numFmtId="0" fontId="4" fillId="0" borderId="0" xfId="0" applyFont="1" applyBorder="1" applyAlignment="1">
      <alignment horizontal="center" vertical="center" wrapText="1"/>
    </xf>
    <xf numFmtId="0" fontId="0" fillId="0" borderId="0" xfId="0"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xf>
    <xf numFmtId="0" fontId="26" fillId="0" borderId="18" xfId="0" applyFont="1" applyFill="1" applyBorder="1" applyAlignment="1">
      <alignment wrapText="1"/>
    </xf>
    <xf numFmtId="0" fontId="27" fillId="0" borderId="18" xfId="0" applyFont="1" applyBorder="1" applyAlignment="1">
      <alignment wrapText="1"/>
    </xf>
    <xf numFmtId="0" fontId="26" fillId="0" borderId="19" xfId="0" applyFont="1" applyFill="1" applyBorder="1" applyAlignment="1">
      <alignment wrapText="1"/>
    </xf>
    <xf numFmtId="0" fontId="27" fillId="0" borderId="0" xfId="0" applyFont="1" applyFill="1" applyAlignment="1">
      <alignment wrapText="1"/>
    </xf>
    <xf numFmtId="0" fontId="27" fillId="0" borderId="19" xfId="0" applyFont="1" applyBorder="1" applyAlignment="1">
      <alignment wrapText="1"/>
    </xf>
    <xf numFmtId="0" fontId="26" fillId="0" borderId="20" xfId="0" applyFont="1" applyFill="1" applyBorder="1" applyAlignment="1">
      <alignment wrapText="1"/>
    </xf>
    <xf numFmtId="0" fontId="27" fillId="0" borderId="20" xfId="0" applyFont="1" applyBorder="1" applyAlignment="1">
      <alignment wrapText="1"/>
    </xf>
    <xf numFmtId="0" fontId="27" fillId="0" borderId="0" xfId="0" applyFont="1" applyAlignment="1">
      <alignment wrapText="1"/>
    </xf>
    <xf numFmtId="0" fontId="0" fillId="0" borderId="0" xfId="0"/>
    <xf numFmtId="0" fontId="30" fillId="4" borderId="1" xfId="0" applyFont="1" applyFill="1" applyBorder="1" applyAlignment="1">
      <alignment wrapText="1"/>
    </xf>
    <xf numFmtId="0" fontId="30" fillId="4" borderId="2" xfId="0" applyFont="1" applyFill="1" applyBorder="1" applyAlignment="1">
      <alignment wrapText="1"/>
    </xf>
    <xf numFmtId="3" fontId="30" fillId="4" borderId="1" xfId="1" applyNumberFormat="1" applyFont="1" applyFill="1" applyBorder="1" applyAlignment="1">
      <alignment wrapText="1"/>
    </xf>
    <xf numFmtId="3" fontId="30" fillId="4" borderId="3" xfId="1" applyNumberFormat="1" applyFont="1" applyFill="1" applyBorder="1" applyAlignment="1">
      <alignment wrapText="1"/>
    </xf>
    <xf numFmtId="3" fontId="30" fillId="4" borderId="1" xfId="0" applyNumberFormat="1" applyFont="1" applyFill="1" applyBorder="1" applyAlignment="1">
      <alignment wrapText="1"/>
    </xf>
    <xf numFmtId="0" fontId="30" fillId="4" borderId="1" xfId="0" applyNumberFormat="1" applyFont="1" applyFill="1" applyBorder="1" applyAlignment="1">
      <alignment horizontal="center" wrapText="1"/>
    </xf>
    <xf numFmtId="0" fontId="30" fillId="4" borderId="1" xfId="0" applyFont="1" applyFill="1" applyBorder="1" applyAlignment="1">
      <alignment horizontal="center" wrapText="1"/>
    </xf>
    <xf numFmtId="0" fontId="30" fillId="2" borderId="1" xfId="0" applyFont="1" applyFill="1" applyBorder="1" applyAlignment="1">
      <alignment wrapText="1"/>
    </xf>
    <xf numFmtId="0" fontId="31" fillId="0" borderId="0" xfId="0" applyFont="1" applyFill="1" applyBorder="1" applyAlignment="1">
      <alignment wrapText="1"/>
    </xf>
    <xf numFmtId="3" fontId="31" fillId="0" borderId="0" xfId="1" applyNumberFormat="1" applyFont="1" applyBorder="1" applyAlignment="1" applyProtection="1">
      <alignment wrapText="1"/>
    </xf>
    <xf numFmtId="3" fontId="32" fillId="0" borderId="0" xfId="0" applyNumberFormat="1" applyFont="1" applyBorder="1" applyAlignment="1" applyProtection="1">
      <alignment wrapText="1"/>
    </xf>
    <xf numFmtId="0" fontId="31" fillId="0" borderId="0" xfId="0" applyNumberFormat="1" applyFont="1" applyFill="1" applyBorder="1" applyAlignment="1" applyProtection="1">
      <alignment horizontal="center" wrapText="1"/>
    </xf>
    <xf numFmtId="0" fontId="31" fillId="0" borderId="0" xfId="0" applyFont="1" applyFill="1" applyBorder="1" applyAlignment="1">
      <alignment horizontal="center" wrapText="1"/>
    </xf>
    <xf numFmtId="0" fontId="31" fillId="0" borderId="0" xfId="0" applyFont="1" applyFill="1" applyAlignment="1">
      <alignment wrapText="1"/>
    </xf>
    <xf numFmtId="0" fontId="31" fillId="0" borderId="0" xfId="0" applyFont="1" applyAlignment="1">
      <alignment wrapText="1"/>
    </xf>
    <xf numFmtId="0" fontId="31" fillId="0" borderId="0" xfId="0" applyFont="1" applyBorder="1" applyAlignment="1" applyProtection="1">
      <alignment wrapText="1"/>
    </xf>
    <xf numFmtId="0" fontId="31" fillId="0" borderId="0" xfId="0" applyNumberFormat="1" applyFont="1" applyBorder="1" applyAlignment="1" applyProtection="1">
      <alignment horizontal="center" wrapText="1"/>
    </xf>
    <xf numFmtId="0" fontId="31" fillId="0" borderId="0" xfId="0" applyFont="1" applyAlignment="1">
      <alignment horizontal="center" wrapText="1"/>
    </xf>
    <xf numFmtId="0" fontId="33" fillId="0" borderId="0" xfId="0" applyFont="1" applyFill="1" applyBorder="1" applyAlignment="1" applyProtection="1">
      <alignment wrapText="1"/>
    </xf>
    <xf numFmtId="0" fontId="33" fillId="0" borderId="0" xfId="0" applyFont="1" applyFill="1" applyAlignment="1" applyProtection="1">
      <alignment wrapText="1"/>
    </xf>
    <xf numFmtId="0" fontId="31" fillId="0" borderId="0" xfId="0" applyFont="1" applyFill="1" applyBorder="1" applyAlignment="1" applyProtection="1">
      <alignment wrapText="1"/>
    </xf>
    <xf numFmtId="3" fontId="31" fillId="0" borderId="0" xfId="1" applyNumberFormat="1" applyFont="1" applyAlignment="1">
      <alignment wrapText="1"/>
    </xf>
    <xf numFmtId="3" fontId="31" fillId="0" borderId="0" xfId="0" applyNumberFormat="1" applyFont="1" applyAlignment="1">
      <alignment wrapText="1"/>
    </xf>
    <xf numFmtId="0" fontId="31" fillId="0" borderId="0" xfId="0" applyNumberFormat="1" applyFont="1" applyAlignment="1">
      <alignment horizontal="center" wrapText="1"/>
    </xf>
    <xf numFmtId="0" fontId="31" fillId="0" borderId="0" xfId="0" applyFont="1" applyBorder="1" applyAlignment="1">
      <alignment wrapText="1"/>
    </xf>
    <xf numFmtId="3" fontId="31" fillId="0" borderId="0" xfId="1" applyNumberFormat="1" applyFont="1" applyFill="1" applyBorder="1" applyAlignment="1">
      <alignment wrapText="1"/>
    </xf>
    <xf numFmtId="3" fontId="32" fillId="0" borderId="0" xfId="0" applyNumberFormat="1" applyFont="1" applyBorder="1" applyAlignment="1">
      <alignment wrapText="1"/>
    </xf>
    <xf numFmtId="0" fontId="31" fillId="0" borderId="0" xfId="0" applyNumberFormat="1" applyFont="1" applyBorder="1" applyAlignment="1">
      <alignment horizontal="center" wrapText="1"/>
    </xf>
    <xf numFmtId="1" fontId="31" fillId="0" borderId="0" xfId="0" applyNumberFormat="1" applyFont="1" applyFill="1" applyBorder="1" applyAlignment="1" applyProtection="1">
      <alignment wrapText="1"/>
    </xf>
    <xf numFmtId="3" fontId="31" fillId="0" borderId="0" xfId="1" applyNumberFormat="1" applyFont="1" applyFill="1" applyBorder="1" applyAlignment="1" applyProtection="1">
      <alignment wrapText="1"/>
    </xf>
    <xf numFmtId="0" fontId="31" fillId="0" borderId="0" xfId="0" applyFont="1" applyFill="1" applyBorder="1" applyAlignment="1" applyProtection="1">
      <alignment wrapText="1"/>
      <protection locked="0"/>
    </xf>
    <xf numFmtId="3" fontId="31" fillId="0" borderId="0" xfId="1" applyNumberFormat="1" applyFont="1" applyBorder="1" applyAlignment="1">
      <alignment wrapText="1"/>
    </xf>
    <xf numFmtId="0" fontId="31" fillId="0" borderId="0" xfId="0" applyNumberFormat="1" applyFont="1" applyFill="1" applyBorder="1" applyAlignment="1">
      <alignment horizontal="center" wrapText="1"/>
    </xf>
    <xf numFmtId="0" fontId="31" fillId="0" borderId="0" xfId="0" applyFont="1" applyBorder="1" applyAlignment="1">
      <alignment horizontal="center" wrapText="1"/>
    </xf>
    <xf numFmtId="3" fontId="32" fillId="0" borderId="0" xfId="0" applyNumberFormat="1" applyFont="1" applyFill="1" applyBorder="1" applyAlignment="1" applyProtection="1">
      <alignment wrapText="1"/>
    </xf>
    <xf numFmtId="3" fontId="31" fillId="0" borderId="0" xfId="0" applyNumberFormat="1" applyFont="1" applyFill="1" applyBorder="1" applyAlignment="1" applyProtection="1">
      <alignment wrapText="1"/>
    </xf>
    <xf numFmtId="0" fontId="31" fillId="0" borderId="0" xfId="0" applyFont="1" applyFill="1" applyAlignment="1" applyProtection="1">
      <alignment wrapText="1"/>
    </xf>
    <xf numFmtId="0" fontId="31" fillId="0" borderId="0" xfId="0" applyFont="1" applyFill="1" applyAlignment="1">
      <alignment horizontal="center" wrapText="1"/>
    </xf>
    <xf numFmtId="3" fontId="32" fillId="0" borderId="0" xfId="0" applyNumberFormat="1" applyFont="1" applyAlignment="1">
      <alignment wrapText="1"/>
    </xf>
    <xf numFmtId="3" fontId="31" fillId="0" borderId="0" xfId="0" applyNumberFormat="1" applyFont="1" applyBorder="1" applyAlignment="1" applyProtection="1">
      <alignment wrapText="1"/>
    </xf>
    <xf numFmtId="0" fontId="31" fillId="0" borderId="0" xfId="0" applyFont="1" applyAlignment="1"/>
    <xf numFmtId="3" fontId="31" fillId="0" borderId="0" xfId="1" applyNumberFormat="1" applyFont="1" applyAlignment="1"/>
    <xf numFmtId="3" fontId="31" fillId="0" borderId="0" xfId="0" applyNumberFormat="1" applyFont="1" applyAlignment="1"/>
    <xf numFmtId="0" fontId="31" fillId="0" borderId="0" xfId="0" applyNumberFormat="1" applyFont="1" applyAlignment="1">
      <alignment horizontal="center"/>
    </xf>
    <xf numFmtId="0" fontId="31" fillId="0" borderId="0" xfId="0" applyFont="1" applyAlignment="1">
      <alignment horizontal="center"/>
    </xf>
    <xf numFmtId="3" fontId="31" fillId="0" borderId="0" xfId="0" applyNumberFormat="1" applyFont="1" applyBorder="1" applyAlignment="1">
      <alignment wrapText="1"/>
    </xf>
    <xf numFmtId="0" fontId="26" fillId="0" borderId="0" xfId="0" applyFont="1" applyFill="1" applyBorder="1" applyAlignment="1">
      <alignment wrapText="1"/>
    </xf>
    <xf numFmtId="0" fontId="27" fillId="0" borderId="18" xfId="0" applyFont="1" applyFill="1" applyBorder="1" applyAlignment="1">
      <alignment horizontal="left" vertical="center" wrapText="1"/>
    </xf>
    <xf numFmtId="0" fontId="26" fillId="0" borderId="0" xfId="0" applyFont="1" applyFill="1" applyAlignment="1">
      <alignment wrapText="1"/>
    </xf>
    <xf numFmtId="0" fontId="27" fillId="0" borderId="20" xfId="0" applyFont="1" applyBorder="1" applyAlignment="1">
      <alignment horizontal="left" vertical="center" wrapText="1"/>
    </xf>
    <xf numFmtId="0" fontId="26" fillId="0" borderId="0" xfId="0" applyFont="1" applyFill="1" applyBorder="1" applyAlignment="1">
      <alignment horizontal="right" wrapText="1"/>
    </xf>
    <xf numFmtId="0" fontId="26" fillId="0" borderId="20" xfId="0" applyFont="1" applyFill="1" applyBorder="1" applyAlignment="1">
      <alignment horizontal="right" wrapText="1"/>
    </xf>
    <xf numFmtId="0" fontId="26" fillId="0" borderId="0" xfId="0" applyFont="1" applyFill="1" applyAlignment="1">
      <alignment horizontal="right" wrapText="1"/>
    </xf>
    <xf numFmtId="0" fontId="0" fillId="0" borderId="0" xfId="0" applyAlignment="1">
      <alignment horizontal="right"/>
    </xf>
    <xf numFmtId="0" fontId="27" fillId="0" borderId="18" xfId="0" applyFont="1" applyFill="1" applyBorder="1" applyAlignment="1">
      <alignment horizontal="left" wrapText="1"/>
    </xf>
    <xf numFmtId="0" fontId="27" fillId="0" borderId="18" xfId="0" applyFont="1" applyFill="1" applyBorder="1" applyAlignment="1">
      <alignment horizontal="right" wrapText="1"/>
    </xf>
    <xf numFmtId="0" fontId="27" fillId="0" borderId="20" xfId="0" applyFont="1" applyBorder="1" applyAlignment="1">
      <alignment horizontal="left" wrapText="1"/>
    </xf>
    <xf numFmtId="0" fontId="27" fillId="0" borderId="20" xfId="0" applyFont="1" applyBorder="1" applyAlignment="1">
      <alignment horizontal="right" wrapText="1"/>
    </xf>
    <xf numFmtId="0" fontId="26" fillId="0" borderId="18" xfId="0" applyFont="1" applyFill="1" applyBorder="1" applyAlignment="1">
      <alignment horizontal="center" wrapText="1"/>
    </xf>
    <xf numFmtId="0" fontId="26" fillId="0" borderId="19" xfId="0" applyFont="1" applyFill="1" applyBorder="1" applyAlignment="1">
      <alignment horizontal="center" wrapText="1"/>
    </xf>
    <xf numFmtId="0" fontId="26" fillId="0" borderId="20" xfId="0" applyFont="1" applyFill="1" applyBorder="1" applyAlignment="1">
      <alignment horizontal="center" wrapText="1"/>
    </xf>
    <xf numFmtId="0" fontId="27" fillId="0" borderId="0" xfId="0" applyFont="1" applyFill="1" applyAlignment="1">
      <alignment horizontal="center" wrapText="1"/>
    </xf>
    <xf numFmtId="0" fontId="27" fillId="0" borderId="18" xfId="0" applyFont="1" applyFill="1" applyBorder="1" applyAlignment="1">
      <alignment horizontal="center" wrapText="1"/>
    </xf>
    <xf numFmtId="0" fontId="26" fillId="0" borderId="0" xfId="0" applyFont="1" applyFill="1" applyBorder="1" applyAlignment="1">
      <alignment horizontal="center" wrapText="1"/>
    </xf>
    <xf numFmtId="0" fontId="26" fillId="0" borderId="0" xfId="0" applyFont="1" applyFill="1" applyAlignment="1">
      <alignment horizontal="center" wrapText="1"/>
    </xf>
    <xf numFmtId="0" fontId="27" fillId="0" borderId="20" xfId="0" applyFont="1" applyBorder="1" applyAlignment="1">
      <alignment horizontal="center" wrapText="1"/>
    </xf>
    <xf numFmtId="49" fontId="27" fillId="0" borderId="18" xfId="0" applyNumberFormat="1" applyFont="1" applyFill="1" applyBorder="1" applyAlignment="1">
      <alignment wrapText="1"/>
    </xf>
    <xf numFmtId="49" fontId="27" fillId="0" borderId="18" xfId="0" applyNumberFormat="1" applyFont="1" applyFill="1" applyBorder="1" applyAlignment="1">
      <alignment horizontal="left" wrapText="1"/>
    </xf>
    <xf numFmtId="49" fontId="26" fillId="0" borderId="0" xfId="0" applyNumberFormat="1" applyFont="1" applyFill="1" applyAlignment="1">
      <alignment wrapText="1"/>
    </xf>
    <xf numFmtId="49" fontId="26" fillId="0" borderId="0" xfId="0" applyNumberFormat="1" applyFont="1" applyFill="1" applyBorder="1" applyAlignment="1">
      <alignment wrapText="1"/>
    </xf>
    <xf numFmtId="49" fontId="26" fillId="0" borderId="20" xfId="0" applyNumberFormat="1" applyFont="1" applyFill="1" applyBorder="1" applyAlignment="1">
      <alignment wrapText="1"/>
    </xf>
    <xf numFmtId="49" fontId="27" fillId="0" borderId="20" xfId="0" applyNumberFormat="1" applyFont="1" applyFill="1" applyBorder="1" applyAlignment="1">
      <alignment wrapText="1"/>
    </xf>
    <xf numFmtId="49" fontId="27" fillId="0" borderId="20" xfId="0" applyNumberFormat="1" applyFont="1" applyBorder="1" applyAlignment="1" applyProtection="1">
      <alignment horizontal="left" wrapText="1"/>
    </xf>
    <xf numFmtId="49" fontId="26" fillId="0" borderId="20" xfId="0" applyNumberFormat="1" applyFont="1" applyBorder="1" applyAlignment="1">
      <alignment wrapText="1"/>
    </xf>
    <xf numFmtId="49" fontId="27" fillId="0" borderId="0" xfId="0" applyNumberFormat="1" applyFont="1" applyFill="1" applyAlignment="1">
      <alignment wrapText="1"/>
    </xf>
    <xf numFmtId="37" fontId="31" fillId="0" borderId="0" xfId="1" applyNumberFormat="1" applyFont="1" applyBorder="1" applyAlignment="1" applyProtection="1">
      <alignment wrapText="1"/>
    </xf>
    <xf numFmtId="49" fontId="31" fillId="0" borderId="0" xfId="0" applyNumberFormat="1" applyFont="1" applyBorder="1" applyAlignment="1">
      <alignment horizontal="center" wrapText="1"/>
    </xf>
    <xf numFmtId="49" fontId="30" fillId="4" borderId="1" xfId="0" applyNumberFormat="1" applyFont="1" applyFill="1" applyBorder="1" applyAlignment="1">
      <alignment horizontal="center" wrapText="1"/>
    </xf>
    <xf numFmtId="0" fontId="30" fillId="4" borderId="3" xfId="0" applyFont="1" applyFill="1" applyBorder="1" applyAlignment="1">
      <alignment horizontal="center" wrapText="1"/>
    </xf>
    <xf numFmtId="0" fontId="30" fillId="2" borderId="1" xfId="0" applyFont="1" applyFill="1" applyBorder="1" applyAlignment="1">
      <alignment horizontal="center" wrapText="1"/>
    </xf>
    <xf numFmtId="9" fontId="31" fillId="0" borderId="0" xfId="0" applyNumberFormat="1" applyFont="1" applyBorder="1" applyAlignment="1" applyProtection="1">
      <alignment horizontal="center" wrapText="1"/>
    </xf>
    <xf numFmtId="0" fontId="31" fillId="0" borderId="0" xfId="0" applyFont="1" applyFill="1" applyBorder="1" applyAlignment="1" applyProtection="1">
      <alignment horizontal="center" wrapText="1"/>
    </xf>
    <xf numFmtId="0" fontId="31" fillId="0" borderId="0" xfId="0" applyFont="1" applyBorder="1" applyAlignment="1" applyProtection="1">
      <alignment horizontal="center" wrapText="1"/>
    </xf>
    <xf numFmtId="0" fontId="33" fillId="0" borderId="0" xfId="0" applyFont="1" applyFill="1" applyAlignment="1" applyProtection="1">
      <alignment horizontal="center" wrapText="1"/>
    </xf>
    <xf numFmtId="0" fontId="33" fillId="0" borderId="0" xfId="0" applyFont="1" applyFill="1" applyBorder="1" applyAlignment="1" applyProtection="1">
      <alignment horizontal="center" wrapText="1"/>
    </xf>
    <xf numFmtId="1" fontId="31" fillId="0" borderId="0" xfId="0" applyNumberFormat="1"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49" fontId="31" fillId="0" borderId="0" xfId="0" applyNumberFormat="1" applyFont="1" applyAlignment="1">
      <alignment horizontal="center" wrapText="1"/>
    </xf>
    <xf numFmtId="49" fontId="31" fillId="0" borderId="0" xfId="0" applyNumberFormat="1" applyFont="1" applyFill="1" applyAlignment="1">
      <alignment horizontal="center" wrapText="1"/>
    </xf>
    <xf numFmtId="0" fontId="31" fillId="0" borderId="0" xfId="0" applyFont="1" applyFill="1" applyAlignment="1" applyProtection="1">
      <alignment horizontal="center" wrapText="1"/>
    </xf>
    <xf numFmtId="49" fontId="31" fillId="0" borderId="0" xfId="0" applyNumberFormat="1" applyFont="1" applyFill="1" applyBorder="1" applyAlignment="1">
      <alignment horizontal="center" wrapText="1"/>
    </xf>
    <xf numFmtId="49" fontId="31" fillId="0" borderId="0" xfId="0" applyNumberFormat="1" applyFont="1" applyFill="1" applyBorder="1" applyAlignment="1" applyProtection="1">
      <alignment horizontal="center" wrapText="1"/>
    </xf>
    <xf numFmtId="49" fontId="31" fillId="0" borderId="0" xfId="0" applyNumberFormat="1" applyFont="1" applyBorder="1" applyAlignment="1" applyProtection="1">
      <alignment horizontal="center" wrapText="1"/>
    </xf>
    <xf numFmtId="49" fontId="31" fillId="0" borderId="0" xfId="0" applyNumberFormat="1" applyFont="1" applyAlignment="1"/>
    <xf numFmtId="9" fontId="31" fillId="0" borderId="0" xfId="0" applyNumberFormat="1" applyFont="1" applyBorder="1" applyAlignment="1">
      <alignment horizontal="center" wrapText="1"/>
    </xf>
    <xf numFmtId="0" fontId="31" fillId="0" borderId="0" xfId="0" applyFont="1" applyBorder="1" applyAlignment="1">
      <alignment horizontal="left" wrapText="1"/>
    </xf>
    <xf numFmtId="0" fontId="30" fillId="2" borderId="1" xfId="0" applyFont="1" applyFill="1" applyBorder="1" applyAlignment="1">
      <alignment horizontal="left" wrapText="1"/>
    </xf>
    <xf numFmtId="0" fontId="31" fillId="0" borderId="0" xfId="0" applyFont="1" applyAlignment="1">
      <alignment horizontal="left" wrapText="1"/>
    </xf>
    <xf numFmtId="0" fontId="31" fillId="0" borderId="0" xfId="0" applyFont="1" applyAlignment="1">
      <alignment horizontal="left"/>
    </xf>
    <xf numFmtId="0" fontId="31" fillId="0" borderId="0" xfId="0" applyFont="1" applyFill="1" applyAlignment="1">
      <alignment horizontal="left" wrapText="1"/>
    </xf>
    <xf numFmtId="0" fontId="31" fillId="0" borderId="0" xfId="0" applyFont="1" applyFill="1" applyBorder="1" applyAlignment="1">
      <alignment horizontal="left" wrapText="1"/>
    </xf>
    <xf numFmtId="0" fontId="31" fillId="0" borderId="0" xfId="0" applyFont="1" applyFill="1" applyBorder="1" applyAlignment="1" applyProtection="1">
      <alignment horizontal="left" wrapText="1"/>
    </xf>
    <xf numFmtId="49" fontId="31" fillId="0" borderId="0" xfId="0" applyNumberFormat="1" applyFont="1" applyAlignment="1">
      <alignment horizontal="center"/>
    </xf>
    <xf numFmtId="0" fontId="30" fillId="4" borderId="1" xfId="0" applyFont="1" applyFill="1" applyBorder="1" applyAlignment="1">
      <alignment horizontal="left" wrapText="1"/>
    </xf>
    <xf numFmtId="9" fontId="31" fillId="0" borderId="0" xfId="44" applyFont="1" applyAlignment="1">
      <alignment horizontal="center"/>
    </xf>
    <xf numFmtId="9" fontId="31" fillId="0" borderId="0" xfId="0" applyNumberFormat="1" applyFont="1" applyAlignment="1">
      <alignment horizontal="center"/>
    </xf>
    <xf numFmtId="3" fontId="31" fillId="0" borderId="0" xfId="1" applyNumberFormat="1" applyFont="1" applyAlignment="1">
      <alignment horizontal="center"/>
    </xf>
    <xf numFmtId="37" fontId="31" fillId="0" borderId="0" xfId="1" applyNumberFormat="1" applyFont="1" applyAlignment="1"/>
    <xf numFmtId="37" fontId="31" fillId="0" borderId="0" xfId="1" applyNumberFormat="1" applyFont="1" applyBorder="1" applyAlignment="1">
      <alignment wrapText="1"/>
    </xf>
    <xf numFmtId="37" fontId="30" fillId="4" borderId="1" xfId="1" applyNumberFormat="1" applyFont="1" applyFill="1" applyBorder="1" applyAlignment="1">
      <alignment wrapText="1"/>
    </xf>
    <xf numFmtId="37" fontId="31" fillId="0" borderId="0" xfId="1" applyNumberFormat="1" applyFont="1" applyAlignment="1">
      <alignment wrapText="1"/>
    </xf>
    <xf numFmtId="37" fontId="31" fillId="0" borderId="0" xfId="1" applyNumberFormat="1" applyFont="1" applyFill="1" applyBorder="1" applyAlignment="1">
      <alignment wrapText="1"/>
    </xf>
    <xf numFmtId="37" fontId="31" fillId="0" borderId="0" xfId="1" applyNumberFormat="1" applyFont="1" applyFill="1" applyBorder="1" applyAlignment="1" applyProtection="1">
      <alignment wrapText="1"/>
    </xf>
    <xf numFmtId="9" fontId="30" fillId="4" borderId="1" xfId="0" applyNumberFormat="1" applyFont="1" applyFill="1" applyBorder="1" applyAlignment="1">
      <alignment horizontal="left" wrapText="1"/>
    </xf>
    <xf numFmtId="0" fontId="31" fillId="0" borderId="20" xfId="0" applyFont="1" applyFill="1" applyBorder="1" applyAlignment="1">
      <alignment wrapText="1"/>
    </xf>
    <xf numFmtId="0" fontId="31" fillId="0" borderId="20" xfId="0" applyFont="1" applyBorder="1" applyAlignment="1">
      <alignment horizontal="center" wrapText="1"/>
    </xf>
    <xf numFmtId="0" fontId="31" fillId="0" borderId="20" xfId="0" applyFont="1" applyBorder="1" applyAlignment="1">
      <alignment wrapText="1"/>
    </xf>
    <xf numFmtId="0" fontId="0" fillId="0" borderId="0" xfId="0" applyFill="1"/>
    <xf numFmtId="0" fontId="36" fillId="4" borderId="1" xfId="0" applyFont="1" applyFill="1" applyBorder="1" applyAlignment="1">
      <alignment horizontal="center" wrapText="1"/>
    </xf>
    <xf numFmtId="0" fontId="31" fillId="0" borderId="8" xfId="0" applyFont="1" applyFill="1" applyBorder="1" applyAlignment="1">
      <alignment horizontal="left" wrapText="1"/>
    </xf>
    <xf numFmtId="3" fontId="35" fillId="0" borderId="0" xfId="0" applyNumberFormat="1" applyFont="1" applyBorder="1" applyAlignment="1">
      <alignment horizontal="right" wrapText="1"/>
    </xf>
    <xf numFmtId="3" fontId="35" fillId="0" borderId="0" xfId="0" applyNumberFormat="1" applyFont="1" applyFill="1" applyBorder="1" applyAlignment="1">
      <alignment horizontal="right" wrapText="1"/>
    </xf>
    <xf numFmtId="0" fontId="33" fillId="0" borderId="0" xfId="0" applyFont="1" applyFill="1" applyBorder="1" applyAlignment="1">
      <alignment wrapText="1"/>
    </xf>
    <xf numFmtId="3" fontId="35" fillId="0" borderId="0" xfId="0" applyNumberFormat="1" applyFont="1" applyFill="1" applyBorder="1" applyAlignment="1" applyProtection="1">
      <alignment horizontal="right" wrapText="1"/>
    </xf>
    <xf numFmtId="3" fontId="35" fillId="0" borderId="0" xfId="0" applyNumberFormat="1" applyFont="1" applyAlignment="1">
      <alignment horizontal="right" wrapText="1"/>
    </xf>
    <xf numFmtId="3" fontId="35" fillId="0" borderId="0" xfId="0" applyNumberFormat="1" applyFont="1" applyFill="1" applyAlignment="1">
      <alignment horizontal="right" wrapText="1"/>
    </xf>
    <xf numFmtId="3" fontId="35" fillId="0" borderId="0" xfId="0" applyNumberFormat="1" applyFont="1" applyFill="1" applyBorder="1" applyAlignment="1" applyProtection="1">
      <alignment horizontal="right" wrapText="1"/>
      <protection locked="0"/>
    </xf>
    <xf numFmtId="0" fontId="33" fillId="0" borderId="20" xfId="0" applyFont="1" applyFill="1" applyBorder="1" applyAlignment="1">
      <alignment wrapText="1"/>
    </xf>
    <xf numFmtId="49" fontId="33" fillId="0" borderId="0" xfId="0" applyNumberFormat="1" applyFont="1" applyFill="1" applyBorder="1" applyAlignment="1">
      <alignment wrapText="1"/>
    </xf>
    <xf numFmtId="0" fontId="35" fillId="0" borderId="0" xfId="0" applyFont="1" applyBorder="1" applyAlignment="1">
      <alignment horizontal="center" wrapText="1"/>
    </xf>
    <xf numFmtId="0" fontId="35" fillId="0" borderId="0" xfId="0" applyFont="1" applyFill="1" applyBorder="1" applyAlignment="1">
      <alignment horizontal="center" wrapText="1"/>
    </xf>
    <xf numFmtId="0" fontId="2" fillId="4" borderId="1" xfId="0" applyFont="1" applyFill="1" applyBorder="1" applyAlignment="1">
      <alignment horizontal="center" wrapText="1"/>
    </xf>
    <xf numFmtId="0" fontId="2" fillId="4" borderId="6" xfId="0" applyFont="1" applyFill="1" applyBorder="1" applyAlignment="1">
      <alignment horizontal="center" wrapText="1"/>
    </xf>
    <xf numFmtId="0" fontId="2" fillId="4" borderId="1" xfId="0" applyFont="1" applyFill="1" applyBorder="1" applyAlignment="1">
      <alignment wrapText="1"/>
    </xf>
    <xf numFmtId="1" fontId="2" fillId="4" borderId="2" xfId="0" applyNumberFormat="1" applyFont="1" applyFill="1" applyBorder="1" applyAlignment="1">
      <alignment horizontal="center" wrapText="1"/>
    </xf>
    <xf numFmtId="0" fontId="2" fillId="4" borderId="4" xfId="0" applyFont="1" applyFill="1" applyBorder="1" applyAlignment="1">
      <alignment horizontal="center" wrapText="1"/>
    </xf>
    <xf numFmtId="0" fontId="2" fillId="2" borderId="1" xfId="0" applyFont="1" applyFill="1" applyBorder="1" applyAlignment="1">
      <alignment horizontal="center" wrapText="1"/>
    </xf>
    <xf numFmtId="0" fontId="35" fillId="0" borderId="0" xfId="0" applyFont="1" applyFill="1" applyBorder="1" applyAlignment="1" applyProtection="1">
      <alignment horizontal="center" wrapText="1"/>
    </xf>
    <xf numFmtId="0" fontId="35" fillId="0" borderId="0" xfId="0" applyFont="1" applyFill="1" applyAlignment="1">
      <alignment horizontal="center" wrapText="1"/>
    </xf>
    <xf numFmtId="0" fontId="35" fillId="0" borderId="0" xfId="0" applyFont="1" applyAlignment="1">
      <alignment horizontal="center" wrapText="1"/>
    </xf>
    <xf numFmtId="0" fontId="37" fillId="0" borderId="0" xfId="0" applyFont="1" applyFill="1" applyAlignment="1">
      <alignment horizontal="center" wrapText="1"/>
    </xf>
    <xf numFmtId="0" fontId="37" fillId="0" borderId="0" xfId="0" applyFont="1" applyAlignment="1">
      <alignment horizontal="center" wrapText="1"/>
    </xf>
    <xf numFmtId="1" fontId="35" fillId="0" borderId="0" xfId="0" applyNumberFormat="1" applyFont="1" applyBorder="1" applyAlignment="1">
      <alignment horizontal="center" wrapText="1"/>
    </xf>
    <xf numFmtId="0" fontId="35" fillId="0" borderId="0" xfId="0" applyFont="1" applyAlignment="1"/>
    <xf numFmtId="0" fontId="35" fillId="0" borderId="0" xfId="0" applyFont="1" applyFill="1" applyBorder="1" applyAlignment="1">
      <alignment horizontal="left" wrapText="1"/>
    </xf>
    <xf numFmtId="0" fontId="35" fillId="0" borderId="0" xfId="0" applyFont="1" applyBorder="1" applyAlignment="1">
      <alignment horizontal="left" wrapText="1"/>
    </xf>
    <xf numFmtId="0" fontId="2" fillId="2" borderId="1" xfId="0" applyFont="1" applyFill="1" applyBorder="1" applyAlignment="1">
      <alignment horizontal="left" wrapText="1"/>
    </xf>
    <xf numFmtId="0" fontId="35" fillId="0" borderId="0" xfId="0" applyFont="1" applyAlignment="1">
      <alignment horizontal="left" wrapText="1"/>
    </xf>
    <xf numFmtId="1" fontId="35" fillId="0" borderId="0" xfId="0" applyNumberFormat="1" applyFont="1" applyBorder="1" applyAlignment="1">
      <alignment horizontal="left" wrapText="1"/>
    </xf>
    <xf numFmtId="0" fontId="31" fillId="0" borderId="0" xfId="0" applyFont="1" applyBorder="1" applyAlignment="1">
      <alignment horizontal="right" wrapText="1"/>
    </xf>
    <xf numFmtId="0" fontId="36" fillId="4" borderId="1" xfId="0" applyFont="1" applyFill="1" applyBorder="1" applyAlignment="1">
      <alignment horizontal="left" wrapText="1"/>
    </xf>
    <xf numFmtId="3" fontId="31" fillId="0" borderId="0" xfId="0" applyNumberFormat="1" applyFont="1" applyAlignment="1">
      <alignment horizontal="right" wrapText="1"/>
    </xf>
    <xf numFmtId="3" fontId="31" fillId="0" borderId="0" xfId="0" applyNumberFormat="1" applyFont="1" applyBorder="1" applyAlignment="1">
      <alignment horizontal="right" wrapText="1"/>
    </xf>
    <xf numFmtId="3" fontId="31" fillId="0" borderId="0" xfId="0" applyNumberFormat="1" applyFont="1" applyFill="1" applyAlignment="1">
      <alignment horizontal="right" wrapText="1"/>
    </xf>
    <xf numFmtId="3" fontId="31" fillId="0" borderId="0" xfId="0" applyNumberFormat="1" applyFont="1" applyAlignment="1">
      <alignment horizontal="right"/>
    </xf>
    <xf numFmtId="0" fontId="31" fillId="0" borderId="0" xfId="0" applyFont="1" applyAlignment="1">
      <alignment horizontal="right"/>
    </xf>
    <xf numFmtId="3" fontId="31" fillId="0" borderId="0" xfId="0" applyNumberFormat="1" applyFont="1" applyFill="1" applyBorder="1" applyAlignment="1">
      <alignment horizontal="right" wrapText="1"/>
    </xf>
    <xf numFmtId="1" fontId="31" fillId="0" borderId="0" xfId="0" applyNumberFormat="1" applyFont="1" applyFill="1" applyBorder="1" applyAlignment="1" applyProtection="1">
      <alignment horizontal="left" wrapText="1"/>
    </xf>
    <xf numFmtId="0" fontId="31" fillId="0" borderId="0" xfId="0" applyFont="1" applyFill="1" applyBorder="1" applyAlignment="1" applyProtection="1">
      <alignment horizontal="left" wrapText="1"/>
      <protection locked="0"/>
    </xf>
    <xf numFmtId="0" fontId="31" fillId="0" borderId="0" xfId="0" applyFont="1" applyFill="1" applyAlignment="1" applyProtection="1">
      <alignment horizontal="left" wrapText="1"/>
    </xf>
    <xf numFmtId="0" fontId="36" fillId="4" borderId="1" xfId="0" applyFont="1" applyFill="1" applyBorder="1" applyAlignment="1">
      <alignment wrapText="1"/>
    </xf>
    <xf numFmtId="0" fontId="36" fillId="4" borderId="2" xfId="0" applyFont="1" applyFill="1" applyBorder="1" applyAlignment="1">
      <alignment wrapText="1"/>
    </xf>
    <xf numFmtId="4" fontId="36" fillId="4" borderId="1" xfId="0" applyNumberFormat="1" applyFont="1" applyFill="1" applyBorder="1" applyAlignment="1">
      <alignment wrapText="1"/>
    </xf>
    <xf numFmtId="0" fontId="30" fillId="4" borderId="3" xfId="0" applyFont="1" applyFill="1" applyBorder="1" applyAlignment="1">
      <alignment wrapText="1"/>
    </xf>
    <xf numFmtId="0" fontId="0" fillId="0" borderId="0" xfId="0" applyAlignment="1"/>
    <xf numFmtId="0" fontId="8" fillId="0" borderId="0" xfId="0" applyFont="1" applyFill="1" applyBorder="1" applyAlignment="1">
      <alignment wrapText="1"/>
    </xf>
    <xf numFmtId="0" fontId="8" fillId="0" borderId="0" xfId="0" applyFont="1" applyFill="1" applyBorder="1" applyAlignment="1">
      <alignment horizontal="center" wrapText="1"/>
    </xf>
    <xf numFmtId="0" fontId="8" fillId="0" borderId="0" xfId="0" applyFont="1" applyFill="1" applyBorder="1" applyAlignment="1" applyProtection="1">
      <alignment horizontal="center" wrapText="1"/>
    </xf>
    <xf numFmtId="0" fontId="8" fillId="0" borderId="0" xfId="0" applyFont="1" applyAlignment="1">
      <alignment horizontal="center" wrapText="1"/>
    </xf>
    <xf numFmtId="0" fontId="8" fillId="0" borderId="0" xfId="0" applyFont="1" applyBorder="1" applyAlignment="1">
      <alignment horizontal="center" wrapText="1"/>
    </xf>
    <xf numFmtId="0" fontId="8" fillId="0" borderId="0" xfId="0" applyFont="1" applyBorder="1" applyAlignment="1" applyProtection="1">
      <alignment horizontal="center" wrapText="1"/>
    </xf>
    <xf numFmtId="0" fontId="8" fillId="0" borderId="0" xfId="0" applyFont="1" applyFill="1" applyAlignment="1">
      <alignment horizontal="center" wrapText="1"/>
    </xf>
    <xf numFmtId="0" fontId="30" fillId="0" borderId="0" xfId="0" applyFont="1" applyFill="1" applyBorder="1" applyAlignment="1">
      <alignment horizontal="center" wrapText="1"/>
    </xf>
    <xf numFmtId="4" fontId="36" fillId="4" borderId="1" xfId="0" applyNumberFormat="1" applyFont="1" applyFill="1" applyBorder="1" applyAlignment="1">
      <alignment horizontal="left" wrapText="1"/>
    </xf>
    <xf numFmtId="0" fontId="36" fillId="2" borderId="1" xfId="0" applyFont="1" applyFill="1" applyBorder="1" applyAlignment="1">
      <alignment horizontal="center" wrapText="1"/>
    </xf>
    <xf numFmtId="38" fontId="31" fillId="0" borderId="0" xfId="1" applyNumberFormat="1" applyFont="1" applyAlignment="1">
      <alignment horizontal="right" wrapText="1"/>
    </xf>
    <xf numFmtId="38" fontId="31" fillId="0" borderId="0" xfId="1" applyNumberFormat="1" applyFont="1" applyFill="1" applyAlignment="1">
      <alignment horizontal="right" wrapText="1"/>
    </xf>
    <xf numFmtId="38" fontId="31" fillId="0" borderId="0" xfId="1" applyNumberFormat="1" applyFont="1" applyBorder="1" applyAlignment="1">
      <alignment horizontal="right" wrapText="1"/>
    </xf>
    <xf numFmtId="38" fontId="31" fillId="0" borderId="0" xfId="1" applyNumberFormat="1" applyFont="1" applyFill="1" applyBorder="1" applyAlignment="1" applyProtection="1">
      <alignment horizontal="right" wrapText="1"/>
    </xf>
    <xf numFmtId="0" fontId="31" fillId="0" borderId="0" xfId="0" applyFont="1" applyFill="1" applyAlignment="1"/>
    <xf numFmtId="165" fontId="31" fillId="0" borderId="0" xfId="1" applyNumberFormat="1" applyFont="1" applyAlignment="1">
      <alignment horizontal="right"/>
    </xf>
    <xf numFmtId="0" fontId="30" fillId="0" borderId="0" xfId="0" applyFont="1" applyFill="1" applyBorder="1" applyAlignment="1">
      <alignment horizontal="left" wrapText="1"/>
    </xf>
    <xf numFmtId="0" fontId="30" fillId="0" borderId="0" xfId="0" applyFont="1" applyFill="1" applyBorder="1" applyAlignment="1">
      <alignment wrapText="1"/>
    </xf>
    <xf numFmtId="2" fontId="30" fillId="0" borderId="0" xfId="0" applyNumberFormat="1" applyFont="1" applyFill="1" applyBorder="1" applyAlignment="1">
      <alignment horizontal="center" wrapText="1"/>
    </xf>
    <xf numFmtId="0" fontId="30" fillId="0" borderId="0" xfId="0" applyFont="1" applyBorder="1" applyAlignment="1">
      <alignment horizontal="center" wrapText="1"/>
    </xf>
    <xf numFmtId="0" fontId="5" fillId="0" borderId="0" xfId="0" applyFont="1" applyBorder="1" applyAlignment="1">
      <alignment horizontal="center" wrapText="1"/>
    </xf>
    <xf numFmtId="1" fontId="30" fillId="4" borderId="1" xfId="0" applyNumberFormat="1" applyFont="1" applyFill="1" applyBorder="1" applyAlignment="1">
      <alignment horizontal="center" wrapText="1"/>
    </xf>
    <xf numFmtId="2" fontId="30" fillId="4" borderId="1" xfId="0" applyNumberFormat="1" applyFont="1" applyFill="1" applyBorder="1" applyAlignment="1">
      <alignment horizontal="center" wrapText="1"/>
    </xf>
    <xf numFmtId="0" fontId="32" fillId="0" borderId="0" xfId="0" applyFont="1" applyFill="1" applyAlignment="1">
      <alignment horizontal="center" wrapText="1"/>
    </xf>
    <xf numFmtId="38" fontId="31" fillId="0" borderId="0" xfId="0" applyNumberFormat="1" applyFont="1" applyAlignment="1">
      <alignment horizontal="center"/>
    </xf>
    <xf numFmtId="2" fontId="31" fillId="0" borderId="0" xfId="0" applyNumberFormat="1" applyFont="1" applyAlignment="1">
      <alignment horizontal="right"/>
    </xf>
    <xf numFmtId="38" fontId="31" fillId="0" borderId="0" xfId="0" applyNumberFormat="1" applyFont="1" applyAlignment="1">
      <alignment horizontal="right"/>
    </xf>
    <xf numFmtId="0" fontId="32" fillId="0" borderId="0" xfId="0" applyFont="1" applyAlignment="1">
      <alignment horizontal="center" wrapText="1"/>
    </xf>
    <xf numFmtId="38" fontId="31" fillId="0" borderId="0" xfId="0" applyNumberFormat="1" applyFont="1" applyFill="1" applyBorder="1" applyAlignment="1">
      <alignment horizontal="center" wrapText="1"/>
    </xf>
    <xf numFmtId="2" fontId="31" fillId="0" borderId="0" xfId="0" applyNumberFormat="1" applyFont="1" applyFill="1" applyBorder="1" applyAlignment="1">
      <alignment horizontal="right" wrapText="1"/>
    </xf>
    <xf numFmtId="38" fontId="31" fillId="0" borderId="0" xfId="0" applyNumberFormat="1" applyFont="1" applyFill="1" applyBorder="1" applyAlignment="1">
      <alignment horizontal="right" wrapText="1"/>
    </xf>
    <xf numFmtId="1" fontId="31" fillId="0" borderId="0" xfId="0" applyNumberFormat="1" applyFont="1" applyAlignment="1">
      <alignment horizontal="right"/>
    </xf>
    <xf numFmtId="1" fontId="31" fillId="0" borderId="0" xfId="0" applyNumberFormat="1" applyFont="1" applyFill="1" applyBorder="1" applyAlignment="1">
      <alignment wrapText="1"/>
    </xf>
    <xf numFmtId="2" fontId="31" fillId="0" borderId="0" xfId="0" applyNumberFormat="1" applyFont="1" applyFill="1" applyBorder="1" applyAlignment="1">
      <alignment wrapText="1"/>
    </xf>
    <xf numFmtId="38" fontId="31" fillId="0" borderId="0" xfId="0" applyNumberFormat="1" applyFont="1" applyFill="1" applyAlignment="1">
      <alignment horizontal="right" wrapText="1"/>
    </xf>
    <xf numFmtId="38" fontId="31" fillId="0" borderId="0" xfId="0" applyNumberFormat="1" applyFont="1" applyAlignment="1">
      <alignment horizontal="right" wrapText="1"/>
    </xf>
    <xf numFmtId="0" fontId="32" fillId="0" borderId="0" xfId="0" applyFont="1" applyFill="1" applyBorder="1" applyAlignment="1">
      <alignment horizontal="center" wrapText="1"/>
    </xf>
    <xf numFmtId="0" fontId="33" fillId="0" borderId="0" xfId="0" applyFont="1" applyFill="1" applyAlignment="1">
      <alignment horizontal="center" wrapText="1"/>
    </xf>
    <xf numFmtId="0" fontId="32" fillId="0" borderId="0" xfId="0" applyFont="1" applyBorder="1" applyAlignment="1" applyProtection="1">
      <alignment horizontal="center" wrapText="1"/>
    </xf>
    <xf numFmtId="1" fontId="31" fillId="0" borderId="0" xfId="0" applyNumberFormat="1" applyFont="1" applyBorder="1" applyAlignment="1">
      <alignment horizontal="center" wrapText="1"/>
    </xf>
    <xf numFmtId="0" fontId="30" fillId="4" borderId="1" xfId="0" applyNumberFormat="1" applyFont="1" applyFill="1" applyBorder="1" applyAlignment="1">
      <alignment wrapText="1"/>
    </xf>
    <xf numFmtId="1" fontId="30" fillId="4" borderId="5" xfId="0" applyNumberFormat="1" applyFont="1" applyFill="1" applyBorder="1" applyAlignment="1">
      <alignment horizontal="center" wrapText="1"/>
    </xf>
    <xf numFmtId="2" fontId="31" fillId="0" borderId="0" xfId="0" applyNumberFormat="1" applyFont="1" applyAlignment="1">
      <alignment horizontal="center" wrapText="1"/>
    </xf>
    <xf numFmtId="2" fontId="31" fillId="0" borderId="0" xfId="0" applyNumberFormat="1" applyFont="1" applyBorder="1" applyAlignment="1">
      <alignment horizontal="center" wrapText="1"/>
    </xf>
    <xf numFmtId="0" fontId="30" fillId="4" borderId="1" xfId="0" applyNumberFormat="1" applyFont="1" applyFill="1" applyBorder="1" applyAlignment="1">
      <alignment horizontal="left" wrapText="1"/>
    </xf>
    <xf numFmtId="0" fontId="30" fillId="4" borderId="2" xfId="0" applyNumberFormat="1" applyFont="1" applyFill="1" applyBorder="1" applyAlignment="1">
      <alignment horizontal="left" wrapText="1"/>
    </xf>
    <xf numFmtId="1" fontId="31" fillId="0" borderId="0" xfId="0" applyNumberFormat="1" applyFont="1" applyAlignment="1">
      <alignment horizontal="right" wrapText="1"/>
    </xf>
    <xf numFmtId="2" fontId="31" fillId="0" borderId="0" xfId="0" applyNumberFormat="1" applyFont="1" applyAlignment="1">
      <alignment horizontal="right" wrapText="1"/>
    </xf>
    <xf numFmtId="38" fontId="31" fillId="0" borderId="0" xfId="0" applyNumberFormat="1" applyFont="1" applyBorder="1" applyAlignment="1">
      <alignment horizontal="right" wrapText="1"/>
    </xf>
    <xf numFmtId="38" fontId="31" fillId="0" borderId="0" xfId="0" applyNumberFormat="1" applyFont="1" applyFill="1" applyBorder="1" applyAlignment="1" applyProtection="1">
      <alignment horizontal="right" wrapText="1"/>
    </xf>
    <xf numFmtId="40" fontId="31" fillId="0" borderId="0" xfId="0" applyNumberFormat="1" applyFont="1" applyAlignment="1">
      <alignment horizontal="right"/>
    </xf>
    <xf numFmtId="9" fontId="4" fillId="0" borderId="0" xfId="0" applyNumberFormat="1" applyFont="1" applyAlignment="1">
      <alignment horizontal="center" wrapText="1"/>
    </xf>
    <xf numFmtId="1" fontId="4" fillId="0" borderId="0" xfId="0" applyNumberFormat="1" applyFont="1" applyAlignment="1">
      <alignment horizontal="center" wrapText="1"/>
    </xf>
    <xf numFmtId="9" fontId="8" fillId="0" borderId="0" xfId="0" applyNumberFormat="1" applyFont="1" applyAlignment="1">
      <alignment horizontal="right"/>
    </xf>
    <xf numFmtId="3" fontId="8" fillId="0" borderId="0" xfId="0" applyNumberFormat="1" applyFont="1" applyAlignment="1">
      <alignment horizontal="right"/>
    </xf>
    <xf numFmtId="3" fontId="8" fillId="0" borderId="0" xfId="0" applyNumberFormat="1" applyFont="1" applyAlignment="1">
      <alignment horizontal="right" wrapText="1"/>
    </xf>
    <xf numFmtId="0" fontId="5" fillId="2" borderId="1" xfId="0" applyFont="1" applyFill="1" applyBorder="1" applyAlignment="1">
      <alignment horizontal="center" wrapText="1"/>
    </xf>
    <xf numFmtId="0" fontId="5" fillId="4" borderId="1" xfId="0" applyFont="1" applyFill="1" applyBorder="1" applyAlignment="1">
      <alignment horizontal="center" wrapText="1"/>
    </xf>
    <xf numFmtId="0" fontId="8" fillId="0" borderId="0" xfId="0" applyFont="1" applyFill="1" applyBorder="1" applyAlignment="1" applyProtection="1">
      <alignment horizontal="center" wrapText="1"/>
      <protection locked="0"/>
    </xf>
    <xf numFmtId="0" fontId="8" fillId="0" borderId="0" xfId="0" applyFont="1" applyFill="1" applyAlignment="1" applyProtection="1">
      <alignment horizontal="center" wrapText="1"/>
    </xf>
    <xf numFmtId="2" fontId="30" fillId="4" borderId="1" xfId="0" applyNumberFormat="1" applyFont="1" applyFill="1" applyBorder="1" applyAlignment="1">
      <alignment horizontal="left" wrapText="1"/>
    </xf>
    <xf numFmtId="9" fontId="31" fillId="0" borderId="0" xfId="0" applyNumberFormat="1" applyFont="1" applyAlignment="1">
      <alignment horizontal="right"/>
    </xf>
    <xf numFmtId="9" fontId="31" fillId="0" borderId="0" xfId="0" applyNumberFormat="1" applyFont="1" applyAlignment="1">
      <alignment horizontal="right" wrapText="1"/>
    </xf>
    <xf numFmtId="0" fontId="5" fillId="4" borderId="1" xfId="0" applyNumberFormat="1" applyFont="1" applyFill="1" applyBorder="1" applyAlignment="1" applyProtection="1">
      <alignment wrapText="1"/>
    </xf>
    <xf numFmtId="0" fontId="5" fillId="4" borderId="1" xfId="0" applyNumberFormat="1" applyFont="1" applyFill="1" applyBorder="1" applyAlignment="1" applyProtection="1">
      <alignment horizontal="left" wrapText="1"/>
    </xf>
    <xf numFmtId="0" fontId="5" fillId="4" borderId="1" xfId="0" applyNumberFormat="1" applyFont="1" applyFill="1" applyBorder="1" applyAlignment="1" applyProtection="1">
      <alignment horizontal="center" wrapText="1"/>
    </xf>
    <xf numFmtId="1" fontId="5" fillId="4" borderId="1" xfId="0" applyNumberFormat="1" applyFont="1" applyFill="1" applyBorder="1" applyAlignment="1" applyProtection="1">
      <alignment horizontal="center" wrapText="1"/>
    </xf>
    <xf numFmtId="2" fontId="5" fillId="4" borderId="1" xfId="0" applyNumberFormat="1" applyFont="1" applyFill="1" applyBorder="1" applyAlignment="1" applyProtection="1">
      <alignment horizontal="center" wrapText="1"/>
    </xf>
    <xf numFmtId="9" fontId="5" fillId="4" borderId="1" xfId="0" applyNumberFormat="1" applyFont="1" applyFill="1" applyBorder="1" applyAlignment="1" applyProtection="1">
      <alignment horizontal="center" wrapText="1"/>
    </xf>
    <xf numFmtId="164" fontId="5" fillId="4" borderId="1" xfId="0" applyNumberFormat="1" applyFont="1" applyFill="1" applyBorder="1" applyAlignment="1" applyProtection="1">
      <alignment horizontal="center" wrapText="1"/>
    </xf>
    <xf numFmtId="0" fontId="4" fillId="0" borderId="0" xfId="0" applyFont="1" applyBorder="1" applyAlignment="1" applyProtection="1"/>
    <xf numFmtId="0" fontId="4" fillId="0" borderId="0" xfId="0" applyFont="1" applyBorder="1" applyAlignment="1" applyProtection="1">
      <alignment horizontal="left"/>
    </xf>
    <xf numFmtId="0" fontId="4" fillId="0" borderId="0" xfId="0" applyFont="1" applyBorder="1" applyAlignment="1" applyProtection="1">
      <alignment horizontal="center"/>
    </xf>
    <xf numFmtId="1" fontId="4" fillId="0" borderId="0" xfId="0" applyNumberFormat="1" applyFont="1" applyBorder="1" applyAlignment="1" applyProtection="1">
      <alignment horizontal="center" wrapText="1"/>
    </xf>
    <xf numFmtId="2" fontId="4" fillId="0" borderId="0" xfId="0" applyNumberFormat="1" applyFont="1" applyBorder="1" applyAlignment="1" applyProtection="1">
      <alignment horizontal="center"/>
    </xf>
    <xf numFmtId="9" fontId="4" fillId="0" borderId="0" xfId="0" applyNumberFormat="1" applyFont="1" applyBorder="1" applyAlignment="1" applyProtection="1">
      <alignment horizontal="center" wrapText="1"/>
    </xf>
    <xf numFmtId="0" fontId="7" fillId="0" borderId="0" xfId="0" applyFont="1" applyBorder="1" applyAlignment="1" applyProtection="1">
      <alignment horizontal="center"/>
    </xf>
    <xf numFmtId="38" fontId="0" fillId="0" borderId="0" xfId="0" applyNumberFormat="1" applyAlignment="1">
      <alignment horizontal="right"/>
    </xf>
    <xf numFmtId="0" fontId="8" fillId="0" borderId="0" xfId="0" applyFont="1" applyFill="1" applyAlignment="1">
      <alignment horizontal="right" wrapText="1"/>
    </xf>
    <xf numFmtId="3" fontId="8" fillId="0" borderId="0" xfId="0" applyNumberFormat="1" applyFont="1" applyBorder="1" applyAlignment="1">
      <alignment horizontal="right" wrapText="1"/>
    </xf>
    <xf numFmtId="0" fontId="8" fillId="0" borderId="0" xfId="0" applyFont="1" applyFill="1" applyBorder="1" applyAlignment="1">
      <alignment horizontal="right" wrapText="1"/>
    </xf>
    <xf numFmtId="38" fontId="8" fillId="0" borderId="0" xfId="0" applyNumberFormat="1" applyFont="1" applyAlignment="1">
      <alignment horizontal="right"/>
    </xf>
    <xf numFmtId="0" fontId="8" fillId="0" borderId="0" xfId="0" applyFont="1" applyAlignment="1">
      <alignment horizontal="right" wrapText="1"/>
    </xf>
    <xf numFmtId="0" fontId="8" fillId="0" borderId="0" xfId="0" applyFont="1" applyBorder="1" applyAlignment="1">
      <alignment horizontal="right" wrapText="1"/>
    </xf>
    <xf numFmtId="3" fontId="8" fillId="0" borderId="0" xfId="0" applyNumberFormat="1" applyFont="1" applyFill="1" applyAlignment="1">
      <alignment horizontal="right" wrapText="1"/>
    </xf>
    <xf numFmtId="3" fontId="8" fillId="0" borderId="0" xfId="0" applyNumberFormat="1" applyFont="1" applyFill="1" applyBorder="1" applyAlignment="1" applyProtection="1">
      <alignment horizontal="right" wrapText="1"/>
    </xf>
    <xf numFmtId="2" fontId="8" fillId="0" borderId="0" xfId="0" applyNumberFormat="1" applyFont="1" applyFill="1" applyBorder="1" applyAlignment="1" applyProtection="1">
      <alignment horizontal="right" wrapText="1"/>
    </xf>
    <xf numFmtId="164" fontId="8" fillId="0" borderId="0" xfId="0" applyNumberFormat="1" applyFont="1" applyBorder="1" applyAlignment="1">
      <alignment horizontal="right" wrapText="1"/>
    </xf>
    <xf numFmtId="0" fontId="39" fillId="0" borderId="0" xfId="0" applyFont="1"/>
    <xf numFmtId="0" fontId="40" fillId="0" borderId="0" xfId="0" applyFont="1" applyAlignment="1">
      <alignment horizontal="left"/>
    </xf>
    <xf numFmtId="0" fontId="41" fillId="0" borderId="0" xfId="45" applyAlignment="1" applyProtection="1"/>
    <xf numFmtId="49" fontId="39" fillId="0" borderId="0" xfId="0" applyNumberFormat="1" applyFont="1"/>
    <xf numFmtId="0" fontId="42" fillId="0" borderId="0" xfId="45" applyFont="1" applyAlignment="1" applyProtection="1"/>
    <xf numFmtId="0" fontId="38" fillId="36" borderId="0" xfId="0" applyFont="1" applyFill="1"/>
    <xf numFmtId="0" fontId="0" fillId="36" borderId="0" xfId="0" applyFill="1"/>
    <xf numFmtId="0" fontId="39" fillId="36" borderId="0" xfId="0" applyFont="1" applyFill="1"/>
    <xf numFmtId="0" fontId="39" fillId="37" borderId="0" xfId="0" applyFont="1" applyFill="1"/>
    <xf numFmtId="0" fontId="38" fillId="37" borderId="0" xfId="0" applyFont="1" applyFill="1"/>
    <xf numFmtId="0" fontId="0" fillId="37" borderId="0" xfId="0" applyFill="1"/>
    <xf numFmtId="0" fontId="39" fillId="3" borderId="0" xfId="0" applyFont="1" applyFill="1" applyAlignment="1">
      <alignment vertical="top" wrapText="1"/>
    </xf>
    <xf numFmtId="0" fontId="0" fillId="3" borderId="0" xfId="0" applyFill="1"/>
    <xf numFmtId="0" fontId="39" fillId="3" borderId="0" xfId="0" applyFont="1" applyFill="1"/>
    <xf numFmtId="0" fontId="44" fillId="3" borderId="0" xfId="0" applyFont="1" applyFill="1" applyAlignment="1">
      <alignment horizontal="left"/>
    </xf>
    <xf numFmtId="0" fontId="39" fillId="3" borderId="0" xfId="0" applyFont="1" applyFill="1" applyAlignment="1"/>
    <xf numFmtId="0" fontId="39" fillId="3" borderId="0" xfId="0" applyFont="1" applyFill="1" applyAlignment="1">
      <alignment horizontal="left"/>
    </xf>
    <xf numFmtId="0" fontId="43" fillId="3" borderId="0" xfId="0" applyFont="1" applyFill="1" applyAlignment="1">
      <alignment horizontal="left"/>
    </xf>
    <xf numFmtId="0" fontId="43" fillId="3" borderId="0" xfId="0" applyFont="1" applyFill="1" applyAlignment="1">
      <alignment horizontal="justify"/>
    </xf>
    <xf numFmtId="0" fontId="38" fillId="38" borderId="0" xfId="0" applyFont="1" applyFill="1"/>
    <xf numFmtId="0" fontId="0" fillId="38" borderId="0" xfId="0" applyFill="1"/>
    <xf numFmtId="0" fontId="39" fillId="38" borderId="0" xfId="0" applyFont="1" applyFill="1"/>
    <xf numFmtId="0" fontId="43" fillId="38" borderId="0" xfId="0" applyFont="1" applyFill="1" applyAlignment="1">
      <alignment horizontal="left"/>
    </xf>
    <xf numFmtId="0" fontId="45" fillId="36" borderId="0" xfId="0" applyFont="1" applyFill="1"/>
    <xf numFmtId="9" fontId="0" fillId="0" borderId="0" xfId="44" applyFont="1" applyAlignment="1">
      <alignment horizontal="center"/>
    </xf>
    <xf numFmtId="0" fontId="37" fillId="0" borderId="0" xfId="0" applyFont="1"/>
    <xf numFmtId="0" fontId="1" fillId="4" borderId="21" xfId="0" applyFont="1" applyFill="1" applyBorder="1"/>
    <xf numFmtId="9" fontId="1" fillId="4" borderId="21" xfId="44" applyFont="1" applyFill="1" applyBorder="1" applyAlignment="1">
      <alignment horizontal="center"/>
    </xf>
    <xf numFmtId="0" fontId="0" fillId="0" borderId="22" xfId="0" applyBorder="1" applyAlignment="1">
      <alignment horizontal="left"/>
    </xf>
    <xf numFmtId="3" fontId="0" fillId="0" borderId="22" xfId="0" applyNumberFormat="1" applyBorder="1"/>
    <xf numFmtId="9" fontId="0" fillId="0" borderId="22" xfId="44" applyFont="1" applyBorder="1"/>
    <xf numFmtId="0" fontId="0" fillId="0" borderId="20" xfId="0" applyBorder="1" applyAlignment="1">
      <alignment horizontal="left"/>
    </xf>
    <xf numFmtId="3" fontId="0" fillId="0" borderId="20" xfId="0" applyNumberFormat="1" applyBorder="1"/>
    <xf numFmtId="9" fontId="0" fillId="0" borderId="20" xfId="44" applyFont="1" applyBorder="1"/>
    <xf numFmtId="0" fontId="0" fillId="0" borderId="23" xfId="0" applyBorder="1" applyAlignment="1">
      <alignment horizontal="left"/>
    </xf>
    <xf numFmtId="3" fontId="0" fillId="0" borderId="23" xfId="0" applyNumberFormat="1" applyBorder="1"/>
    <xf numFmtId="9" fontId="0" fillId="0" borderId="23" xfId="44" applyFont="1" applyBorder="1"/>
    <xf numFmtId="0" fontId="1" fillId="4" borderId="21" xfId="0" applyFont="1" applyFill="1" applyBorder="1" applyAlignment="1">
      <alignment horizontal="left"/>
    </xf>
    <xf numFmtId="3" fontId="1" fillId="4" borderId="21" xfId="0" applyNumberFormat="1" applyFont="1" applyFill="1" applyBorder="1"/>
    <xf numFmtId="9" fontId="1" fillId="4" borderId="21" xfId="0" applyNumberFormat="1" applyFont="1" applyFill="1" applyBorder="1"/>
    <xf numFmtId="165" fontId="0" fillId="0" borderId="19" xfId="1" applyNumberFormat="1" applyFont="1" applyBorder="1"/>
    <xf numFmtId="165" fontId="0" fillId="0" borderId="20" xfId="1" applyNumberFormat="1" applyFont="1" applyBorder="1"/>
    <xf numFmtId="165" fontId="0" fillId="0" borderId="23" xfId="1" applyNumberFormat="1" applyFont="1" applyBorder="1"/>
    <xf numFmtId="0" fontId="0" fillId="0" borderId="0" xfId="0" applyFill="1" applyBorder="1" applyAlignment="1">
      <alignment horizontal="left"/>
    </xf>
    <xf numFmtId="166" fontId="0" fillId="0" borderId="0" xfId="0" applyNumberFormat="1" applyFill="1" applyBorder="1"/>
    <xf numFmtId="0" fontId="1" fillId="4" borderId="21" xfId="0" applyFont="1" applyFill="1" applyBorder="1" applyAlignment="1">
      <alignment horizontal="center"/>
    </xf>
    <xf numFmtId="0" fontId="1" fillId="4" borderId="25" xfId="0" applyFont="1" applyFill="1" applyBorder="1" applyAlignment="1">
      <alignment horizontal="center"/>
    </xf>
    <xf numFmtId="0" fontId="1" fillId="4" borderId="0" xfId="0" applyFont="1" applyFill="1" applyBorder="1" applyAlignment="1">
      <alignment horizontal="center"/>
    </xf>
    <xf numFmtId="165" fontId="1" fillId="4" borderId="21" xfId="1" applyNumberFormat="1" applyFont="1" applyFill="1" applyBorder="1"/>
    <xf numFmtId="165" fontId="0" fillId="0" borderId="22" xfId="1" applyNumberFormat="1" applyFont="1" applyBorder="1"/>
    <xf numFmtId="9" fontId="1" fillId="4" borderId="21" xfId="44" applyFont="1" applyFill="1" applyBorder="1"/>
    <xf numFmtId="0" fontId="0" fillId="4" borderId="21" xfId="0" applyFill="1" applyBorder="1"/>
    <xf numFmtId="9" fontId="1" fillId="4" borderId="21" xfId="44" applyFont="1" applyFill="1" applyBorder="1" applyAlignment="1">
      <alignment horizontal="right"/>
    </xf>
    <xf numFmtId="0" fontId="1" fillId="4" borderId="21" xfId="0" applyFont="1" applyFill="1" applyBorder="1" applyAlignment="1">
      <alignment horizontal="right"/>
    </xf>
    <xf numFmtId="9" fontId="0" fillId="0" borderId="0" xfId="0" applyNumberFormat="1"/>
    <xf numFmtId="0" fontId="1" fillId="4" borderId="0" xfId="0" applyFont="1" applyFill="1"/>
    <xf numFmtId="10" fontId="1" fillId="4" borderId="21" xfId="44" applyNumberFormat="1" applyFont="1" applyFill="1" applyBorder="1"/>
    <xf numFmtId="43" fontId="0" fillId="0" borderId="0" xfId="0" applyNumberFormat="1"/>
    <xf numFmtId="3" fontId="0" fillId="0" borderId="0" xfId="0" applyNumberFormat="1" applyAlignment="1"/>
    <xf numFmtId="0" fontId="1" fillId="0" borderId="0" xfId="0" applyFont="1" applyFill="1" applyBorder="1"/>
    <xf numFmtId="0" fontId="1" fillId="0" borderId="0" xfId="0" applyFont="1" applyFill="1" applyBorder="1" applyAlignment="1">
      <alignment horizontal="left"/>
    </xf>
    <xf numFmtId="0" fontId="1" fillId="0" borderId="0" xfId="0" applyFont="1"/>
    <xf numFmtId="49" fontId="25" fillId="4" borderId="1" xfId="0" applyNumberFormat="1" applyFont="1" applyFill="1" applyBorder="1" applyAlignment="1">
      <alignment horizontal="center" wrapText="1"/>
    </xf>
    <xf numFmtId="3" fontId="51" fillId="4" borderId="1" xfId="46" applyNumberFormat="1" applyFont="1" applyFill="1" applyBorder="1" applyAlignment="1">
      <alignment horizontal="right" wrapText="1"/>
    </xf>
    <xf numFmtId="0" fontId="25" fillId="4" borderId="1" xfId="0" applyFont="1" applyFill="1" applyBorder="1" applyAlignment="1">
      <alignment wrapText="1"/>
    </xf>
    <xf numFmtId="0" fontId="51" fillId="4" borderId="1" xfId="46" applyFont="1" applyFill="1" applyBorder="1" applyAlignment="1">
      <alignment horizontal="center" wrapText="1"/>
    </xf>
    <xf numFmtId="10" fontId="48" fillId="0" borderId="30" xfId="46" applyNumberFormat="1" applyFont="1" applyBorder="1" applyAlignment="1">
      <alignment horizontal="center"/>
    </xf>
    <xf numFmtId="0" fontId="0" fillId="0" borderId="0" xfId="0" applyAlignment="1">
      <alignment wrapText="1"/>
    </xf>
    <xf numFmtId="10" fontId="48" fillId="0" borderId="30" xfId="46" applyNumberFormat="1" applyFont="1" applyFill="1" applyBorder="1" applyAlignment="1">
      <alignment horizontal="center"/>
    </xf>
    <xf numFmtId="3" fontId="51" fillId="4" borderId="1" xfId="46" applyNumberFormat="1" applyFont="1" applyFill="1" applyBorder="1" applyAlignment="1">
      <alignment horizontal="center" wrapText="1"/>
    </xf>
    <xf numFmtId="168" fontId="51" fillId="4" borderId="1" xfId="46" applyNumberFormat="1" applyFont="1" applyFill="1" applyBorder="1" applyAlignment="1">
      <alignment horizontal="center" wrapText="1"/>
    </xf>
    <xf numFmtId="0" fontId="25" fillId="4" borderId="1" xfId="0" applyFont="1" applyFill="1" applyBorder="1" applyAlignment="1">
      <alignment horizontal="center" wrapText="1"/>
    </xf>
    <xf numFmtId="0" fontId="0" fillId="0" borderId="0" xfId="0"/>
    <xf numFmtId="0" fontId="37" fillId="0" borderId="0" xfId="0" applyFont="1" applyAlignment="1">
      <alignment horizontal="left"/>
    </xf>
    <xf numFmtId="0" fontId="37" fillId="0" borderId="0" xfId="0" applyFont="1"/>
    <xf numFmtId="0" fontId="0" fillId="0" borderId="0" xfId="0" applyAlignment="1">
      <alignment horizontal="left"/>
    </xf>
    <xf numFmtId="0" fontId="48" fillId="0" borderId="0" xfId="46" applyFont="1" applyBorder="1"/>
    <xf numFmtId="0" fontId="48" fillId="0" borderId="0" xfId="46" applyFont="1" applyAlignment="1"/>
    <xf numFmtId="0" fontId="48" fillId="0" borderId="0" xfId="46" applyFont="1" applyBorder="1" applyAlignment="1"/>
    <xf numFmtId="0" fontId="48" fillId="0" borderId="0" xfId="46" applyFont="1" applyAlignment="1">
      <alignment horizontal="left"/>
    </xf>
    <xf numFmtId="0" fontId="48" fillId="0" borderId="0" xfId="46" applyFont="1" applyFill="1" applyBorder="1" applyAlignment="1"/>
    <xf numFmtId="0" fontId="48" fillId="0" borderId="0" xfId="46" applyFont="1" applyBorder="1" applyAlignment="1">
      <alignment horizontal="left"/>
    </xf>
    <xf numFmtId="9" fontId="48" fillId="0" borderId="30" xfId="46" applyNumberFormat="1" applyFont="1" applyBorder="1" applyAlignment="1">
      <alignment horizontal="center"/>
    </xf>
    <xf numFmtId="3" fontId="35" fillId="0" borderId="30" xfId="47" applyNumberFormat="1" applyFont="1" applyBorder="1" applyAlignment="1">
      <alignment horizontal="center" vertical="center"/>
    </xf>
    <xf numFmtId="0" fontId="48" fillId="0" borderId="30" xfId="46" applyFont="1" applyBorder="1" applyAlignment="1">
      <alignment horizontal="center"/>
    </xf>
    <xf numFmtId="0" fontId="35" fillId="0" borderId="30" xfId="47" applyFont="1" applyBorder="1" applyAlignment="1">
      <alignment horizontal="center" vertical="center"/>
    </xf>
    <xf numFmtId="3" fontId="48" fillId="0" borderId="30" xfId="46" applyNumberFormat="1" applyFont="1" applyBorder="1" applyAlignment="1">
      <alignment horizontal="center"/>
    </xf>
    <xf numFmtId="3" fontId="48" fillId="0" borderId="30" xfId="48" applyNumberFormat="1" applyFont="1" applyBorder="1" applyAlignment="1">
      <alignment horizontal="center"/>
    </xf>
    <xf numFmtId="0" fontId="48" fillId="0" borderId="31" xfId="46" applyFont="1" applyBorder="1" applyAlignment="1">
      <alignment horizontal="center"/>
    </xf>
    <xf numFmtId="9" fontId="48" fillId="0" borderId="31" xfId="46" applyNumberFormat="1" applyFont="1" applyBorder="1" applyAlignment="1">
      <alignment horizontal="center"/>
    </xf>
    <xf numFmtId="3" fontId="48" fillId="0" borderId="31" xfId="48" applyNumberFormat="1" applyFont="1" applyBorder="1" applyAlignment="1">
      <alignment horizontal="center"/>
    </xf>
    <xf numFmtId="3" fontId="48" fillId="0" borderId="31" xfId="46" applyNumberFormat="1" applyFont="1" applyBorder="1" applyAlignment="1">
      <alignment horizontal="center"/>
    </xf>
    <xf numFmtId="0" fontId="37" fillId="0" borderId="0" xfId="0" applyFont="1" applyAlignment="1"/>
    <xf numFmtId="0" fontId="35" fillId="0" borderId="33" xfId="47" applyFont="1" applyBorder="1" applyAlignment="1">
      <alignment horizontal="center" vertical="center"/>
    </xf>
    <xf numFmtId="0" fontId="48" fillId="0" borderId="33" xfId="46" applyFont="1" applyBorder="1" applyAlignment="1">
      <alignment horizontal="center"/>
    </xf>
    <xf numFmtId="3" fontId="35" fillId="0" borderId="33" xfId="47" applyNumberFormat="1" applyFont="1" applyBorder="1" applyAlignment="1">
      <alignment horizontal="center" vertical="center"/>
    </xf>
    <xf numFmtId="9" fontId="48" fillId="0" borderId="33" xfId="46" applyNumberFormat="1" applyFont="1" applyBorder="1" applyAlignment="1">
      <alignment horizontal="center"/>
    </xf>
    <xf numFmtId="165" fontId="0" fillId="0" borderId="0" xfId="0" applyNumberFormat="1"/>
    <xf numFmtId="165" fontId="48" fillId="0" borderId="0" xfId="46" applyNumberFormat="1" applyFont="1" applyAlignment="1"/>
    <xf numFmtId="9" fontId="48" fillId="0" borderId="0" xfId="46" applyNumberFormat="1" applyFont="1" applyAlignment="1"/>
    <xf numFmtId="0" fontId="0" fillId="0" borderId="0" xfId="0"/>
    <xf numFmtId="0" fontId="35" fillId="0" borderId="0" xfId="0" applyFont="1"/>
    <xf numFmtId="165" fontId="0" fillId="0" borderId="0" xfId="1" applyNumberFormat="1" applyFont="1"/>
    <xf numFmtId="0" fontId="37" fillId="0" borderId="0" xfId="0" applyFont="1" applyAlignment="1">
      <alignment horizontal="left"/>
    </xf>
    <xf numFmtId="0" fontId="48" fillId="0" borderId="0" xfId="46" applyFont="1" applyBorder="1"/>
    <xf numFmtId="0" fontId="48" fillId="0" borderId="0" xfId="46" applyFont="1" applyAlignment="1"/>
    <xf numFmtId="0" fontId="48" fillId="0" borderId="0" xfId="46" applyFont="1" applyBorder="1" applyAlignment="1"/>
    <xf numFmtId="0" fontId="48" fillId="0" borderId="0" xfId="46" applyFont="1" applyAlignment="1">
      <alignment horizontal="left"/>
    </xf>
    <xf numFmtId="0" fontId="48" fillId="0" borderId="0" xfId="46" applyFont="1" applyBorder="1" applyAlignment="1">
      <alignment horizontal="center"/>
    </xf>
    <xf numFmtId="3" fontId="48" fillId="0" borderId="0" xfId="46" applyNumberFormat="1" applyFont="1" applyBorder="1" applyAlignment="1">
      <alignment horizontal="center"/>
    </xf>
    <xf numFmtId="9" fontId="48" fillId="0" borderId="30" xfId="46" applyNumberFormat="1" applyFont="1" applyBorder="1" applyAlignment="1">
      <alignment horizontal="center"/>
    </xf>
    <xf numFmtId="0" fontId="48" fillId="0" borderId="30" xfId="46" applyFont="1" applyBorder="1" applyAlignment="1">
      <alignment horizontal="center"/>
    </xf>
    <xf numFmtId="3" fontId="48" fillId="0" borderId="30" xfId="46" applyNumberFormat="1" applyFont="1" applyBorder="1" applyAlignment="1">
      <alignment horizontal="center"/>
    </xf>
    <xf numFmtId="3" fontId="48" fillId="0" borderId="30" xfId="48" applyNumberFormat="1" applyFont="1" applyBorder="1" applyAlignment="1">
      <alignment horizontal="center"/>
    </xf>
    <xf numFmtId="0" fontId="48" fillId="0" borderId="31" xfId="46" applyFont="1" applyBorder="1" applyAlignment="1">
      <alignment horizontal="center"/>
    </xf>
    <xf numFmtId="9" fontId="48" fillId="0" borderId="31" xfId="46" applyNumberFormat="1" applyFont="1" applyBorder="1" applyAlignment="1">
      <alignment horizontal="center"/>
    </xf>
    <xf numFmtId="3" fontId="48" fillId="0" borderId="31" xfId="48" applyNumberFormat="1" applyFont="1" applyBorder="1" applyAlignment="1">
      <alignment horizontal="center"/>
    </xf>
    <xf numFmtId="3" fontId="48" fillId="0" borderId="31" xfId="46" applyNumberFormat="1" applyFont="1" applyBorder="1" applyAlignment="1">
      <alignment horizontal="center"/>
    </xf>
    <xf numFmtId="0" fontId="37" fillId="0" borderId="0" xfId="0" applyFont="1" applyAlignment="1"/>
    <xf numFmtId="0" fontId="48" fillId="0" borderId="30" xfId="46" applyFont="1" applyFill="1" applyBorder="1" applyAlignment="1">
      <alignment horizontal="center"/>
    </xf>
    <xf numFmtId="3" fontId="48" fillId="0" borderId="30" xfId="46" applyNumberFormat="1" applyFont="1" applyFill="1" applyBorder="1" applyAlignment="1">
      <alignment horizontal="center"/>
    </xf>
    <xf numFmtId="3" fontId="48" fillId="0" borderId="30" xfId="48" applyNumberFormat="1" applyFont="1" applyFill="1" applyBorder="1" applyAlignment="1">
      <alignment horizontal="center"/>
    </xf>
    <xf numFmtId="9" fontId="48" fillId="0" borderId="30" xfId="46" applyNumberFormat="1" applyFont="1" applyFill="1" applyBorder="1" applyAlignment="1">
      <alignment horizontal="center"/>
    </xf>
    <xf numFmtId="0" fontId="48" fillId="0" borderId="0" xfId="46" applyFont="1" applyFill="1" applyBorder="1" applyAlignment="1">
      <alignment horizontal="center"/>
    </xf>
    <xf numFmtId="9" fontId="48" fillId="0" borderId="0" xfId="46" applyNumberFormat="1" applyFont="1" applyFill="1" applyBorder="1" applyAlignment="1">
      <alignment horizontal="center"/>
    </xf>
    <xf numFmtId="0" fontId="35" fillId="0" borderId="30" xfId="47" applyFont="1" applyFill="1" applyBorder="1" applyAlignment="1">
      <alignment horizontal="center"/>
    </xf>
    <xf numFmtId="3" fontId="35" fillId="0" borderId="30" xfId="47" applyNumberFormat="1" applyFont="1" applyFill="1" applyBorder="1" applyAlignment="1">
      <alignment horizontal="center"/>
    </xf>
    <xf numFmtId="4" fontId="35" fillId="0" borderId="30" xfId="47" applyNumberFormat="1" applyFont="1" applyFill="1" applyBorder="1" applyAlignment="1">
      <alignment horizontal="center"/>
    </xf>
    <xf numFmtId="0" fontId="35" fillId="0" borderId="30" xfId="47" applyFont="1" applyBorder="1" applyAlignment="1">
      <alignment horizontal="center"/>
    </xf>
    <xf numFmtId="3" fontId="35" fillId="0" borderId="30" xfId="47" applyNumberFormat="1" applyFont="1" applyBorder="1" applyAlignment="1">
      <alignment horizontal="center"/>
    </xf>
    <xf numFmtId="4" fontId="35" fillId="0" borderId="30" xfId="47" applyNumberFormat="1" applyFont="1" applyBorder="1" applyAlignment="1">
      <alignment horizontal="center"/>
    </xf>
    <xf numFmtId="0" fontId="0" fillId="0" borderId="0" xfId="0" applyFill="1" applyBorder="1"/>
    <xf numFmtId="0" fontId="52" fillId="0" borderId="0" xfId="0" quotePrefix="1" applyNumberFormat="1" applyFont="1" applyFill="1" applyBorder="1"/>
    <xf numFmtId="0" fontId="52" fillId="0" borderId="0" xfId="0" quotePrefix="1" applyNumberFormat="1" applyFont="1" applyFill="1" applyBorder="1" applyAlignment="1">
      <alignment horizontal="center" vertical="center"/>
    </xf>
    <xf numFmtId="0" fontId="52" fillId="0" borderId="0" xfId="0" quotePrefix="1" applyNumberFormat="1" applyFont="1" applyFill="1" applyBorder="1" applyAlignment="1">
      <alignment horizontal="center"/>
    </xf>
    <xf numFmtId="0" fontId="0" fillId="0" borderId="0" xfId="0"/>
    <xf numFmtId="0" fontId="37" fillId="0" borderId="0" xfId="0" applyFont="1" applyAlignment="1">
      <alignment horizontal="left"/>
    </xf>
    <xf numFmtId="0" fontId="37" fillId="0" borderId="0" xfId="0" applyFont="1"/>
    <xf numFmtId="0" fontId="0" fillId="0" borderId="0" xfId="0" applyAlignment="1">
      <alignment horizontal="left"/>
    </xf>
    <xf numFmtId="0" fontId="48" fillId="0" borderId="0" xfId="46" applyFont="1" applyBorder="1"/>
    <xf numFmtId="0" fontId="48" fillId="0" borderId="0" xfId="46" applyFont="1" applyAlignment="1"/>
    <xf numFmtId="0" fontId="48" fillId="0" borderId="0" xfId="46" applyFont="1" applyBorder="1" applyAlignment="1"/>
    <xf numFmtId="0" fontId="48" fillId="0" borderId="0" xfId="46" applyFont="1" applyBorder="1" applyAlignment="1">
      <alignment horizontal="center"/>
    </xf>
    <xf numFmtId="3" fontId="48" fillId="0" borderId="0" xfId="46" applyNumberFormat="1" applyFont="1" applyBorder="1" applyAlignment="1">
      <alignment horizontal="center"/>
    </xf>
    <xf numFmtId="0" fontId="48" fillId="0" borderId="0" xfId="46" applyFont="1" applyFill="1" applyBorder="1" applyAlignment="1"/>
    <xf numFmtId="9" fontId="48" fillId="0" borderId="30" xfId="46" applyNumberFormat="1" applyFont="1" applyBorder="1" applyAlignment="1">
      <alignment horizontal="center"/>
    </xf>
    <xf numFmtId="0" fontId="48" fillId="0" borderId="30" xfId="46" applyFont="1" applyBorder="1" applyAlignment="1">
      <alignment horizontal="center"/>
    </xf>
    <xf numFmtId="0" fontId="48" fillId="0" borderId="31" xfId="46" applyFont="1" applyBorder="1" applyAlignment="1">
      <alignment horizontal="center"/>
    </xf>
    <xf numFmtId="9" fontId="48" fillId="0" borderId="31" xfId="46" applyNumberFormat="1" applyFont="1" applyBorder="1" applyAlignment="1">
      <alignment horizontal="center"/>
    </xf>
    <xf numFmtId="0" fontId="37" fillId="0" borderId="0" xfId="0" applyFont="1" applyAlignment="1"/>
    <xf numFmtId="0" fontId="35" fillId="0" borderId="30" xfId="47" applyFont="1" applyBorder="1" applyAlignment="1">
      <alignment horizontal="center"/>
    </xf>
    <xf numFmtId="3" fontId="48" fillId="0" borderId="31" xfId="46" applyNumberFormat="1" applyFont="1" applyBorder="1" applyAlignment="1">
      <alignment horizontal="right"/>
    </xf>
    <xf numFmtId="3" fontId="48" fillId="0" borderId="31" xfId="48" applyNumberFormat="1" applyFont="1" applyBorder="1" applyAlignment="1">
      <alignment horizontal="right"/>
    </xf>
    <xf numFmtId="3" fontId="48" fillId="0" borderId="30" xfId="46" applyNumberFormat="1" applyFont="1" applyBorder="1" applyAlignment="1">
      <alignment horizontal="right"/>
    </xf>
    <xf numFmtId="3" fontId="48" fillId="0" borderId="30" xfId="48" applyNumberFormat="1" applyFont="1" applyBorder="1" applyAlignment="1">
      <alignment horizontal="right"/>
    </xf>
    <xf numFmtId="3" fontId="35" fillId="0" borderId="30" xfId="47" applyNumberFormat="1" applyFont="1" applyBorder="1" applyAlignment="1">
      <alignment horizontal="right"/>
    </xf>
    <xf numFmtId="165" fontId="0" fillId="0" borderId="0" xfId="0" applyNumberFormat="1"/>
    <xf numFmtId="0" fontId="1" fillId="0" borderId="0" xfId="0" applyFont="1" applyFill="1" applyBorder="1" applyAlignment="1">
      <alignment horizontal="left"/>
    </xf>
    <xf numFmtId="3" fontId="48" fillId="0" borderId="0" xfId="46" applyNumberFormat="1" applyFont="1" applyFill="1" applyBorder="1" applyAlignment="1">
      <alignment horizontal="right"/>
    </xf>
    <xf numFmtId="165" fontId="1" fillId="0" borderId="0" xfId="0" applyNumberFormat="1" applyFont="1" applyFill="1" applyBorder="1"/>
    <xf numFmtId="0" fontId="0" fillId="0" borderId="0" xfId="0"/>
    <xf numFmtId="0" fontId="37" fillId="0" borderId="0" xfId="0" applyFont="1"/>
    <xf numFmtId="0" fontId="50" fillId="0" borderId="0" xfId="46" applyFont="1" applyBorder="1"/>
    <xf numFmtId="0" fontId="48" fillId="0" borderId="0" xfId="46" applyFont="1" applyBorder="1"/>
    <xf numFmtId="0" fontId="50" fillId="0" borderId="0" xfId="46" applyFont="1" applyFill="1" applyBorder="1" applyAlignment="1"/>
    <xf numFmtId="0" fontId="48" fillId="0" borderId="28" xfId="46" applyFont="1" applyBorder="1" applyAlignment="1">
      <alignment horizontal="right"/>
    </xf>
    <xf numFmtId="0" fontId="48" fillId="0" borderId="0" xfId="46" applyFont="1"/>
    <xf numFmtId="10" fontId="48" fillId="0" borderId="28" xfId="46" applyNumberFormat="1" applyFont="1" applyBorder="1" applyAlignment="1">
      <alignment horizontal="right"/>
    </xf>
    <xf numFmtId="9" fontId="48" fillId="0" borderId="0" xfId="46" applyNumberFormat="1" applyFont="1" applyBorder="1"/>
    <xf numFmtId="0" fontId="48" fillId="0" borderId="0" xfId="46" applyFont="1" applyBorder="1" applyAlignment="1">
      <alignment horizontal="center"/>
    </xf>
    <xf numFmtId="3" fontId="48" fillId="0" borderId="0" xfId="46" applyNumberFormat="1" applyFont="1" applyBorder="1" applyAlignment="1">
      <alignment horizontal="center"/>
    </xf>
    <xf numFmtId="3" fontId="50" fillId="0" borderId="0" xfId="46" applyNumberFormat="1" applyFont="1" applyBorder="1"/>
    <xf numFmtId="168" fontId="50" fillId="0" borderId="0" xfId="46" applyNumberFormat="1" applyFont="1" applyBorder="1"/>
    <xf numFmtId="0" fontId="51" fillId="0" borderId="0" xfId="46" applyFont="1" applyBorder="1" applyAlignment="1">
      <alignment horizontal="center" wrapText="1"/>
    </xf>
    <xf numFmtId="0" fontId="48" fillId="0" borderId="18" xfId="46" applyFont="1" applyBorder="1" applyAlignment="1">
      <alignment horizontal="center"/>
    </xf>
    <xf numFmtId="3" fontId="48" fillId="0" borderId="18" xfId="48" applyNumberFormat="1" applyFont="1" applyBorder="1" applyAlignment="1">
      <alignment horizontal="center"/>
    </xf>
    <xf numFmtId="168" fontId="48" fillId="0" borderId="18" xfId="48" applyNumberFormat="1" applyFont="1" applyBorder="1" applyAlignment="1">
      <alignment horizontal="center"/>
    </xf>
    <xf numFmtId="168" fontId="48" fillId="0" borderId="18" xfId="49" applyNumberFormat="1" applyFont="1" applyBorder="1" applyAlignment="1">
      <alignment horizontal="center"/>
    </xf>
    <xf numFmtId="0" fontId="48" fillId="0" borderId="20" xfId="46" applyFont="1" applyBorder="1" applyAlignment="1">
      <alignment horizontal="center"/>
    </xf>
    <xf numFmtId="3" fontId="48" fillId="0" borderId="20" xfId="48" applyNumberFormat="1" applyFont="1" applyBorder="1" applyAlignment="1">
      <alignment horizontal="center"/>
    </xf>
    <xf numFmtId="168" fontId="48" fillId="0" borderId="20" xfId="48" applyNumberFormat="1" applyFont="1" applyBorder="1" applyAlignment="1">
      <alignment horizontal="center"/>
    </xf>
    <xf numFmtId="168" fontId="48" fillId="0" borderId="20" xfId="49" applyNumberFormat="1" applyFont="1" applyBorder="1" applyAlignment="1">
      <alignment horizontal="center"/>
    </xf>
    <xf numFmtId="3" fontId="48" fillId="0" borderId="20" xfId="46" applyNumberFormat="1" applyFont="1" applyBorder="1" applyAlignment="1">
      <alignment horizontal="center"/>
    </xf>
    <xf numFmtId="168" fontId="48" fillId="0" borderId="20" xfId="46" applyNumberFormat="1" applyFont="1" applyBorder="1" applyAlignment="1">
      <alignment horizontal="center"/>
    </xf>
    <xf numFmtId="3" fontId="35" fillId="0" borderId="20" xfId="50" applyNumberFormat="1" applyFont="1" applyBorder="1" applyAlignment="1">
      <alignment horizontal="center"/>
    </xf>
    <xf numFmtId="168" fontId="35" fillId="0" borderId="20" xfId="50" applyNumberFormat="1" applyFont="1" applyBorder="1" applyAlignment="1">
      <alignment horizontal="center"/>
    </xf>
    <xf numFmtId="165" fontId="35" fillId="0" borderId="0" xfId="0" applyNumberFormat="1" applyFont="1"/>
    <xf numFmtId="3" fontId="35" fillId="0" borderId="29" xfId="47" applyNumberFormat="1" applyFont="1" applyBorder="1" applyAlignment="1">
      <alignment horizontal="right"/>
    </xf>
    <xf numFmtId="0" fontId="0" fillId="0" borderId="0" xfId="0"/>
    <xf numFmtId="0" fontId="35" fillId="0" borderId="0" xfId="0" applyFont="1"/>
    <xf numFmtId="0" fontId="37" fillId="0" borderId="0" xfId="0" applyFont="1" applyAlignment="1">
      <alignment horizontal="left"/>
    </xf>
    <xf numFmtId="0" fontId="37" fillId="0" borderId="0" xfId="0" applyFont="1"/>
    <xf numFmtId="0" fontId="48" fillId="0" borderId="0" xfId="46" applyFont="1" applyBorder="1"/>
    <xf numFmtId="0" fontId="48" fillId="0" borderId="0" xfId="46" applyFont="1" applyBorder="1" applyAlignment="1">
      <alignment horizontal="center" wrapText="1"/>
    </xf>
    <xf numFmtId="0" fontId="48" fillId="0" borderId="0" xfId="46" applyFont="1" applyBorder="1" applyAlignment="1"/>
    <xf numFmtId="0" fontId="48" fillId="0" borderId="0" xfId="46" applyFont="1" applyBorder="1" applyAlignment="1">
      <alignment horizontal="center"/>
    </xf>
    <xf numFmtId="3" fontId="48" fillId="0" borderId="0" xfId="46" applyNumberFormat="1" applyFont="1" applyBorder="1" applyAlignment="1">
      <alignment horizontal="center"/>
    </xf>
    <xf numFmtId="0" fontId="48" fillId="0" borderId="30" xfId="46" applyFont="1" applyBorder="1" applyAlignment="1">
      <alignment horizontal="center"/>
    </xf>
    <xf numFmtId="3" fontId="48" fillId="0" borderId="30" xfId="46" applyNumberFormat="1" applyFont="1" applyBorder="1" applyAlignment="1">
      <alignment horizontal="center"/>
    </xf>
    <xf numFmtId="3" fontId="48" fillId="0" borderId="30" xfId="48" applyNumberFormat="1" applyFont="1" applyBorder="1" applyAlignment="1">
      <alignment horizontal="center"/>
    </xf>
    <xf numFmtId="0" fontId="48" fillId="0" borderId="31" xfId="46" applyFont="1" applyBorder="1" applyAlignment="1">
      <alignment horizontal="center"/>
    </xf>
    <xf numFmtId="3" fontId="48" fillId="0" borderId="31" xfId="48" applyNumberFormat="1" applyFont="1" applyBorder="1" applyAlignment="1">
      <alignment horizontal="center"/>
    </xf>
    <xf numFmtId="3" fontId="48" fillId="0" borderId="31" xfId="46" applyNumberFormat="1" applyFont="1" applyBorder="1" applyAlignment="1">
      <alignment horizontal="center"/>
    </xf>
    <xf numFmtId="0" fontId="37" fillId="0" borderId="0" xfId="0" applyFont="1" applyAlignment="1"/>
    <xf numFmtId="3" fontId="48" fillId="0" borderId="0" xfId="46" applyNumberFormat="1" applyFont="1" applyBorder="1" applyAlignment="1"/>
    <xf numFmtId="168" fontId="48" fillId="0" borderId="31" xfId="49" applyNumberFormat="1" applyFont="1" applyBorder="1" applyAlignment="1">
      <alignment horizontal="center"/>
    </xf>
    <xf numFmtId="169" fontId="48" fillId="0" borderId="31" xfId="46" applyNumberFormat="1" applyFont="1" applyBorder="1" applyAlignment="1">
      <alignment horizontal="center"/>
    </xf>
    <xf numFmtId="168" fontId="48" fillId="0" borderId="30" xfId="49" applyNumberFormat="1" applyFont="1" applyBorder="1" applyAlignment="1">
      <alignment horizontal="center"/>
    </xf>
    <xf numFmtId="169" fontId="48" fillId="0" borderId="30" xfId="46" applyNumberFormat="1" applyFont="1" applyBorder="1" applyAlignment="1">
      <alignment horizontal="center"/>
    </xf>
    <xf numFmtId="164" fontId="48" fillId="0" borderId="30" xfId="46" applyNumberFormat="1" applyFont="1" applyBorder="1" applyAlignment="1">
      <alignment horizontal="center"/>
    </xf>
    <xf numFmtId="167" fontId="48" fillId="0" borderId="30" xfId="46" applyNumberFormat="1" applyFont="1" applyBorder="1" applyAlignment="1">
      <alignment horizontal="center"/>
    </xf>
    <xf numFmtId="0" fontId="35" fillId="0" borderId="30" xfId="50" applyFont="1" applyBorder="1" applyAlignment="1">
      <alignment horizontal="center"/>
    </xf>
    <xf numFmtId="3" fontId="35" fillId="0" borderId="30" xfId="50" applyNumberFormat="1" applyFont="1" applyBorder="1" applyAlignment="1">
      <alignment horizontal="center"/>
    </xf>
    <xf numFmtId="168" fontId="35" fillId="0" borderId="30" xfId="50" applyNumberFormat="1" applyFont="1" applyBorder="1" applyAlignment="1">
      <alignment horizontal="center"/>
    </xf>
    <xf numFmtId="167" fontId="35" fillId="0" borderId="30" xfId="50" applyNumberFormat="1" applyFont="1" applyBorder="1" applyAlignment="1">
      <alignment horizontal="center"/>
    </xf>
    <xf numFmtId="1" fontId="35" fillId="0" borderId="30" xfId="50" applyNumberFormat="1" applyFont="1" applyBorder="1" applyAlignment="1">
      <alignment horizontal="center"/>
    </xf>
    <xf numFmtId="3" fontId="48" fillId="0" borderId="0" xfId="46" applyNumberFormat="1" applyFont="1" applyBorder="1" applyAlignment="1">
      <alignment wrapText="1"/>
    </xf>
    <xf numFmtId="4" fontId="48" fillId="0" borderId="0" xfId="46" applyNumberFormat="1" applyFont="1" applyBorder="1" applyAlignment="1">
      <alignment wrapText="1"/>
    </xf>
    <xf numFmtId="0" fontId="0" fillId="0" borderId="0" xfId="0"/>
    <xf numFmtId="0" fontId="5" fillId="0" borderId="0" xfId="0" applyFont="1" applyFill="1" applyBorder="1" applyAlignment="1">
      <alignment horizontal="center" vertical="center" wrapText="1"/>
    </xf>
    <xf numFmtId="3" fontId="0" fillId="0" borderId="0" xfId="0" applyNumberFormat="1"/>
    <xf numFmtId="0" fontId="37" fillId="0" borderId="0" xfId="0" applyFont="1"/>
    <xf numFmtId="0" fontId="0" fillId="0" borderId="0" xfId="0" applyAlignment="1">
      <alignment horizontal="left"/>
    </xf>
    <xf numFmtId="0" fontId="50" fillId="0" borderId="0" xfId="46" applyFont="1" applyBorder="1"/>
    <xf numFmtId="0" fontId="50" fillId="0" borderId="0" xfId="46" applyFont="1" applyBorder="1" applyAlignment="1">
      <alignment horizontal="center"/>
    </xf>
    <xf numFmtId="3" fontId="50" fillId="0" borderId="0" xfId="46" applyNumberFormat="1" applyFont="1" applyAlignment="1">
      <alignment horizontal="center"/>
    </xf>
    <xf numFmtId="0" fontId="50" fillId="0" borderId="0" xfId="46" applyFont="1" applyAlignment="1">
      <alignment horizontal="center"/>
    </xf>
    <xf numFmtId="0" fontId="48" fillId="0" borderId="0" xfId="46" applyFont="1" applyBorder="1"/>
    <xf numFmtId="0" fontId="50" fillId="0" borderId="0" xfId="46" applyFont="1" applyBorder="1" applyAlignment="1">
      <alignment horizontal="left"/>
    </xf>
    <xf numFmtId="0" fontId="50" fillId="0" borderId="0" xfId="46" applyFont="1" applyBorder="1" applyAlignment="1"/>
    <xf numFmtId="0" fontId="50" fillId="0" borderId="0" xfId="46" applyFont="1" applyFill="1" applyBorder="1" applyAlignment="1"/>
    <xf numFmtId="0" fontId="48" fillId="0" borderId="0" xfId="46" applyFont="1" applyBorder="1" applyAlignment="1">
      <alignment horizontal="center" wrapText="1"/>
    </xf>
    <xf numFmtId="0" fontId="48" fillId="0" borderId="27" xfId="46" applyFont="1" applyBorder="1" applyAlignment="1">
      <alignment horizontal="center"/>
    </xf>
    <xf numFmtId="3" fontId="48" fillId="0" borderId="27" xfId="46" applyNumberFormat="1" applyFont="1" applyBorder="1" applyAlignment="1">
      <alignment horizontal="right"/>
    </xf>
    <xf numFmtId="9" fontId="48" fillId="0" borderId="27" xfId="46" applyNumberFormat="1" applyFont="1" applyBorder="1" applyAlignment="1">
      <alignment horizontal="right"/>
    </xf>
    <xf numFmtId="0" fontId="48" fillId="0" borderId="27" xfId="46" applyFont="1" applyBorder="1" applyAlignment="1">
      <alignment horizontal="right"/>
    </xf>
    <xf numFmtId="0" fontId="48" fillId="0" borderId="28" xfId="46" applyFont="1" applyBorder="1" applyAlignment="1">
      <alignment horizontal="center"/>
    </xf>
    <xf numFmtId="3" fontId="48" fillId="0" borderId="28" xfId="46" applyNumberFormat="1" applyFont="1" applyBorder="1" applyAlignment="1">
      <alignment horizontal="right"/>
    </xf>
    <xf numFmtId="9" fontId="48" fillId="0" borderId="28" xfId="46" applyNumberFormat="1" applyFont="1" applyBorder="1" applyAlignment="1">
      <alignment horizontal="right"/>
    </xf>
    <xf numFmtId="0" fontId="48" fillId="0" borderId="28" xfId="46" applyFont="1" applyBorder="1" applyAlignment="1">
      <alignment horizontal="right"/>
    </xf>
    <xf numFmtId="0" fontId="48" fillId="0" borderId="0" xfId="46" applyFont="1"/>
    <xf numFmtId="10" fontId="48" fillId="0" borderId="28" xfId="46" applyNumberFormat="1" applyFont="1" applyBorder="1" applyAlignment="1">
      <alignment horizontal="right"/>
    </xf>
    <xf numFmtId="3" fontId="35" fillId="0" borderId="28" xfId="47" applyNumberFormat="1" applyFont="1" applyBorder="1" applyAlignment="1">
      <alignment horizontal="right"/>
    </xf>
    <xf numFmtId="9" fontId="48" fillId="0" borderId="0" xfId="46" applyNumberFormat="1" applyFont="1" applyBorder="1"/>
    <xf numFmtId="9" fontId="48" fillId="0" borderId="29" xfId="46" applyNumberFormat="1" applyFont="1" applyBorder="1" applyAlignment="1">
      <alignment horizontal="center"/>
    </xf>
    <xf numFmtId="3" fontId="35" fillId="0" borderId="29" xfId="47" applyNumberFormat="1" applyFont="1" applyBorder="1" applyAlignment="1">
      <alignment horizontal="center" vertical="center"/>
    </xf>
    <xf numFmtId="0" fontId="48" fillId="0" borderId="29" xfId="46" applyFont="1" applyBorder="1" applyAlignment="1">
      <alignment horizontal="center"/>
    </xf>
    <xf numFmtId="0" fontId="35" fillId="0" borderId="29" xfId="47" applyFont="1" applyBorder="1" applyAlignment="1">
      <alignment horizontal="center" vertical="center"/>
    </xf>
    <xf numFmtId="9" fontId="48" fillId="0" borderId="30" xfId="46" applyNumberFormat="1" applyFont="1" applyBorder="1" applyAlignment="1">
      <alignment horizontal="center"/>
    </xf>
    <xf numFmtId="0" fontId="48" fillId="0" borderId="30" xfId="46" applyFont="1" applyBorder="1" applyAlignment="1">
      <alignment horizontal="center"/>
    </xf>
    <xf numFmtId="3" fontId="48" fillId="0" borderId="30" xfId="46" applyNumberFormat="1" applyFont="1" applyFill="1" applyBorder="1" applyAlignment="1">
      <alignment horizontal="center"/>
    </xf>
    <xf numFmtId="0" fontId="48" fillId="0" borderId="0" xfId="46" applyFont="1" applyFill="1" applyBorder="1" applyAlignment="1">
      <alignment horizontal="center"/>
    </xf>
    <xf numFmtId="0" fontId="35" fillId="0" borderId="30" xfId="47" applyFont="1" applyBorder="1" applyAlignment="1">
      <alignment horizontal="center"/>
    </xf>
    <xf numFmtId="3" fontId="35" fillId="0" borderId="30" xfId="47" applyNumberFormat="1" applyFont="1" applyBorder="1" applyAlignment="1">
      <alignment horizontal="center"/>
    </xf>
    <xf numFmtId="4" fontId="35" fillId="0" borderId="30" xfId="47" applyNumberFormat="1" applyFont="1" applyBorder="1" applyAlignment="1">
      <alignment horizontal="center"/>
    </xf>
    <xf numFmtId="0" fontId="35" fillId="0" borderId="29" xfId="47" applyFont="1" applyBorder="1" applyAlignment="1">
      <alignment horizontal="center"/>
    </xf>
    <xf numFmtId="3" fontId="35" fillId="0" borderId="30" xfId="47" applyNumberFormat="1" applyFont="1" applyBorder="1" applyAlignment="1">
      <alignment horizontal="right"/>
    </xf>
    <xf numFmtId="0" fontId="48" fillId="0" borderId="20" xfId="46" applyFont="1" applyBorder="1" applyAlignment="1">
      <alignment horizontal="center"/>
    </xf>
    <xf numFmtId="3" fontId="48" fillId="0" borderId="20" xfId="46" applyNumberFormat="1" applyFont="1" applyBorder="1" applyAlignment="1">
      <alignment horizontal="center"/>
    </xf>
    <xf numFmtId="3" fontId="35" fillId="0" borderId="20" xfId="50" applyNumberFormat="1" applyFont="1" applyBorder="1" applyAlignment="1">
      <alignment horizontal="center"/>
    </xf>
    <xf numFmtId="168" fontId="35" fillId="0" borderId="20" xfId="50" applyNumberFormat="1" applyFont="1" applyBorder="1" applyAlignment="1">
      <alignment horizontal="center"/>
    </xf>
    <xf numFmtId="0" fontId="35" fillId="0" borderId="30" xfId="50" applyFont="1" applyBorder="1" applyAlignment="1">
      <alignment horizontal="center"/>
    </xf>
    <xf numFmtId="3" fontId="35" fillId="0" borderId="30" xfId="50" applyNumberFormat="1" applyFont="1" applyBorder="1" applyAlignment="1">
      <alignment horizontal="center"/>
    </xf>
    <xf numFmtId="168" fontId="35" fillId="0" borderId="30" xfId="50" applyNumberFormat="1" applyFont="1" applyBorder="1" applyAlignment="1">
      <alignment horizontal="center"/>
    </xf>
    <xf numFmtId="167" fontId="35" fillId="0" borderId="30" xfId="50" applyNumberFormat="1" applyFont="1" applyBorder="1" applyAlignment="1">
      <alignment horizontal="center"/>
    </xf>
    <xf numFmtId="0" fontId="48" fillId="0" borderId="32" xfId="46" applyFont="1" applyBorder="1" applyAlignment="1">
      <alignment horizontal="center"/>
    </xf>
    <xf numFmtId="3" fontId="48" fillId="0" borderId="32" xfId="46" applyNumberFormat="1" applyFont="1" applyBorder="1" applyAlignment="1">
      <alignment horizontal="right"/>
    </xf>
    <xf numFmtId="3" fontId="35" fillId="0" borderId="32" xfId="47" applyNumberFormat="1" applyFont="1" applyBorder="1" applyAlignment="1">
      <alignment horizontal="right"/>
    </xf>
    <xf numFmtId="9" fontId="48" fillId="0" borderId="32" xfId="46" applyNumberFormat="1" applyFont="1" applyBorder="1" applyAlignment="1">
      <alignment horizontal="right"/>
    </xf>
    <xf numFmtId="10" fontId="48" fillId="0" borderId="32" xfId="46" applyNumberFormat="1" applyFont="1" applyBorder="1" applyAlignment="1">
      <alignment horizontal="right"/>
    </xf>
    <xf numFmtId="0" fontId="35" fillId="0" borderId="33" xfId="47" applyFont="1" applyBorder="1" applyAlignment="1">
      <alignment horizontal="center" vertical="center"/>
    </xf>
    <xf numFmtId="0" fontId="48" fillId="0" borderId="33" xfId="46" applyFont="1" applyBorder="1" applyAlignment="1">
      <alignment horizontal="center"/>
    </xf>
    <xf numFmtId="3" fontId="35" fillId="0" borderId="33" xfId="47" applyNumberFormat="1" applyFont="1" applyBorder="1" applyAlignment="1">
      <alignment horizontal="center" vertical="center"/>
    </xf>
    <xf numFmtId="9" fontId="48" fillId="0" borderId="33" xfId="46" applyNumberFormat="1" applyFont="1" applyBorder="1" applyAlignment="1">
      <alignment horizontal="center"/>
    </xf>
    <xf numFmtId="3" fontId="48" fillId="0" borderId="0" xfId="46" applyNumberFormat="1" applyFont="1" applyFill="1" applyBorder="1" applyAlignment="1">
      <alignment horizontal="center"/>
    </xf>
    <xf numFmtId="0" fontId="48" fillId="0" borderId="34" xfId="46" applyFont="1" applyBorder="1" applyAlignment="1">
      <alignment horizontal="center"/>
    </xf>
    <xf numFmtId="3" fontId="48" fillId="0" borderId="34" xfId="46" applyNumberFormat="1" applyFont="1" applyBorder="1" applyAlignment="1">
      <alignment horizontal="right"/>
    </xf>
    <xf numFmtId="3" fontId="35" fillId="0" borderId="34" xfId="47" applyNumberFormat="1" applyFont="1" applyBorder="1" applyAlignment="1">
      <alignment horizontal="right"/>
    </xf>
    <xf numFmtId="9" fontId="48" fillId="0" borderId="34" xfId="46" applyNumberFormat="1" applyFont="1" applyBorder="1" applyAlignment="1">
      <alignment horizontal="right"/>
    </xf>
    <xf numFmtId="10" fontId="48" fillId="0" borderId="34" xfId="46" applyNumberFormat="1" applyFont="1" applyBorder="1" applyAlignment="1">
      <alignment horizontal="right"/>
    </xf>
    <xf numFmtId="0" fontId="35" fillId="0" borderId="29" xfId="50" applyFont="1" applyBorder="1" applyAlignment="1">
      <alignment horizontal="center"/>
    </xf>
    <xf numFmtId="3" fontId="35" fillId="0" borderId="29" xfId="50" applyNumberFormat="1" applyFont="1" applyBorder="1" applyAlignment="1">
      <alignment horizontal="center"/>
    </xf>
    <xf numFmtId="168" fontId="35" fillId="0" borderId="29" xfId="50" applyNumberFormat="1" applyFont="1" applyBorder="1" applyAlignment="1">
      <alignment horizontal="center"/>
    </xf>
    <xf numFmtId="167" fontId="35" fillId="0" borderId="29" xfId="50" applyNumberFormat="1" applyFont="1" applyBorder="1" applyAlignment="1">
      <alignment horizontal="center"/>
    </xf>
    <xf numFmtId="0" fontId="0" fillId="0" borderId="0" xfId="0" applyNumberFormat="1"/>
    <xf numFmtId="38" fontId="31" fillId="0" borderId="0" xfId="0" applyNumberFormat="1" applyFont="1" applyAlignment="1"/>
    <xf numFmtId="10" fontId="48" fillId="0" borderId="35" xfId="46" applyNumberFormat="1" applyFont="1" applyBorder="1" applyAlignment="1">
      <alignment horizontal="right"/>
    </xf>
    <xf numFmtId="10" fontId="48" fillId="0" borderId="0" xfId="46" applyNumberFormat="1" applyFont="1" applyBorder="1" applyAlignment="1">
      <alignment horizontal="right"/>
    </xf>
    <xf numFmtId="0" fontId="4" fillId="0" borderId="0" xfId="0" applyFont="1" applyBorder="1" applyAlignment="1">
      <alignment horizontal="center" vertical="center" wrapText="1"/>
    </xf>
    <xf numFmtId="0" fontId="35" fillId="0" borderId="0" xfId="0" applyFont="1"/>
    <xf numFmtId="0" fontId="0" fillId="0" borderId="0" xfId="0" applyFont="1"/>
    <xf numFmtId="0" fontId="35" fillId="0" borderId="0" xfId="0" applyFont="1" applyBorder="1"/>
    <xf numFmtId="0" fontId="4" fillId="0" borderId="0" xfId="0" applyFont="1" applyBorder="1" applyAlignment="1">
      <alignment horizontal="center" vertical="center" wrapText="1"/>
    </xf>
    <xf numFmtId="0" fontId="35" fillId="0" borderId="0" xfId="0" applyFont="1"/>
    <xf numFmtId="0" fontId="0" fillId="0" borderId="0" xfId="0" applyFont="1"/>
    <xf numFmtId="0" fontId="35" fillId="0" borderId="0" xfId="0" applyFont="1" applyBorder="1"/>
    <xf numFmtId="0" fontId="4" fillId="0" borderId="0" xfId="0" applyFont="1" applyBorder="1" applyAlignment="1">
      <alignment horizontal="left" vertical="center" wrapText="1"/>
    </xf>
    <xf numFmtId="0" fontId="39" fillId="0" borderId="0" xfId="0" applyFont="1"/>
    <xf numFmtId="0" fontId="35" fillId="0" borderId="0" xfId="0" applyFont="1"/>
    <xf numFmtId="0" fontId="37" fillId="0" borderId="0" xfId="0" applyFont="1" applyAlignment="1">
      <alignment horizontal="left"/>
    </xf>
    <xf numFmtId="0" fontId="35" fillId="0" borderId="0" xfId="0" applyFont="1" applyFill="1"/>
    <xf numFmtId="0" fontId="35" fillId="0" borderId="0" xfId="0" applyFont="1"/>
    <xf numFmtId="0" fontId="35" fillId="0" borderId="0" xfId="0" applyFont="1" applyFill="1"/>
    <xf numFmtId="0" fontId="37" fillId="0" borderId="0" xfId="0" applyNumberFormat="1" applyFont="1" applyAlignment="1">
      <alignment horizontal="left"/>
    </xf>
    <xf numFmtId="0" fontId="37" fillId="0" borderId="0" xfId="0" applyFont="1" applyFill="1"/>
    <xf numFmtId="0" fontId="0" fillId="0" borderId="0" xfId="0" applyBorder="1" applyAlignment="1">
      <alignment horizontal="left" vertical="center" wrapText="1"/>
    </xf>
    <xf numFmtId="0" fontId="35" fillId="0" borderId="0" xfId="0" applyFont="1" applyFill="1"/>
    <xf numFmtId="0" fontId="37" fillId="0" borderId="0" xfId="0" applyFont="1" applyFill="1"/>
    <xf numFmtId="0" fontId="0" fillId="0" borderId="0" xfId="0" applyFill="1"/>
    <xf numFmtId="0" fontId="48" fillId="0" borderId="0" xfId="0" applyFont="1" applyFill="1"/>
    <xf numFmtId="4" fontId="48" fillId="0" borderId="0" xfId="0" applyNumberFormat="1" applyFont="1" applyFill="1"/>
    <xf numFmtId="0" fontId="53" fillId="0" borderId="0" xfId="0" applyFont="1" applyFill="1"/>
    <xf numFmtId="0" fontId="0" fillId="0" borderId="0" xfId="0"/>
    <xf numFmtId="0" fontId="4" fillId="0" borderId="0" xfId="0" applyFont="1" applyBorder="1" applyAlignment="1" applyProtection="1">
      <alignment horizontal="center" vertical="center"/>
    </xf>
    <xf numFmtId="0" fontId="37" fillId="0" borderId="0" xfId="0" applyFont="1" applyAlignment="1">
      <alignment horizontal="left"/>
    </xf>
    <xf numFmtId="0" fontId="0" fillId="0" borderId="0" xfId="0" applyBorder="1" applyAlignment="1">
      <alignment horizontal="left" vertical="center" wrapText="1"/>
    </xf>
    <xf numFmtId="0" fontId="35" fillId="0" borderId="0" xfId="0" applyFont="1"/>
    <xf numFmtId="0" fontId="35" fillId="0" borderId="0" xfId="0" applyFont="1" applyFill="1"/>
    <xf numFmtId="0" fontId="35" fillId="0" borderId="0" xfId="0" applyFont="1" applyAlignment="1">
      <alignment wrapText="1"/>
    </xf>
    <xf numFmtId="0" fontId="4" fillId="0" borderId="0" xfId="0" applyFont="1" applyBorder="1" applyAlignment="1">
      <alignment horizontal="center" vertical="center" wrapText="1"/>
    </xf>
    <xf numFmtId="0" fontId="37" fillId="0" borderId="0" xfId="0" applyFont="1"/>
    <xf numFmtId="0" fontId="30" fillId="4" borderId="1" xfId="0" applyFont="1" applyFill="1" applyBorder="1" applyAlignment="1" applyProtection="1">
      <alignment horizontal="center" wrapText="1"/>
    </xf>
    <xf numFmtId="0" fontId="30" fillId="4" borderId="3" xfId="0" applyFont="1" applyFill="1" applyBorder="1" applyAlignment="1" applyProtection="1">
      <alignment horizontal="center" wrapText="1"/>
    </xf>
    <xf numFmtId="0" fontId="54" fillId="0" borderId="0" xfId="46" applyFont="1" applyFill="1" applyBorder="1" applyAlignment="1">
      <alignment horizontal="left"/>
    </xf>
    <xf numFmtId="3" fontId="48" fillId="0" borderId="29" xfId="46" applyNumberFormat="1" applyFont="1" applyFill="1" applyBorder="1" applyAlignment="1">
      <alignment horizontal="center"/>
    </xf>
    <xf numFmtId="3" fontId="35" fillId="0" borderId="29" xfId="47" applyNumberFormat="1" applyFont="1" applyBorder="1" applyAlignment="1">
      <alignment horizontal="center"/>
    </xf>
    <xf numFmtId="4" fontId="35" fillId="0" borderId="29" xfId="47" applyNumberFormat="1" applyFont="1" applyBorder="1" applyAlignment="1">
      <alignment horizontal="center"/>
    </xf>
    <xf numFmtId="10" fontId="48" fillId="0" borderId="29" xfId="46" applyNumberFormat="1" applyFont="1" applyBorder="1" applyAlignment="1">
      <alignment horizontal="center"/>
    </xf>
    <xf numFmtId="0" fontId="55" fillId="0" borderId="0" xfId="0" applyFont="1"/>
    <xf numFmtId="9" fontId="48" fillId="0" borderId="0" xfId="44" applyFont="1" applyBorder="1" applyAlignment="1">
      <alignment horizontal="center"/>
    </xf>
    <xf numFmtId="9" fontId="1" fillId="4" borderId="21" xfId="44" applyNumberFormat="1" applyFont="1" applyFill="1" applyBorder="1"/>
    <xf numFmtId="4" fontId="8" fillId="0" borderId="0" xfId="0" applyNumberFormat="1" applyFont="1" applyAlignment="1">
      <alignment horizontal="right"/>
    </xf>
    <xf numFmtId="170" fontId="1" fillId="4" borderId="21" xfId="44" applyNumberFormat="1" applyFont="1" applyFill="1" applyBorder="1"/>
    <xf numFmtId="0" fontId="56" fillId="0" borderId="0" xfId="0" applyFont="1"/>
    <xf numFmtId="0" fontId="48" fillId="0" borderId="36" xfId="46" applyFont="1" applyBorder="1" applyAlignment="1">
      <alignment horizontal="center"/>
    </xf>
    <xf numFmtId="3" fontId="48" fillId="0" borderId="36" xfId="46" applyNumberFormat="1" applyFont="1" applyBorder="1" applyAlignment="1">
      <alignment horizontal="center"/>
    </xf>
    <xf numFmtId="3" fontId="35" fillId="0" borderId="36" xfId="50" applyNumberFormat="1" applyFont="1" applyBorder="1" applyAlignment="1">
      <alignment horizontal="center"/>
    </xf>
    <xf numFmtId="168" fontId="35" fillId="0" borderId="36" xfId="50" applyNumberFormat="1" applyFont="1" applyBorder="1" applyAlignment="1">
      <alignment horizontal="center"/>
    </xf>
    <xf numFmtId="0" fontId="25" fillId="4" borderId="1" xfId="0" applyFont="1" applyFill="1" applyBorder="1" applyAlignment="1">
      <alignment horizontal="right" wrapText="1"/>
    </xf>
    <xf numFmtId="0" fontId="25" fillId="4" borderId="7" xfId="0" applyFont="1" applyFill="1" applyBorder="1" applyAlignment="1">
      <alignment wrapText="1"/>
    </xf>
    <xf numFmtId="0" fontId="57" fillId="0" borderId="0" xfId="0" applyFont="1" applyAlignment="1">
      <alignment horizontal="center" wrapText="1"/>
    </xf>
    <xf numFmtId="0" fontId="0" fillId="0" borderId="0" xfId="0"/>
    <xf numFmtId="3" fontId="31" fillId="0" borderId="0" xfId="1" applyNumberFormat="1" applyFont="1" applyBorder="1" applyAlignment="1" applyProtection="1">
      <alignment wrapText="1"/>
    </xf>
    <xf numFmtId="3" fontId="31" fillId="0" borderId="0" xfId="0" applyNumberFormat="1" applyFont="1" applyAlignment="1">
      <alignment wrapText="1"/>
    </xf>
    <xf numFmtId="0" fontId="31" fillId="0" borderId="0" xfId="0" applyFont="1" applyAlignment="1">
      <alignment horizontal="center"/>
    </xf>
    <xf numFmtId="0" fontId="31" fillId="0" borderId="0" xfId="0" applyFont="1" applyBorder="1" applyAlignment="1">
      <alignment horizontal="center" wrapText="1"/>
    </xf>
    <xf numFmtId="3" fontId="31" fillId="0" borderId="0" xfId="0" applyNumberFormat="1" applyFont="1" applyFill="1" applyBorder="1" applyAlignment="1" applyProtection="1">
      <alignment wrapText="1"/>
    </xf>
    <xf numFmtId="3" fontId="35" fillId="0" borderId="0" xfId="0" applyNumberFormat="1" applyFont="1" applyFill="1" applyBorder="1" applyAlignment="1">
      <alignment horizontal="right" wrapText="1"/>
    </xf>
    <xf numFmtId="38" fontId="8" fillId="0" borderId="0" xfId="0" applyNumberFormat="1" applyFont="1" applyFill="1" applyAlignment="1">
      <alignment horizontal="right"/>
    </xf>
    <xf numFmtId="9" fontId="8" fillId="0" borderId="0" xfId="0" applyNumberFormat="1" applyFont="1" applyFill="1" applyAlignment="1">
      <alignment horizontal="right"/>
    </xf>
    <xf numFmtId="0" fontId="33" fillId="0" borderId="0" xfId="0" applyFont="1" applyBorder="1" applyAlignment="1" applyProtection="1">
      <alignment wrapText="1"/>
    </xf>
    <xf numFmtId="0" fontId="33" fillId="0" borderId="0" xfId="0" applyFont="1" applyAlignment="1">
      <alignment wrapText="1"/>
    </xf>
    <xf numFmtId="0" fontId="33" fillId="0" borderId="0" xfId="0" applyFont="1" applyAlignment="1"/>
    <xf numFmtId="0" fontId="33" fillId="0" borderId="0" xfId="0" applyFont="1" applyFill="1" applyAlignment="1">
      <alignment wrapText="1"/>
    </xf>
    <xf numFmtId="0" fontId="33" fillId="0" borderId="0" xfId="0" applyFont="1" applyBorder="1" applyAlignment="1">
      <alignment wrapText="1"/>
    </xf>
    <xf numFmtId="3" fontId="35" fillId="0" borderId="0" xfId="0" applyNumberFormat="1" applyFont="1" applyBorder="1" applyAlignment="1">
      <alignment horizontal="center" wrapText="1"/>
    </xf>
    <xf numFmtId="0" fontId="48" fillId="0" borderId="0" xfId="0" applyFont="1" applyFill="1" applyAlignment="1">
      <alignment horizontal="center"/>
    </xf>
    <xf numFmtId="2" fontId="0" fillId="0" borderId="0" xfId="0" applyNumberFormat="1"/>
    <xf numFmtId="2" fontId="31" fillId="0" borderId="0" xfId="0" applyNumberFormat="1" applyFont="1" applyFill="1" applyBorder="1" applyAlignment="1" applyProtection="1">
      <alignment horizontal="right" wrapText="1"/>
    </xf>
    <xf numFmtId="2" fontId="31" fillId="0" borderId="0" xfId="0" applyNumberFormat="1" applyFont="1" applyAlignment="1">
      <alignment horizontal="center"/>
    </xf>
    <xf numFmtId="171" fontId="31" fillId="0" borderId="0" xfId="0" applyNumberFormat="1" applyFont="1" applyAlignment="1">
      <alignment horizontal="right" wrapText="1"/>
    </xf>
    <xf numFmtId="171" fontId="31" fillId="0" borderId="0" xfId="0" applyNumberFormat="1" applyFont="1" applyFill="1" applyBorder="1" applyAlignment="1">
      <alignment horizontal="right" wrapText="1"/>
    </xf>
    <xf numFmtId="171" fontId="31" fillId="0" borderId="0" xfId="0" applyNumberFormat="1" applyFont="1" applyBorder="1" applyAlignment="1">
      <alignment horizontal="right" wrapText="1"/>
    </xf>
    <xf numFmtId="38" fontId="31" fillId="0" borderId="0" xfId="0" applyNumberFormat="1" applyFont="1" applyFill="1" applyAlignment="1">
      <alignment horizontal="right"/>
    </xf>
    <xf numFmtId="2" fontId="31" fillId="0" borderId="0" xfId="0" applyNumberFormat="1" applyFont="1" applyFill="1" applyAlignment="1">
      <alignment horizontal="right" wrapText="1"/>
    </xf>
    <xf numFmtId="171" fontId="31" fillId="0" borderId="0" xfId="0" applyNumberFormat="1" applyFont="1" applyFill="1" applyAlignment="1">
      <alignment horizontal="right" wrapText="1"/>
    </xf>
    <xf numFmtId="9" fontId="0" fillId="0" borderId="0" xfId="44" applyFont="1"/>
    <xf numFmtId="0" fontId="1" fillId="4" borderId="21" xfId="0" applyFont="1" applyFill="1" applyBorder="1" applyAlignment="1">
      <alignment wrapText="1"/>
    </xf>
    <xf numFmtId="0" fontId="38" fillId="3" borderId="0" xfId="0" applyFont="1" applyFill="1" applyAlignment="1">
      <alignment horizontal="left" vertical="top" wrapText="1"/>
    </xf>
    <xf numFmtId="0" fontId="1" fillId="0" borderId="0" xfId="0" applyFont="1" applyAlignment="1">
      <alignment horizontal="center"/>
    </xf>
    <xf numFmtId="0" fontId="1" fillId="0" borderId="24" xfId="0" applyFont="1" applyBorder="1" applyAlignment="1">
      <alignment horizontal="center"/>
    </xf>
    <xf numFmtId="0" fontId="1" fillId="4" borderId="25" xfId="0" applyFont="1" applyFill="1" applyBorder="1" applyAlignment="1">
      <alignment horizontal="center" vertical="center"/>
    </xf>
    <xf numFmtId="0" fontId="1" fillId="4" borderId="24" xfId="0" applyFont="1" applyFill="1" applyBorder="1" applyAlignment="1">
      <alignment horizontal="center" vertical="center"/>
    </xf>
    <xf numFmtId="0" fontId="1" fillId="0" borderId="0" xfId="0" applyFont="1" applyBorder="1" applyAlignment="1">
      <alignment horizontal="center"/>
    </xf>
    <xf numFmtId="0" fontId="35" fillId="0" borderId="0" xfId="0" applyFont="1" applyAlignment="1">
      <alignment wrapText="1"/>
    </xf>
    <xf numFmtId="0" fontId="35" fillId="0" borderId="0" xfId="0" applyFont="1" applyBorder="1" applyAlignment="1">
      <alignment wrapText="1"/>
    </xf>
    <xf numFmtId="0" fontId="38" fillId="0" borderId="26" xfId="0" applyFont="1" applyBorder="1" applyAlignment="1">
      <alignment horizontal="center" wrapText="1"/>
    </xf>
    <xf numFmtId="9" fontId="30" fillId="4" borderId="2" xfId="0" applyNumberFormat="1" applyFont="1" applyFill="1" applyBorder="1" applyAlignment="1">
      <alignment horizontal="center" wrapText="1"/>
    </xf>
    <xf numFmtId="9" fontId="31" fillId="4" borderId="4" xfId="0" applyNumberFormat="1" applyFont="1" applyFill="1" applyBorder="1" applyAlignment="1">
      <alignment horizontal="center" wrapText="1"/>
    </xf>
    <xf numFmtId="9" fontId="31" fillId="4" borderId="3" xfId="0" applyNumberFormat="1" applyFont="1" applyFill="1" applyBorder="1" applyAlignment="1">
      <alignment horizontal="center" wrapText="1"/>
    </xf>
    <xf numFmtId="0" fontId="35" fillId="0" borderId="0" xfId="0" applyFont="1" applyAlignment="1">
      <alignment horizontal="left" vertical="top" wrapText="1"/>
    </xf>
    <xf numFmtId="0" fontId="35" fillId="0" borderId="0" xfId="0" applyFont="1" applyBorder="1" applyAlignment="1">
      <alignment horizontal="left" wrapText="1"/>
    </xf>
    <xf numFmtId="0" fontId="2" fillId="0" borderId="0" xfId="0" applyFont="1" applyBorder="1" applyAlignment="1">
      <alignment horizontal="center" wrapText="1"/>
    </xf>
    <xf numFmtId="0" fontId="2" fillId="4" borderId="2" xfId="0" applyFont="1" applyFill="1" applyBorder="1" applyAlignment="1">
      <alignment horizontal="center" wrapText="1"/>
    </xf>
    <xf numFmtId="0" fontId="35" fillId="4" borderId="3" xfId="0"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7" fillId="0" borderId="0" xfId="0" applyFont="1" applyFill="1" applyAlignment="1">
      <alignment horizontal="left" wrapText="1"/>
    </xf>
    <xf numFmtId="0" fontId="38" fillId="0" borderId="0" xfId="0" applyFont="1" applyFill="1" applyAlignment="1">
      <alignment horizontal="center" wrapText="1"/>
    </xf>
    <xf numFmtId="0" fontId="80" fillId="0" borderId="0" xfId="0" applyFont="1" applyFill="1" applyAlignment="1">
      <alignment horizontal="center" wrapText="1"/>
    </xf>
    <xf numFmtId="0" fontId="30" fillId="4" borderId="2"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7" fillId="0" borderId="0" xfId="0" applyNumberFormat="1" applyFont="1" applyAlignment="1">
      <alignment horizontal="left" wrapText="1"/>
    </xf>
    <xf numFmtId="0" fontId="38" fillId="0" borderId="0" xfId="0" applyNumberFormat="1" applyFont="1" applyAlignment="1">
      <alignment horizontal="center" wrapText="1"/>
    </xf>
    <xf numFmtId="0" fontId="80" fillId="0" borderId="0" xfId="0" applyNumberFormat="1" applyFont="1" applyAlignment="1">
      <alignment horizontal="center" wrapText="1"/>
    </xf>
    <xf numFmtId="0" fontId="38" fillId="0" borderId="26" xfId="0" applyFont="1" applyFill="1" applyBorder="1" applyAlignment="1">
      <alignment horizontal="center"/>
    </xf>
    <xf numFmtId="0" fontId="80" fillId="0" borderId="26" xfId="0" applyFont="1" applyFill="1" applyBorder="1" applyAlignment="1">
      <alignment horizontal="center"/>
    </xf>
    <xf numFmtId="0" fontId="38" fillId="0" borderId="26" xfId="0" applyFont="1" applyBorder="1" applyAlignment="1">
      <alignment horizontal="center"/>
    </xf>
    <xf numFmtId="0" fontId="37" fillId="0" borderId="0" xfId="0" applyFont="1" applyAlignment="1">
      <alignment horizontal="left" wrapText="1"/>
    </xf>
    <xf numFmtId="0" fontId="80" fillId="0" borderId="26" xfId="0" applyFont="1" applyBorder="1" applyAlignment="1">
      <alignment horizontal="center" wrapText="1"/>
    </xf>
    <xf numFmtId="1" fontId="30" fillId="4" borderId="2" xfId="0" applyNumberFormat="1" applyFont="1" applyFill="1" applyBorder="1" applyAlignment="1">
      <alignment horizontal="center" wrapText="1"/>
    </xf>
    <xf numFmtId="1" fontId="30" fillId="4" borderId="4" xfId="0" applyNumberFormat="1" applyFont="1" applyFill="1" applyBorder="1" applyAlignment="1">
      <alignment horizontal="center" wrapText="1"/>
    </xf>
    <xf numFmtId="1" fontId="30" fillId="4" borderId="3" xfId="0" applyNumberFormat="1" applyFont="1" applyFill="1" applyBorder="1" applyAlignment="1">
      <alignment horizontal="center" wrapText="1"/>
    </xf>
    <xf numFmtId="0" fontId="37" fillId="0" borderId="0" xfId="0" applyFont="1" applyFill="1" applyBorder="1" applyAlignment="1">
      <alignment horizontal="left" wrapText="1"/>
    </xf>
    <xf numFmtId="0" fontId="38" fillId="0" borderId="0" xfId="0" applyFont="1" applyFill="1" applyBorder="1" applyAlignment="1">
      <alignment horizontal="center" wrapText="1"/>
    </xf>
    <xf numFmtId="0" fontId="39" fillId="0" borderId="0" xfId="0" applyFont="1" applyFill="1" applyBorder="1" applyAlignment="1">
      <alignment horizontal="center" wrapText="1"/>
    </xf>
    <xf numFmtId="1" fontId="30" fillId="4" borderId="2" xfId="0" applyNumberFormat="1" applyFont="1" applyFill="1" applyBorder="1" applyAlignment="1">
      <alignment horizontal="center" vertical="center" wrapText="1"/>
    </xf>
    <xf numFmtId="1" fontId="31" fillId="4" borderId="4" xfId="0" applyNumberFormat="1" applyFont="1" applyFill="1" applyBorder="1" applyAlignment="1">
      <alignment horizontal="center" vertical="center" wrapText="1"/>
    </xf>
    <xf numFmtId="0" fontId="30" fillId="4" borderId="4" xfId="0" applyFont="1" applyFill="1" applyBorder="1" applyAlignment="1">
      <alignment horizontal="center" vertical="center" wrapText="1"/>
    </xf>
    <xf numFmtId="1" fontId="30" fillId="4" borderId="4" xfId="0" applyNumberFormat="1" applyFont="1" applyFill="1" applyBorder="1" applyAlignment="1">
      <alignment horizontal="center" vertical="center" wrapText="1"/>
    </xf>
    <xf numFmtId="0" fontId="38" fillId="0" borderId="0" xfId="0" applyFont="1" applyAlignment="1">
      <alignment horizontal="center"/>
    </xf>
    <xf numFmtId="3" fontId="51" fillId="4" borderId="1" xfId="46" applyNumberFormat="1" applyFont="1" applyFill="1" applyBorder="1" applyAlignment="1">
      <alignment horizontal="center" wrapText="1"/>
    </xf>
    <xf numFmtId="0" fontId="51" fillId="4" borderId="1" xfId="46" applyFont="1" applyFill="1" applyBorder="1" applyAlignment="1">
      <alignment horizontal="center" wrapText="1"/>
    </xf>
    <xf numFmtId="0" fontId="50" fillId="0" borderId="0" xfId="46" applyFont="1" applyAlignment="1">
      <alignment horizontal="left" vertical="top" wrapText="1"/>
    </xf>
    <xf numFmtId="0" fontId="51" fillId="0" borderId="0" xfId="46" applyFont="1" applyAlignment="1">
      <alignment horizontal="center"/>
    </xf>
    <xf numFmtId="0" fontId="51" fillId="0" borderId="26" xfId="46" applyFont="1" applyBorder="1" applyAlignment="1">
      <alignment horizontal="center"/>
    </xf>
    <xf numFmtId="0" fontId="51" fillId="0" borderId="0" xfId="46" applyFont="1" applyBorder="1" applyAlignment="1">
      <alignment horizontal="center"/>
    </xf>
    <xf numFmtId="0" fontId="51" fillId="0" borderId="0" xfId="46" applyFont="1" applyAlignment="1"/>
    <xf numFmtId="0" fontId="50" fillId="0" borderId="0" xfId="46" applyFont="1" applyBorder="1" applyAlignment="1">
      <alignment horizontal="left" vertical="top" wrapText="1"/>
    </xf>
    <xf numFmtId="0" fontId="51" fillId="4" borderId="5" xfId="46" applyFont="1" applyFill="1" applyBorder="1" applyAlignment="1">
      <alignment horizontal="center" vertical="center" wrapText="1"/>
    </xf>
    <xf numFmtId="0" fontId="51" fillId="4" borderId="6" xfId="46" applyFont="1" applyFill="1" applyBorder="1" applyAlignment="1">
      <alignment horizontal="center" vertical="center" wrapText="1"/>
    </xf>
    <xf numFmtId="0" fontId="51" fillId="4" borderId="1" xfId="46" applyFont="1" applyFill="1" applyBorder="1" applyAlignment="1">
      <alignment horizontal="center"/>
    </xf>
    <xf numFmtId="0" fontId="51" fillId="4" borderId="1" xfId="46" applyFont="1" applyFill="1" applyBorder="1" applyAlignment="1"/>
    <xf numFmtId="0" fontId="28" fillId="0" borderId="0" xfId="0" applyFont="1" applyFill="1" applyBorder="1" applyAlignment="1">
      <alignment horizontal="left" wrapText="1"/>
    </xf>
    <xf numFmtId="0" fontId="27" fillId="0" borderId="0" xfId="0" applyFont="1" applyFill="1" applyAlignment="1">
      <alignment horizontal="center" wrapText="1"/>
    </xf>
  </cellXfs>
  <cellStyles count="134">
    <cellStyle name="20% - Accent1" xfId="20" builtinId="30" customBuiltin="1"/>
    <cellStyle name="20% - Accent1 2" xfId="55"/>
    <cellStyle name="20% - Accent1 2 2" xfId="56"/>
    <cellStyle name="20% - Accent1 3" xfId="109"/>
    <cellStyle name="20% - Accent2" xfId="24" builtinId="34" customBuiltin="1"/>
    <cellStyle name="20% - Accent2 2" xfId="57"/>
    <cellStyle name="20% - Accent2 2 2" xfId="58"/>
    <cellStyle name="20% - Accent2 3" xfId="87"/>
    <cellStyle name="20% - Accent3" xfId="28" builtinId="38" customBuiltin="1"/>
    <cellStyle name="20% - Accent3 2" xfId="59"/>
    <cellStyle name="20% - Accent3 2 2" xfId="60"/>
    <cellStyle name="20% - Accent3 3" xfId="101"/>
    <cellStyle name="20% - Accent4" xfId="32" builtinId="42" customBuiltin="1"/>
    <cellStyle name="20% - Accent4 2" xfId="61"/>
    <cellStyle name="20% - Accent4 2 2" xfId="62"/>
    <cellStyle name="20% - Accent4 3" xfId="115"/>
    <cellStyle name="20% - Accent5" xfId="36" builtinId="46" customBuiltin="1"/>
    <cellStyle name="20% - Accent5 2" xfId="63"/>
    <cellStyle name="20% - Accent5 2 2" xfId="64"/>
    <cellStyle name="20% - Accent5 3" xfId="126"/>
    <cellStyle name="20% - Accent6" xfId="40" builtinId="50" customBuiltin="1"/>
    <cellStyle name="20% - Accent6 2" xfId="65"/>
    <cellStyle name="20% - Accent6 2 2" xfId="66"/>
    <cellStyle name="20% - Accent6 3" xfId="122"/>
    <cellStyle name="40% - Accent1" xfId="21" builtinId="31" customBuiltin="1"/>
    <cellStyle name="40% - Accent1 2" xfId="67"/>
    <cellStyle name="40% - Accent1 2 2" xfId="68"/>
    <cellStyle name="40% - Accent1 3" xfId="121"/>
    <cellStyle name="40% - Accent2" xfId="25" builtinId="35" customBuiltin="1"/>
    <cellStyle name="40% - Accent2 2" xfId="69"/>
    <cellStyle name="40% - Accent2 2 2" xfId="70"/>
    <cellStyle name="40% - Accent2 3" xfId="123"/>
    <cellStyle name="40% - Accent3" xfId="29" builtinId="39" customBuiltin="1"/>
    <cellStyle name="40% - Accent3 2" xfId="71"/>
    <cellStyle name="40% - Accent3 2 2" xfId="72"/>
    <cellStyle name="40% - Accent3 3" xfId="96"/>
    <cellStyle name="40% - Accent4" xfId="33" builtinId="43" customBuiltin="1"/>
    <cellStyle name="40% - Accent4 2" xfId="73"/>
    <cellStyle name="40% - Accent4 2 2" xfId="74"/>
    <cellStyle name="40% - Accent4 3" xfId="89"/>
    <cellStyle name="40% - Accent5" xfId="37" builtinId="47" customBuiltin="1"/>
    <cellStyle name="40% - Accent5 2" xfId="75"/>
    <cellStyle name="40% - Accent5 2 2" xfId="76"/>
    <cellStyle name="40% - Accent5 3" xfId="99"/>
    <cellStyle name="40% - Accent6" xfId="41" builtinId="51" customBuiltin="1"/>
    <cellStyle name="40% - Accent6 2" xfId="77"/>
    <cellStyle name="40% - Accent6 2 2" xfId="78"/>
    <cellStyle name="40% - Accent6 3" xfId="93"/>
    <cellStyle name="60% - Accent1" xfId="22" builtinId="32" customBuiltin="1"/>
    <cellStyle name="60% - Accent1 2" xfId="92"/>
    <cellStyle name="60% - Accent2" xfId="26" builtinId="36" customBuiltin="1"/>
    <cellStyle name="60% - Accent2 2" xfId="95"/>
    <cellStyle name="60% - Accent3" xfId="30" builtinId="40" customBuiltin="1"/>
    <cellStyle name="60% - Accent3 2" xfId="98"/>
    <cellStyle name="60% - Accent4" xfId="34" builtinId="44" customBuiltin="1"/>
    <cellStyle name="60% - Accent4 2" xfId="94"/>
    <cellStyle name="60% - Accent5" xfId="38" builtinId="48" customBuiltin="1"/>
    <cellStyle name="60% - Accent5 2" xfId="91"/>
    <cellStyle name="60% - Accent6" xfId="42" builtinId="52" customBuiltin="1"/>
    <cellStyle name="60% - Accent6 2" xfId="112"/>
    <cellStyle name="Accent1" xfId="19" builtinId="29" customBuiltin="1"/>
    <cellStyle name="Accent1 2" xfId="128"/>
    <cellStyle name="Accent2" xfId="23" builtinId="33" customBuiltin="1"/>
    <cellStyle name="Accent2 2" xfId="125"/>
    <cellStyle name="Accent3" xfId="27" builtinId="37" customBuiltin="1"/>
    <cellStyle name="Accent3 2" xfId="127"/>
    <cellStyle name="Accent4" xfId="31" builtinId="41" customBuiltin="1"/>
    <cellStyle name="Accent4 2" xfId="124"/>
    <cellStyle name="Accent5" xfId="35" builtinId="45" customBuiltin="1"/>
    <cellStyle name="Accent5 2" xfId="100"/>
    <cellStyle name="Accent6" xfId="39" builtinId="49" customBuiltin="1"/>
    <cellStyle name="Accent6 2" xfId="97"/>
    <cellStyle name="Bad" xfId="8" builtinId="27" customBuiltin="1"/>
    <cellStyle name="Bad 2" xfId="88"/>
    <cellStyle name="Calculation" xfId="12" builtinId="22" customBuiltin="1"/>
    <cellStyle name="Calculation 2" xfId="90"/>
    <cellStyle name="Check Cell" xfId="14" builtinId="23" customBuiltin="1"/>
    <cellStyle name="Check Cell 2" xfId="102"/>
    <cellStyle name="Comma" xfId="1" builtinId="3"/>
    <cellStyle name="Comma 2" xfId="48"/>
    <cellStyle name="Comma 2 2" xfId="51"/>
    <cellStyle name="Comma 3" xfId="79"/>
    <cellStyle name="Currency 2" xfId="49"/>
    <cellStyle name="Currency 2 2" xfId="52"/>
    <cellStyle name="Explanatory Text" xfId="17" builtinId="53" customBuiltin="1"/>
    <cellStyle name="Explanatory Text 2" xfId="113"/>
    <cellStyle name="Good" xfId="7" builtinId="26" customBuiltin="1"/>
    <cellStyle name="Good 2" xfId="108"/>
    <cellStyle name="Heading 1" xfId="3" builtinId="16" customBuiltin="1"/>
    <cellStyle name="Heading 1 2" xfId="103"/>
    <cellStyle name="Heading 2" xfId="4" builtinId="17" customBuiltin="1"/>
    <cellStyle name="Heading 2 2" xfId="114"/>
    <cellStyle name="Heading 3" xfId="5" builtinId="18" customBuiltin="1"/>
    <cellStyle name="Heading 3 2" xfId="107"/>
    <cellStyle name="Heading 4" xfId="6" builtinId="19" customBuiltin="1"/>
    <cellStyle name="Heading 4 2" xfId="120"/>
    <cellStyle name="Hyperlink" xfId="45" builtinId="8"/>
    <cellStyle name="Hyperlink 2" xfId="105"/>
    <cellStyle name="Input" xfId="10" builtinId="20" customBuiltin="1"/>
    <cellStyle name="Input 2" xfId="116"/>
    <cellStyle name="Linked Cell" xfId="13" builtinId="24" customBuiltin="1"/>
    <cellStyle name="Linked Cell 2" xfId="110"/>
    <cellStyle name="Neutral" xfId="9" builtinId="28" customBuiltin="1"/>
    <cellStyle name="Neutral 2" xfId="106"/>
    <cellStyle name="Normal" xfId="0" builtinId="0"/>
    <cellStyle name="Normal 2" xfId="53"/>
    <cellStyle name="Normal 2 2" xfId="47"/>
    <cellStyle name="Normal 2 3" xfId="80"/>
    <cellStyle name="Normal 2 4" xfId="86"/>
    <cellStyle name="Normal 2 5" xfId="54"/>
    <cellStyle name="Normal 2 6" xfId="118"/>
    <cellStyle name="Normal 3" xfId="43"/>
    <cellStyle name="Normal 3 2" xfId="119"/>
    <cellStyle name="Normal 4" xfId="46"/>
    <cellStyle name="Normal 4 2" xfId="50"/>
    <cellStyle name="Normal 5" xfId="131"/>
    <cellStyle name="Normal 5 2" xfId="132"/>
    <cellStyle name="Normal 5 3" xfId="133"/>
    <cellStyle name="Note" xfId="16" builtinId="10" customBuiltin="1"/>
    <cellStyle name="Note 2" xfId="81"/>
    <cellStyle name="Note 2 2" xfId="82"/>
    <cellStyle name="Note 3" xfId="117"/>
    <cellStyle name="Output" xfId="11" builtinId="21" customBuiltin="1"/>
    <cellStyle name="Output 2" xfId="111"/>
    <cellStyle name="Percent" xfId="44" builtinId="5"/>
    <cellStyle name="Percent 2" xfId="83"/>
    <cellStyle name="Percent 3" xfId="84"/>
    <cellStyle name="Style 1" xfId="85"/>
    <cellStyle name="Title" xfId="2" builtinId="15" customBuiltin="1"/>
    <cellStyle name="Title 2" xfId="104"/>
    <cellStyle name="Total" xfId="18" builtinId="25" customBuiltin="1"/>
    <cellStyle name="Total 2" xfId="129"/>
    <cellStyle name="Warning Text" xfId="15" builtinId="11" customBuiltin="1"/>
    <cellStyle name="Warning Text 2" xfId="13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83625658330839E-2"/>
          <c:y val="0.12462992125984262"/>
          <c:w val="0.7905672203317563"/>
          <c:h val="0.81185140318998816"/>
        </c:manualLayout>
      </c:layout>
      <c:pieChart>
        <c:varyColors val="1"/>
        <c:ser>
          <c:idx val="0"/>
          <c:order val="0"/>
          <c:dLbls>
            <c:dLbl>
              <c:idx val="0"/>
              <c:layout>
                <c:manualLayout>
                  <c:x val="-7.8982283464566927E-2"/>
                  <c:y val="0.14402486147564889"/>
                </c:manualLayout>
              </c:layout>
              <c:spPr/>
              <c:txPr>
                <a:bodyPr/>
                <a:lstStyle/>
                <a:p>
                  <a:pPr>
                    <a:defRPr b="1">
                      <a:solidFill>
                        <a:schemeClr val="bg1"/>
                      </a:solidFill>
                    </a:defRPr>
                  </a:pPr>
                  <a:endParaRPr lang="en-US"/>
                </a:p>
              </c:txPr>
              <c:showLegendKey val="0"/>
              <c:showVal val="0"/>
              <c:showCatName val="1"/>
              <c:showSerName val="0"/>
              <c:showPercent val="1"/>
              <c:showBubbleSize val="0"/>
            </c:dLbl>
            <c:dLbl>
              <c:idx val="1"/>
              <c:spPr/>
              <c:txPr>
                <a:bodyPr/>
                <a:lstStyle/>
                <a:p>
                  <a:pPr>
                    <a:defRPr b="1">
                      <a:solidFill>
                        <a:schemeClr val="bg1"/>
                      </a:solidFill>
                    </a:defRPr>
                  </a:pPr>
                  <a:endParaRPr lang="en-US"/>
                </a:p>
              </c:txPr>
              <c:showLegendKey val="0"/>
              <c:showVal val="0"/>
              <c:showCatName val="1"/>
              <c:showSerName val="0"/>
              <c:showPercent val="1"/>
              <c:showBubbleSize val="0"/>
            </c:dLbl>
            <c:dLbl>
              <c:idx val="2"/>
              <c:spPr/>
              <c:txPr>
                <a:bodyPr/>
                <a:lstStyle/>
                <a:p>
                  <a:pPr>
                    <a:defRPr b="1">
                      <a:solidFill>
                        <a:sysClr val="windowText" lastClr="000000"/>
                      </a:solidFill>
                    </a:defRPr>
                  </a:pPr>
                  <a:endParaRPr lang="en-US"/>
                </a:p>
              </c:txPr>
              <c:showLegendKey val="0"/>
              <c:showVal val="0"/>
              <c:showCatName val="1"/>
              <c:showSerName val="0"/>
              <c:showPercent val="1"/>
              <c:showBubbleSize val="0"/>
            </c:dLbl>
            <c:dLbl>
              <c:idx val="3"/>
              <c:layout/>
              <c:tx>
                <c:rich>
                  <a:bodyPr/>
                  <a:lstStyle/>
                  <a:p>
                    <a:pPr>
                      <a:defRPr b="1">
                        <a:solidFill>
                          <a:schemeClr val="bg1"/>
                        </a:solidFill>
                      </a:defRPr>
                    </a:pPr>
                    <a:r>
                      <a:rPr lang="en-US"/>
                      <a:t>Hydro
22%</a:t>
                    </a:r>
                  </a:p>
                </c:rich>
              </c:tx>
              <c:spPr/>
              <c:showLegendKey val="0"/>
              <c:showVal val="0"/>
              <c:showCatName val="1"/>
              <c:showSerName val="0"/>
              <c:showPercent val="1"/>
              <c:showBubbleSize val="0"/>
            </c:dLbl>
            <c:dLbl>
              <c:idx val="4"/>
              <c:spPr/>
              <c:txPr>
                <a:bodyPr/>
                <a:lstStyle/>
                <a:p>
                  <a:pPr>
                    <a:defRPr b="1"/>
                  </a:pPr>
                  <a:endParaRPr lang="en-US"/>
                </a:p>
              </c:txPr>
              <c:showLegendKey val="0"/>
              <c:showVal val="0"/>
              <c:showCatName val="1"/>
              <c:showSerName val="0"/>
              <c:showPercent val="1"/>
              <c:showBubbleSize val="0"/>
            </c:dLbl>
            <c:showLegendKey val="0"/>
            <c:showVal val="0"/>
            <c:showCatName val="1"/>
            <c:showSerName val="0"/>
            <c:showPercent val="1"/>
            <c:showBubbleSize val="0"/>
            <c:showLeaderLines val="1"/>
          </c:dLbls>
          <c:cat>
            <c:strRef>
              <c:f>'Summary Tables'!$C$56:$G$56</c:f>
              <c:strCache>
                <c:ptCount val="5"/>
                <c:pt idx="0">
                  <c:v>Oil</c:v>
                </c:pt>
                <c:pt idx="1">
                  <c:v>Gas</c:v>
                </c:pt>
                <c:pt idx="2">
                  <c:v>Coal</c:v>
                </c:pt>
                <c:pt idx="3">
                  <c:v>Hydro</c:v>
                </c:pt>
                <c:pt idx="4">
                  <c:v>Wind</c:v>
                </c:pt>
              </c:strCache>
            </c:strRef>
          </c:cat>
          <c:val>
            <c:numRef>
              <c:f>'Summary Tables'!$C$68:$G$68</c:f>
              <c:numCache>
                <c:formatCode>#,##0</c:formatCode>
                <c:ptCount val="5"/>
                <c:pt idx="0">
                  <c:v>952417.31578814599</c:v>
                </c:pt>
                <c:pt idx="1">
                  <c:v>3690235.4711026615</c:v>
                </c:pt>
                <c:pt idx="2">
                  <c:v>393673</c:v>
                </c:pt>
                <c:pt idx="3">
                  <c:v>1428836.77</c:v>
                </c:pt>
                <c:pt idx="4">
                  <c:v>20347.806</c:v>
                </c:pt>
              </c:numCache>
            </c:numRef>
          </c:val>
        </c:ser>
        <c:dLbls>
          <c:showLegendKey val="0"/>
          <c:showVal val="1"/>
          <c:showCatName val="0"/>
          <c:showSerName val="0"/>
          <c:showPercent val="0"/>
          <c:showBubbleSize val="0"/>
          <c:showLeaderLines val="1"/>
        </c:dLbls>
        <c:firstSliceAng val="0"/>
      </c:pieChart>
    </c:plotArea>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978608066148596E-2"/>
          <c:y val="6.78167833187521E-2"/>
          <c:w val="0.83512737378415935"/>
          <c:h val="0.8873228346456693"/>
        </c:manualLayout>
      </c:layout>
      <c:pieChart>
        <c:varyColors val="1"/>
        <c:ser>
          <c:idx val="0"/>
          <c:order val="0"/>
          <c:dLbls>
            <c:txPr>
              <a:bodyPr/>
              <a:lstStyle/>
              <a:p>
                <a:pPr>
                  <a:defRPr b="1">
                    <a:solidFill>
                      <a:schemeClr val="bg1"/>
                    </a:solidFill>
                  </a:defRPr>
                </a:pPr>
                <a:endParaRPr lang="en-US"/>
              </a:p>
            </c:txPr>
            <c:showLegendKey val="0"/>
            <c:showVal val="0"/>
            <c:showCatName val="1"/>
            <c:showSerName val="0"/>
            <c:showPercent val="1"/>
            <c:showBubbleSize val="0"/>
            <c:showLeaderLines val="1"/>
          </c:dLbls>
          <c:cat>
            <c:strRef>
              <c:f>'Summary Tables'!$C$74:$E$74</c:f>
              <c:strCache>
                <c:ptCount val="3"/>
                <c:pt idx="0">
                  <c:v>Oil</c:v>
                </c:pt>
                <c:pt idx="1">
                  <c:v>Gas</c:v>
                </c:pt>
                <c:pt idx="2">
                  <c:v>Coal</c:v>
                </c:pt>
              </c:strCache>
            </c:strRef>
          </c:cat>
          <c:val>
            <c:numRef>
              <c:f>'Summary Tables'!$C$89:$E$89</c:f>
              <c:numCache>
                <c:formatCode>_(* #,##0_);_(* \(#,##0\);_(* "-"??_);_(@_)</c:formatCode>
                <c:ptCount val="3"/>
                <c:pt idx="0">
                  <c:v>9696822.4398809541</c:v>
                </c:pt>
                <c:pt idx="1">
                  <c:v>40724997.625</c:v>
                </c:pt>
                <c:pt idx="2">
                  <c:v>8006399.8080000002</c:v>
                </c:pt>
              </c:numCache>
            </c:numRef>
          </c:val>
        </c:ser>
        <c:dLbls>
          <c:showLegendKey val="0"/>
          <c:showVal val="1"/>
          <c:showCatName val="0"/>
          <c:showSerName val="0"/>
          <c:showPercent val="0"/>
          <c:showBubbleSize val="0"/>
          <c:showLeaderLines val="1"/>
        </c:dLbls>
        <c:firstSliceAng val="0"/>
      </c:pieChart>
    </c:plotArea>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93140922079923E-2"/>
          <c:y val="5.1168448812633514E-2"/>
          <c:w val="0.63340038132941334"/>
          <c:h val="0.85846716654451605"/>
        </c:manualLayout>
      </c:layout>
      <c:ofPieChart>
        <c:ofPieType val="bar"/>
        <c:varyColors val="1"/>
        <c:ser>
          <c:idx val="0"/>
          <c:order val="0"/>
          <c:dLbls>
            <c:dLbl>
              <c:idx val="0"/>
              <c:layout>
                <c:manualLayout>
                  <c:x val="-0.25268284163185806"/>
                  <c:y val="1.6675123246825761E-3"/>
                </c:manualLayout>
              </c:layout>
              <c:spPr/>
              <c:txPr>
                <a:bodyPr/>
                <a:lstStyle/>
                <a:p>
                  <a:pPr>
                    <a:defRPr b="1">
                      <a:solidFill>
                        <a:schemeClr val="bg1"/>
                      </a:solidFill>
                    </a:defRPr>
                  </a:pPr>
                  <a:endParaRPr lang="en-US"/>
                </a:p>
              </c:txPr>
              <c:dLblPos val="bestFit"/>
              <c:showLegendKey val="1"/>
              <c:showVal val="0"/>
              <c:showCatName val="1"/>
              <c:showSerName val="0"/>
              <c:showPercent val="1"/>
              <c:showBubbleSize val="0"/>
              <c:separator>, </c:separator>
            </c:dLbl>
            <c:dLbl>
              <c:idx val="1"/>
              <c:layout>
                <c:manualLayout>
                  <c:x val="-0.28308556624507125"/>
                  <c:y val="7.3716322452534047E-4"/>
                </c:manualLayout>
              </c:layout>
              <c:spPr/>
              <c:txPr>
                <a:bodyPr/>
                <a:lstStyle/>
                <a:p>
                  <a:pPr>
                    <a:defRPr b="1">
                      <a:solidFill>
                        <a:schemeClr val="bg1"/>
                      </a:solidFill>
                    </a:defRPr>
                  </a:pPr>
                  <a:endParaRPr lang="en-US"/>
                </a:p>
              </c:txPr>
              <c:dLblPos val="bestFit"/>
              <c:showLegendKey val="1"/>
              <c:showVal val="0"/>
              <c:showCatName val="1"/>
              <c:showSerName val="0"/>
              <c:showPercent val="1"/>
              <c:showBubbleSize val="0"/>
              <c:separator>, </c:separator>
            </c:dLbl>
            <c:dLbl>
              <c:idx val="2"/>
              <c:layout>
                <c:manualLayout>
                  <c:x val="-0.25746203512270482"/>
                  <c:y val="-3.3493068736336392E-3"/>
                </c:manualLayout>
              </c:layout>
              <c:spPr/>
              <c:txPr>
                <a:bodyPr/>
                <a:lstStyle/>
                <a:p>
                  <a:pPr>
                    <a:defRPr b="1">
                      <a:solidFill>
                        <a:schemeClr val="bg1"/>
                      </a:solidFill>
                    </a:defRPr>
                  </a:pPr>
                  <a:endParaRPr lang="en-US"/>
                </a:p>
              </c:txPr>
              <c:dLblPos val="bestFit"/>
              <c:showLegendKey val="1"/>
              <c:showVal val="0"/>
              <c:showCatName val="1"/>
              <c:showSerName val="0"/>
              <c:showPercent val="1"/>
              <c:showBubbleSize val="0"/>
              <c:separator>, </c:separator>
            </c:dLbl>
            <c:dLbl>
              <c:idx val="3"/>
              <c:layout>
                <c:manualLayout>
                  <c:x val="-0.26809708860329579"/>
                  <c:y val="6.0386246468594924E-5"/>
                </c:manualLayout>
              </c:layout>
              <c:spPr/>
              <c:txPr>
                <a:bodyPr/>
                <a:lstStyle/>
                <a:p>
                  <a:pPr>
                    <a:defRPr b="1">
                      <a:solidFill>
                        <a:schemeClr val="bg1"/>
                      </a:solidFill>
                    </a:defRPr>
                  </a:pPr>
                  <a:endParaRPr lang="en-US"/>
                </a:p>
              </c:txPr>
              <c:dLblPos val="bestFit"/>
              <c:showLegendKey val="1"/>
              <c:showVal val="0"/>
              <c:showCatName val="1"/>
              <c:showSerName val="0"/>
              <c:showPercent val="1"/>
              <c:showBubbleSize val="0"/>
              <c:separator>, </c:separator>
            </c:dLbl>
            <c:dLbl>
              <c:idx val="4"/>
              <c:layout>
                <c:manualLayout>
                  <c:x val="-1.3685359570349364E-2"/>
                  <c:y val="-1.4953739374463661E-3"/>
                </c:manualLayout>
              </c:layout>
              <c:dLblPos val="bestFit"/>
              <c:showLegendKey val="1"/>
              <c:showVal val="0"/>
              <c:showCatName val="1"/>
              <c:showSerName val="0"/>
              <c:showPercent val="1"/>
              <c:showBubbleSize val="0"/>
              <c:separator>, </c:separator>
            </c:dLbl>
            <c:dLbl>
              <c:idx val="5"/>
              <c:layout>
                <c:manualLayout>
                  <c:x val="-0.11099322081946461"/>
                  <c:y val="7.2005712889707404E-2"/>
                </c:manualLayout>
              </c:layout>
              <c:dLblPos val="bestFit"/>
              <c:showLegendKey val="1"/>
              <c:showVal val="0"/>
              <c:showCatName val="1"/>
              <c:showSerName val="0"/>
              <c:showPercent val="1"/>
              <c:showBubbleSize val="0"/>
              <c:separator>, </c:separator>
            </c:dLbl>
            <c:dLbl>
              <c:idx val="6"/>
              <c:layout/>
              <c:spPr/>
              <c:txPr>
                <a:bodyPr/>
                <a:lstStyle/>
                <a:p>
                  <a:pPr>
                    <a:defRPr b="1">
                      <a:solidFill>
                        <a:schemeClr val="bg1"/>
                      </a:solidFill>
                    </a:defRPr>
                  </a:pPr>
                  <a:endParaRPr lang="en-US"/>
                </a:p>
              </c:txPr>
              <c:dLblPos val="inEnd"/>
              <c:showLegendKey val="1"/>
              <c:showVal val="0"/>
              <c:showCatName val="1"/>
              <c:showSerName val="0"/>
              <c:showPercent val="1"/>
              <c:showBubbleSize val="0"/>
            </c:dLbl>
            <c:dLbl>
              <c:idx val="7"/>
              <c:layout>
                <c:manualLayout>
                  <c:x val="-1.7376201357455087E-2"/>
                  <c:y val="1.0364134077512443E-2"/>
                </c:manualLayout>
              </c:layout>
              <c:dLblPos val="bestFit"/>
              <c:showLegendKey val="1"/>
              <c:showVal val="0"/>
              <c:showCatName val="1"/>
              <c:showSerName val="0"/>
              <c:showPercent val="1"/>
              <c:showBubbleSize val="0"/>
              <c:separator>, </c:separator>
            </c:dLbl>
            <c:dLbl>
              <c:idx val="8"/>
              <c:layout>
                <c:manualLayout>
                  <c:x val="3.6087528165124692E-2"/>
                  <c:y val="-0.16020396018516794"/>
                </c:manualLayout>
              </c:layout>
              <c:dLblPos val="bestFit"/>
              <c:showLegendKey val="1"/>
              <c:showVal val="0"/>
              <c:showCatName val="1"/>
              <c:showSerName val="0"/>
              <c:showPercent val="1"/>
              <c:showBubbleSize val="0"/>
              <c:separator>, </c:separator>
            </c:dLbl>
            <c:dLbl>
              <c:idx val="9"/>
              <c:layout>
                <c:manualLayout>
                  <c:x val="-0.24855905026659153"/>
                  <c:y val="5.0611692631499904E-3"/>
                </c:manualLayout>
              </c:layout>
              <c:spPr/>
              <c:txPr>
                <a:bodyPr/>
                <a:lstStyle/>
                <a:p>
                  <a:pPr>
                    <a:defRPr b="1">
                      <a:solidFill>
                        <a:schemeClr val="bg1"/>
                      </a:solidFill>
                    </a:defRPr>
                  </a:pPr>
                  <a:endParaRPr lang="en-US"/>
                </a:p>
              </c:txPr>
              <c:dLblPos val="bestFit"/>
              <c:showLegendKey val="1"/>
              <c:showVal val="0"/>
              <c:showCatName val="1"/>
              <c:showSerName val="0"/>
              <c:showPercent val="1"/>
              <c:showBubbleSize val="0"/>
              <c:separator>, </c:separator>
            </c:dLbl>
            <c:dLbl>
              <c:idx val="10"/>
              <c:layout>
                <c:manualLayout>
                  <c:x val="-1.5382421005137771E-2"/>
                  <c:y val="4.4365098754063984E-2"/>
                </c:manualLayout>
              </c:layout>
              <c:dLblPos val="bestFit"/>
              <c:showLegendKey val="1"/>
              <c:showVal val="0"/>
              <c:showCatName val="1"/>
              <c:showSerName val="0"/>
              <c:showPercent val="1"/>
              <c:showBubbleSize val="0"/>
              <c:separator>, </c:separator>
            </c:dLbl>
            <c:dLbl>
              <c:idx val="11"/>
              <c:layout>
                <c:manualLayout>
                  <c:x val="-0.16193575618204897"/>
                  <c:y val="3.1821797931583257E-3"/>
                </c:manualLayout>
              </c:layout>
              <c:dLblPos val="bestFit"/>
              <c:showLegendKey val="1"/>
              <c:showVal val="0"/>
              <c:showCatName val="1"/>
              <c:showSerName val="0"/>
              <c:showPercent val="1"/>
              <c:showBubbleSize val="0"/>
              <c:separator>, </c:separator>
            </c:dLbl>
            <c:txPr>
              <a:bodyPr/>
              <a:lstStyle/>
              <a:p>
                <a:pPr>
                  <a:defRPr b="1">
                    <a:solidFill>
                      <a:sysClr val="windowText" lastClr="000000"/>
                    </a:solidFill>
                  </a:defRPr>
                </a:pPr>
                <a:endParaRPr lang="en-US"/>
              </a:p>
            </c:txPr>
            <c:dLblPos val="inEnd"/>
            <c:showLegendKey val="1"/>
            <c:showVal val="0"/>
            <c:showCatName val="1"/>
            <c:showSerName val="0"/>
            <c:showPercent val="1"/>
            <c:showBubbleSize val="0"/>
            <c:separator>, </c:separator>
            <c:showLeaderLines val="1"/>
          </c:dLbls>
          <c:cat>
            <c:strRef>
              <c:f>'Summary Tables'!$B$76:$B$86</c:f>
              <c:strCache>
                <c:ptCount val="11"/>
                <c:pt idx="0">
                  <c:v>Aleutians</c:v>
                </c:pt>
                <c:pt idx="1">
                  <c:v>Bering Straits</c:v>
                </c:pt>
                <c:pt idx="2">
                  <c:v>Bristol Bay</c:v>
                </c:pt>
                <c:pt idx="3">
                  <c:v>Copper River/Chugach</c:v>
                </c:pt>
                <c:pt idx="4">
                  <c:v>Kodiak</c:v>
                </c:pt>
                <c:pt idx="5">
                  <c:v>Lower Yukon-Kuskokwim</c:v>
                </c:pt>
                <c:pt idx="6">
                  <c:v>North Slope</c:v>
                </c:pt>
                <c:pt idx="7">
                  <c:v>Northwest Arctic</c:v>
                </c:pt>
                <c:pt idx="8">
                  <c:v>Railbelt</c:v>
                </c:pt>
                <c:pt idx="9">
                  <c:v>Southeast</c:v>
                </c:pt>
                <c:pt idx="10">
                  <c:v>Yukon-Koyukuk/Upper Tanana</c:v>
                </c:pt>
              </c:strCache>
            </c:strRef>
          </c:cat>
          <c:val>
            <c:numRef>
              <c:f>'Summary Tables'!$C$76:$C$86</c:f>
              <c:numCache>
                <c:formatCode>#,##0</c:formatCode>
                <c:ptCount val="11"/>
                <c:pt idx="0">
                  <c:v>90411.904761904763</c:v>
                </c:pt>
                <c:pt idx="1">
                  <c:v>69846.071428571435</c:v>
                </c:pt>
                <c:pt idx="2">
                  <c:v>87683.142857142855</c:v>
                </c:pt>
                <c:pt idx="3">
                  <c:v>117887.23809523809</c:v>
                </c:pt>
                <c:pt idx="4">
                  <c:v>20811.785714285714</c:v>
                </c:pt>
                <c:pt idx="5">
                  <c:v>180809.83333333331</c:v>
                </c:pt>
                <c:pt idx="6">
                  <c:v>51226.333333333336</c:v>
                </c:pt>
                <c:pt idx="7">
                  <c:v>58760.523809523816</c:v>
                </c:pt>
                <c:pt idx="8">
                  <c:v>889067</c:v>
                </c:pt>
                <c:pt idx="9">
                  <c:v>41195.309523809527</c:v>
                </c:pt>
                <c:pt idx="10">
                  <c:v>56991.404761904756</c:v>
                </c:pt>
              </c:numCache>
            </c:numRef>
          </c:val>
        </c:ser>
        <c:dLbls>
          <c:showLegendKey val="0"/>
          <c:showVal val="1"/>
          <c:showCatName val="0"/>
          <c:showSerName val="0"/>
          <c:showPercent val="0"/>
          <c:showBubbleSize val="0"/>
          <c:showLeaderLines val="1"/>
        </c:dLbls>
        <c:gapWidth val="52"/>
        <c:splitType val="percent"/>
        <c:splitPos val="10"/>
        <c:secondPieSize val="200"/>
        <c:serLines/>
      </c:ofPieChart>
    </c:plotArea>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'Summary Tables'!$J$95</c:f>
              <c:strCache>
                <c:ptCount val="1"/>
                <c:pt idx="0">
                  <c:v>Residential</c:v>
                </c:pt>
              </c:strCache>
            </c:strRef>
          </c:tx>
          <c:invertIfNegative val="0"/>
          <c:cat>
            <c:strRef>
              <c:f>'Summary Tables'!$I$96:$I$98</c:f>
              <c:strCache>
                <c:ptCount val="3"/>
                <c:pt idx="0">
                  <c:v>Sales</c:v>
                </c:pt>
                <c:pt idx="1">
                  <c:v>Revenue</c:v>
                </c:pt>
                <c:pt idx="2">
                  <c:v>Customers</c:v>
                </c:pt>
              </c:strCache>
            </c:strRef>
          </c:cat>
          <c:val>
            <c:numRef>
              <c:f>'Summary Tables'!$J$96:$J$98</c:f>
              <c:numCache>
                <c:formatCode>0%</c:formatCode>
                <c:ptCount val="3"/>
                <c:pt idx="0">
                  <c:v>0.33852347817972794</c:v>
                </c:pt>
                <c:pt idx="1">
                  <c:v>0.36952361990303212</c:v>
                </c:pt>
                <c:pt idx="2">
                  <c:v>0.84379276483249299</c:v>
                </c:pt>
              </c:numCache>
            </c:numRef>
          </c:val>
        </c:ser>
        <c:ser>
          <c:idx val="1"/>
          <c:order val="1"/>
          <c:tx>
            <c:strRef>
              <c:f>'Summary Tables'!$K$95</c:f>
              <c:strCache>
                <c:ptCount val="1"/>
                <c:pt idx="0">
                  <c:v>Commercial</c:v>
                </c:pt>
              </c:strCache>
            </c:strRef>
          </c:tx>
          <c:invertIfNegative val="0"/>
          <c:cat>
            <c:strRef>
              <c:f>'Summary Tables'!$I$96:$I$98</c:f>
              <c:strCache>
                <c:ptCount val="3"/>
                <c:pt idx="0">
                  <c:v>Sales</c:v>
                </c:pt>
                <c:pt idx="1">
                  <c:v>Revenue</c:v>
                </c:pt>
                <c:pt idx="2">
                  <c:v>Customers</c:v>
                </c:pt>
              </c:strCache>
            </c:strRef>
          </c:cat>
          <c:val>
            <c:numRef>
              <c:f>'Summary Tables'!$K$96:$K$98</c:f>
              <c:numCache>
                <c:formatCode>0%</c:formatCode>
                <c:ptCount val="3"/>
                <c:pt idx="0">
                  <c:v>0.4396325814051541</c:v>
                </c:pt>
                <c:pt idx="1">
                  <c:v>0.39667713032998742</c:v>
                </c:pt>
                <c:pt idx="2">
                  <c:v>0.14247545523798777</c:v>
                </c:pt>
              </c:numCache>
            </c:numRef>
          </c:val>
        </c:ser>
        <c:ser>
          <c:idx val="2"/>
          <c:order val="2"/>
          <c:tx>
            <c:strRef>
              <c:f>'Summary Tables'!$L$95</c:f>
              <c:strCache>
                <c:ptCount val="1"/>
                <c:pt idx="0">
                  <c:v>Other</c:v>
                </c:pt>
              </c:strCache>
            </c:strRef>
          </c:tx>
          <c:invertIfNegative val="0"/>
          <c:cat>
            <c:strRef>
              <c:f>'Summary Tables'!$I$96:$I$98</c:f>
              <c:strCache>
                <c:ptCount val="3"/>
                <c:pt idx="0">
                  <c:v>Sales</c:v>
                </c:pt>
                <c:pt idx="1">
                  <c:v>Revenue</c:v>
                </c:pt>
                <c:pt idx="2">
                  <c:v>Customers</c:v>
                </c:pt>
              </c:strCache>
            </c:strRef>
          </c:cat>
          <c:val>
            <c:numRef>
              <c:f>'Summary Tables'!$L$96:$L$98</c:f>
              <c:numCache>
                <c:formatCode>0%</c:formatCode>
                <c:ptCount val="3"/>
                <c:pt idx="0">
                  <c:v>0.22184394041511779</c:v>
                </c:pt>
                <c:pt idx="1">
                  <c:v>0.23379924976698047</c:v>
                </c:pt>
                <c:pt idx="2">
                  <c:v>1.3731779929519636E-2</c:v>
                </c:pt>
              </c:numCache>
            </c:numRef>
          </c:val>
        </c:ser>
        <c:dLbls>
          <c:showLegendKey val="0"/>
          <c:showVal val="0"/>
          <c:showCatName val="0"/>
          <c:showSerName val="0"/>
          <c:showPercent val="0"/>
          <c:showBubbleSize val="0"/>
        </c:dLbls>
        <c:gapWidth val="150"/>
        <c:overlap val="100"/>
        <c:axId val="154761856"/>
        <c:axId val="154767744"/>
      </c:barChart>
      <c:catAx>
        <c:axId val="154761856"/>
        <c:scaling>
          <c:orientation val="minMax"/>
        </c:scaling>
        <c:delete val="0"/>
        <c:axPos val="b"/>
        <c:majorTickMark val="out"/>
        <c:minorTickMark val="none"/>
        <c:tickLblPos val="nextTo"/>
        <c:crossAx val="154767744"/>
        <c:crosses val="autoZero"/>
        <c:auto val="1"/>
        <c:lblAlgn val="ctr"/>
        <c:lblOffset val="100"/>
        <c:noMultiLvlLbl val="0"/>
      </c:catAx>
      <c:valAx>
        <c:axId val="154767744"/>
        <c:scaling>
          <c:orientation val="minMax"/>
        </c:scaling>
        <c:delete val="0"/>
        <c:axPos val="l"/>
        <c:majorGridlines/>
        <c:numFmt formatCode="0%" sourceLinked="1"/>
        <c:majorTickMark val="out"/>
        <c:minorTickMark val="none"/>
        <c:tickLblPos val="nextTo"/>
        <c:crossAx val="154761856"/>
        <c:crosses val="autoZero"/>
        <c:crossBetween val="between"/>
      </c:valAx>
    </c:plotArea>
    <c:legend>
      <c:legendPos val="r"/>
      <c:layout/>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3.1'!$C$12:$D$12</c:f>
              <c:strCache>
                <c:ptCount val="1"/>
                <c:pt idx="0">
                  <c:v>Hydro</c:v>
                </c:pt>
              </c:strCache>
            </c:strRef>
          </c:tx>
          <c:spPr>
            <a:ln w="25400">
              <a:noFill/>
            </a:ln>
          </c:spPr>
          <c:cat>
            <c:numRef>
              <c:f>'Table 3.1'!$A$14:$A$62</c:f>
              <c:numCache>
                <c:formatCode>General</c:formatCode>
                <c:ptCount val="49"/>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numCache>
            </c:numRef>
          </c:cat>
          <c:val>
            <c:numRef>
              <c:f>'Table 3.1'!$C$14:$C$62</c:f>
              <c:numCache>
                <c:formatCode>#,##0</c:formatCode>
                <c:ptCount val="49"/>
                <c:pt idx="0">
                  <c:v>82300</c:v>
                </c:pt>
                <c:pt idx="1">
                  <c:v>82300</c:v>
                </c:pt>
                <c:pt idx="2">
                  <c:v>82300</c:v>
                </c:pt>
                <c:pt idx="3">
                  <c:v>82225</c:v>
                </c:pt>
                <c:pt idx="4">
                  <c:v>82225</c:v>
                </c:pt>
                <c:pt idx="5">
                  <c:v>76600</c:v>
                </c:pt>
                <c:pt idx="6">
                  <c:v>78700</c:v>
                </c:pt>
                <c:pt idx="7">
                  <c:v>76600</c:v>
                </c:pt>
                <c:pt idx="8">
                  <c:v>76600</c:v>
                </c:pt>
                <c:pt idx="9">
                  <c:v>75275</c:v>
                </c:pt>
                <c:pt idx="10">
                  <c:v>74275</c:v>
                </c:pt>
                <c:pt idx="11">
                  <c:v>121000</c:v>
                </c:pt>
                <c:pt idx="12">
                  <c:v>122260</c:v>
                </c:pt>
                <c:pt idx="13">
                  <c:v>122535</c:v>
                </c:pt>
                <c:pt idx="14">
                  <c:v>123235</c:v>
                </c:pt>
                <c:pt idx="15">
                  <c:v>122460</c:v>
                </c:pt>
                <c:pt idx="16">
                  <c:v>122460</c:v>
                </c:pt>
                <c:pt idx="17">
                  <c:v>123310</c:v>
                </c:pt>
                <c:pt idx="18">
                  <c:v>123360</c:v>
                </c:pt>
                <c:pt idx="19">
                  <c:v>123690</c:v>
                </c:pt>
                <c:pt idx="20">
                  <c:v>154280</c:v>
                </c:pt>
                <c:pt idx="21">
                  <c:v>153780</c:v>
                </c:pt>
                <c:pt idx="22">
                  <c:v>222990</c:v>
                </c:pt>
                <c:pt idx="23">
                  <c:v>224000</c:v>
                </c:pt>
                <c:pt idx="24">
                  <c:v>225600</c:v>
                </c:pt>
                <c:pt idx="25">
                  <c:v>227625</c:v>
                </c:pt>
                <c:pt idx="26">
                  <c:v>228360</c:v>
                </c:pt>
                <c:pt idx="27">
                  <c:v>260965</c:v>
                </c:pt>
                <c:pt idx="28">
                  <c:v>255907</c:v>
                </c:pt>
                <c:pt idx="29">
                  <c:v>365607</c:v>
                </c:pt>
                <c:pt idx="30">
                  <c:v>365632</c:v>
                </c:pt>
                <c:pt idx="31">
                  <c:v>364357</c:v>
                </c:pt>
                <c:pt idx="32">
                  <c:v>365482</c:v>
                </c:pt>
                <c:pt idx="33">
                  <c:v>369982</c:v>
                </c:pt>
                <c:pt idx="34">
                  <c:v>364461</c:v>
                </c:pt>
                <c:pt idx="35">
                  <c:v>377094</c:v>
                </c:pt>
                <c:pt idx="36">
                  <c:v>373685</c:v>
                </c:pt>
                <c:pt idx="37">
                  <c:v>388085</c:v>
                </c:pt>
                <c:pt idx="38">
                  <c:v>400085</c:v>
                </c:pt>
                <c:pt idx="39">
                  <c:v>443442</c:v>
                </c:pt>
                <c:pt idx="40">
                  <c:v>400100</c:v>
                </c:pt>
                <c:pt idx="41">
                  <c:v>400100</c:v>
                </c:pt>
                <c:pt idx="42">
                  <c:v>400100</c:v>
                </c:pt>
                <c:pt idx="43">
                  <c:v>395100</c:v>
                </c:pt>
                <c:pt idx="44">
                  <c:v>396300</c:v>
                </c:pt>
                <c:pt idx="45">
                  <c:v>396300</c:v>
                </c:pt>
                <c:pt idx="46">
                  <c:v>399300</c:v>
                </c:pt>
                <c:pt idx="47">
                  <c:v>441179</c:v>
                </c:pt>
                <c:pt idx="48">
                  <c:v>441929</c:v>
                </c:pt>
              </c:numCache>
            </c:numRef>
          </c:val>
        </c:ser>
        <c:ser>
          <c:idx val="5"/>
          <c:order val="1"/>
          <c:tx>
            <c:strRef>
              <c:f>'Table 3.1'!$M$12:$N$12</c:f>
              <c:strCache>
                <c:ptCount val="1"/>
                <c:pt idx="0">
                  <c:v>Wind Turbine</c:v>
                </c:pt>
              </c:strCache>
            </c:strRef>
          </c:tx>
          <c:spPr>
            <a:solidFill>
              <a:srgbClr val="FF0000"/>
            </a:solidFill>
            <a:ln w="25400">
              <a:noFill/>
            </a:ln>
          </c:spPr>
          <c:cat>
            <c:numRef>
              <c:f>'Table 3.1'!$A$14:$A$62</c:f>
              <c:numCache>
                <c:formatCode>General</c:formatCode>
                <c:ptCount val="49"/>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numCache>
            </c:numRef>
          </c:cat>
          <c:val>
            <c:numRef>
              <c:f>'Table 3.1'!$M$14:$M$62</c:f>
              <c:numCache>
                <c:formatCode>General</c:formatCode>
                <c:ptCount val="49"/>
                <c:pt idx="35" formatCode="#,##0">
                  <c:v>195</c:v>
                </c:pt>
                <c:pt idx="36" formatCode="#,##0">
                  <c:v>325</c:v>
                </c:pt>
                <c:pt idx="37" formatCode="#,##0">
                  <c:v>780</c:v>
                </c:pt>
                <c:pt idx="38" formatCode="#,##0">
                  <c:v>780</c:v>
                </c:pt>
                <c:pt idx="39" formatCode="#,##0">
                  <c:v>780</c:v>
                </c:pt>
                <c:pt idx="40" formatCode="#,##0">
                  <c:v>880</c:v>
                </c:pt>
                <c:pt idx="41" formatCode="#,##0">
                  <c:v>1140</c:v>
                </c:pt>
                <c:pt idx="42" formatCode="#,##0">
                  <c:v>1140</c:v>
                </c:pt>
                <c:pt idx="43" formatCode="#,##0">
                  <c:v>1270</c:v>
                </c:pt>
                <c:pt idx="44" formatCode="#,##0">
                  <c:v>2355</c:v>
                </c:pt>
                <c:pt idx="45" formatCode="#,##0">
                  <c:v>2355</c:v>
                </c:pt>
                <c:pt idx="46" formatCode="#,##0">
                  <c:v>3330</c:v>
                </c:pt>
                <c:pt idx="47" formatCode="#,##0">
                  <c:v>7884</c:v>
                </c:pt>
                <c:pt idx="48" formatCode="#,##0">
                  <c:v>11706.6</c:v>
                </c:pt>
              </c:numCache>
            </c:numRef>
          </c:val>
        </c:ser>
        <c:ser>
          <c:idx val="2"/>
          <c:order val="2"/>
          <c:tx>
            <c:v>Internal Combustion</c:v>
          </c:tx>
          <c:spPr>
            <a:ln w="25400">
              <a:noFill/>
            </a:ln>
          </c:spPr>
          <c:cat>
            <c:numRef>
              <c:f>'Table 3.1'!$A$14:$A$62</c:f>
              <c:numCache>
                <c:formatCode>General</c:formatCode>
                <c:ptCount val="49"/>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numCache>
            </c:numRef>
          </c:cat>
          <c:val>
            <c:numRef>
              <c:f>'Table 3.1'!$G$14:$G$62</c:f>
              <c:numCache>
                <c:formatCode>#,##0</c:formatCode>
                <c:ptCount val="49"/>
                <c:pt idx="0">
                  <c:v>41993</c:v>
                </c:pt>
                <c:pt idx="1">
                  <c:v>47368</c:v>
                </c:pt>
                <c:pt idx="2">
                  <c:v>49482</c:v>
                </c:pt>
                <c:pt idx="3">
                  <c:v>59437</c:v>
                </c:pt>
                <c:pt idx="4">
                  <c:v>69273</c:v>
                </c:pt>
                <c:pt idx="5">
                  <c:v>81023</c:v>
                </c:pt>
                <c:pt idx="6">
                  <c:v>89538</c:v>
                </c:pt>
                <c:pt idx="7">
                  <c:v>98963</c:v>
                </c:pt>
                <c:pt idx="8">
                  <c:v>123256</c:v>
                </c:pt>
                <c:pt idx="9">
                  <c:v>140627</c:v>
                </c:pt>
                <c:pt idx="10">
                  <c:v>144975</c:v>
                </c:pt>
                <c:pt idx="11">
                  <c:v>147700</c:v>
                </c:pt>
                <c:pt idx="12">
                  <c:v>148054</c:v>
                </c:pt>
                <c:pt idx="13">
                  <c:v>176706</c:v>
                </c:pt>
                <c:pt idx="14">
                  <c:v>205110</c:v>
                </c:pt>
                <c:pt idx="15">
                  <c:v>223736</c:v>
                </c:pt>
                <c:pt idx="16">
                  <c:v>221516</c:v>
                </c:pt>
                <c:pt idx="17">
                  <c:v>233611</c:v>
                </c:pt>
                <c:pt idx="18">
                  <c:v>237703</c:v>
                </c:pt>
                <c:pt idx="19">
                  <c:v>251745</c:v>
                </c:pt>
                <c:pt idx="20">
                  <c:v>255790</c:v>
                </c:pt>
                <c:pt idx="21">
                  <c:v>269683</c:v>
                </c:pt>
                <c:pt idx="22">
                  <c:v>276841</c:v>
                </c:pt>
                <c:pt idx="23">
                  <c:v>299614</c:v>
                </c:pt>
                <c:pt idx="24">
                  <c:v>317500</c:v>
                </c:pt>
                <c:pt idx="25">
                  <c:v>316148</c:v>
                </c:pt>
                <c:pt idx="26">
                  <c:v>325924</c:v>
                </c:pt>
                <c:pt idx="27">
                  <c:v>311301</c:v>
                </c:pt>
                <c:pt idx="28">
                  <c:v>312760</c:v>
                </c:pt>
                <c:pt idx="29">
                  <c:v>324851</c:v>
                </c:pt>
                <c:pt idx="30">
                  <c:v>328758</c:v>
                </c:pt>
                <c:pt idx="31">
                  <c:v>336430</c:v>
                </c:pt>
                <c:pt idx="32">
                  <c:v>345383</c:v>
                </c:pt>
                <c:pt idx="33">
                  <c:v>347393</c:v>
                </c:pt>
                <c:pt idx="34">
                  <c:v>418449</c:v>
                </c:pt>
                <c:pt idx="35">
                  <c:v>335392</c:v>
                </c:pt>
                <c:pt idx="36">
                  <c:v>458173</c:v>
                </c:pt>
                <c:pt idx="37">
                  <c:v>472903</c:v>
                </c:pt>
                <c:pt idx="38">
                  <c:v>493437</c:v>
                </c:pt>
                <c:pt idx="39">
                  <c:v>475736</c:v>
                </c:pt>
                <c:pt idx="40">
                  <c:v>317300</c:v>
                </c:pt>
                <c:pt idx="41">
                  <c:v>323600.00000000006</c:v>
                </c:pt>
                <c:pt idx="42">
                  <c:v>323600.00000000006</c:v>
                </c:pt>
                <c:pt idx="43">
                  <c:v>317900</c:v>
                </c:pt>
                <c:pt idx="44">
                  <c:v>325500</c:v>
                </c:pt>
                <c:pt idx="45">
                  <c:v>335500.00000000006</c:v>
                </c:pt>
                <c:pt idx="46">
                  <c:v>359300.00000000006</c:v>
                </c:pt>
                <c:pt idx="47">
                  <c:v>434464</c:v>
                </c:pt>
                <c:pt idx="48">
                  <c:v>453564</c:v>
                </c:pt>
              </c:numCache>
            </c:numRef>
          </c:val>
        </c:ser>
        <c:ser>
          <c:idx val="1"/>
          <c:order val="3"/>
          <c:tx>
            <c:strRef>
              <c:f>'Table 3.1'!$E$12:$F$12</c:f>
              <c:strCache>
                <c:ptCount val="1"/>
                <c:pt idx="0">
                  <c:v>Steam Turbine</c:v>
                </c:pt>
              </c:strCache>
            </c:strRef>
          </c:tx>
          <c:spPr>
            <a:solidFill>
              <a:schemeClr val="accent6">
                <a:lumMod val="60000"/>
                <a:lumOff val="40000"/>
              </a:schemeClr>
            </a:solidFill>
            <a:ln w="25400">
              <a:noFill/>
            </a:ln>
          </c:spPr>
          <c:cat>
            <c:numRef>
              <c:f>'Table 3.1'!$A$14:$A$62</c:f>
              <c:numCache>
                <c:formatCode>General</c:formatCode>
                <c:ptCount val="49"/>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numCache>
            </c:numRef>
          </c:cat>
          <c:val>
            <c:numRef>
              <c:f>'Table 3.1'!$E$14:$E$62</c:f>
              <c:numCache>
                <c:formatCode>#,##0</c:formatCode>
                <c:ptCount val="49"/>
                <c:pt idx="0">
                  <c:v>32875</c:v>
                </c:pt>
                <c:pt idx="1">
                  <c:v>32875</c:v>
                </c:pt>
                <c:pt idx="2">
                  <c:v>32750</c:v>
                </c:pt>
                <c:pt idx="3">
                  <c:v>32750</c:v>
                </c:pt>
                <c:pt idx="4">
                  <c:v>32750</c:v>
                </c:pt>
                <c:pt idx="5">
                  <c:v>32750</c:v>
                </c:pt>
                <c:pt idx="6">
                  <c:v>54750</c:v>
                </c:pt>
                <c:pt idx="7">
                  <c:v>54750</c:v>
                </c:pt>
                <c:pt idx="8">
                  <c:v>74750</c:v>
                </c:pt>
                <c:pt idx="9">
                  <c:v>68250</c:v>
                </c:pt>
                <c:pt idx="10">
                  <c:v>68250</c:v>
                </c:pt>
                <c:pt idx="11">
                  <c:v>68250</c:v>
                </c:pt>
                <c:pt idx="12">
                  <c:v>68000</c:v>
                </c:pt>
                <c:pt idx="13">
                  <c:v>68000</c:v>
                </c:pt>
                <c:pt idx="14">
                  <c:v>68000</c:v>
                </c:pt>
                <c:pt idx="15">
                  <c:v>68000</c:v>
                </c:pt>
                <c:pt idx="16">
                  <c:v>68000</c:v>
                </c:pt>
                <c:pt idx="17">
                  <c:v>101000</c:v>
                </c:pt>
                <c:pt idx="18">
                  <c:v>101000</c:v>
                </c:pt>
                <c:pt idx="19">
                  <c:v>158000</c:v>
                </c:pt>
                <c:pt idx="20">
                  <c:v>158000</c:v>
                </c:pt>
                <c:pt idx="21">
                  <c:v>158000</c:v>
                </c:pt>
                <c:pt idx="22">
                  <c:v>158030</c:v>
                </c:pt>
                <c:pt idx="23">
                  <c:v>144500</c:v>
                </c:pt>
                <c:pt idx="24">
                  <c:v>154000</c:v>
                </c:pt>
                <c:pt idx="25">
                  <c:v>145600</c:v>
                </c:pt>
                <c:pt idx="26">
                  <c:v>141800</c:v>
                </c:pt>
                <c:pt idx="27">
                  <c:v>141800</c:v>
                </c:pt>
                <c:pt idx="28">
                  <c:v>139200</c:v>
                </c:pt>
                <c:pt idx="29">
                  <c:v>139200</c:v>
                </c:pt>
                <c:pt idx="30">
                  <c:v>139200</c:v>
                </c:pt>
                <c:pt idx="31">
                  <c:v>139200</c:v>
                </c:pt>
                <c:pt idx="32">
                  <c:v>139200</c:v>
                </c:pt>
                <c:pt idx="33">
                  <c:v>139200</c:v>
                </c:pt>
                <c:pt idx="34">
                  <c:v>68500</c:v>
                </c:pt>
                <c:pt idx="35">
                  <c:v>53500</c:v>
                </c:pt>
                <c:pt idx="36">
                  <c:v>68500</c:v>
                </c:pt>
                <c:pt idx="37">
                  <c:v>68500</c:v>
                </c:pt>
                <c:pt idx="38">
                  <c:v>68500</c:v>
                </c:pt>
                <c:pt idx="39">
                  <c:v>68500</c:v>
                </c:pt>
                <c:pt idx="40">
                  <c:v>55500</c:v>
                </c:pt>
                <c:pt idx="41">
                  <c:v>55500</c:v>
                </c:pt>
                <c:pt idx="42">
                  <c:v>55500</c:v>
                </c:pt>
                <c:pt idx="43">
                  <c:v>55500</c:v>
                </c:pt>
                <c:pt idx="44">
                  <c:v>55500</c:v>
                </c:pt>
                <c:pt idx="45">
                  <c:v>55500</c:v>
                </c:pt>
                <c:pt idx="46">
                  <c:v>55500</c:v>
                </c:pt>
                <c:pt idx="47">
                  <c:v>55500</c:v>
                </c:pt>
                <c:pt idx="48">
                  <c:v>55500</c:v>
                </c:pt>
              </c:numCache>
            </c:numRef>
          </c:val>
        </c:ser>
        <c:ser>
          <c:idx val="3"/>
          <c:order val="4"/>
          <c:tx>
            <c:strRef>
              <c:f>'Table 3.1'!$I$12:$J$12</c:f>
              <c:strCache>
                <c:ptCount val="1"/>
                <c:pt idx="0">
                  <c:v>Combustion Gas Turbine</c:v>
                </c:pt>
              </c:strCache>
            </c:strRef>
          </c:tx>
          <c:spPr>
            <a:ln w="25400">
              <a:noFill/>
            </a:ln>
          </c:spPr>
          <c:cat>
            <c:numRef>
              <c:f>'Table 3.1'!$A$14:$A$62</c:f>
              <c:numCache>
                <c:formatCode>General</c:formatCode>
                <c:ptCount val="49"/>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numCache>
            </c:numRef>
          </c:cat>
          <c:val>
            <c:numRef>
              <c:f>'Table 3.1'!$I$14:$I$62</c:f>
              <c:numCache>
                <c:formatCode>#,##0</c:formatCode>
                <c:ptCount val="49"/>
                <c:pt idx="0">
                  <c:v>12800</c:v>
                </c:pt>
                <c:pt idx="1">
                  <c:v>39700</c:v>
                </c:pt>
                <c:pt idx="2">
                  <c:v>54050</c:v>
                </c:pt>
                <c:pt idx="3">
                  <c:v>68400</c:v>
                </c:pt>
                <c:pt idx="4">
                  <c:v>69900</c:v>
                </c:pt>
                <c:pt idx="5">
                  <c:v>69900</c:v>
                </c:pt>
                <c:pt idx="6">
                  <c:v>116700</c:v>
                </c:pt>
                <c:pt idx="7">
                  <c:v>116700</c:v>
                </c:pt>
                <c:pt idx="8">
                  <c:v>131990</c:v>
                </c:pt>
                <c:pt idx="9">
                  <c:v>188803</c:v>
                </c:pt>
                <c:pt idx="10">
                  <c:v>246139</c:v>
                </c:pt>
                <c:pt idx="11">
                  <c:v>313100</c:v>
                </c:pt>
                <c:pt idx="12">
                  <c:v>385324</c:v>
                </c:pt>
                <c:pt idx="13">
                  <c:v>396257</c:v>
                </c:pt>
                <c:pt idx="14">
                  <c:v>575454</c:v>
                </c:pt>
                <c:pt idx="15">
                  <c:v>624074</c:v>
                </c:pt>
                <c:pt idx="16">
                  <c:v>720614</c:v>
                </c:pt>
                <c:pt idx="17">
                  <c:v>799914</c:v>
                </c:pt>
                <c:pt idx="18">
                  <c:v>823174</c:v>
                </c:pt>
                <c:pt idx="19">
                  <c:v>850374</c:v>
                </c:pt>
                <c:pt idx="20">
                  <c:v>850274</c:v>
                </c:pt>
                <c:pt idx="21">
                  <c:v>870574</c:v>
                </c:pt>
                <c:pt idx="22">
                  <c:v>947624</c:v>
                </c:pt>
                <c:pt idx="23">
                  <c:v>933600</c:v>
                </c:pt>
                <c:pt idx="24">
                  <c:v>972100</c:v>
                </c:pt>
                <c:pt idx="25">
                  <c:v>966000</c:v>
                </c:pt>
                <c:pt idx="26">
                  <c:v>907600</c:v>
                </c:pt>
                <c:pt idx="27">
                  <c:v>896900</c:v>
                </c:pt>
                <c:pt idx="28">
                  <c:v>896900</c:v>
                </c:pt>
                <c:pt idx="29">
                  <c:v>903500</c:v>
                </c:pt>
                <c:pt idx="30">
                  <c:v>906300</c:v>
                </c:pt>
                <c:pt idx="31">
                  <c:v>901500</c:v>
                </c:pt>
                <c:pt idx="32">
                  <c:v>921000</c:v>
                </c:pt>
                <c:pt idx="33">
                  <c:v>921000</c:v>
                </c:pt>
                <c:pt idx="34">
                  <c:v>1227425</c:v>
                </c:pt>
                <c:pt idx="35">
                  <c:v>1194350</c:v>
                </c:pt>
                <c:pt idx="36">
                  <c:v>1224425</c:v>
                </c:pt>
                <c:pt idx="37">
                  <c:v>1227225</c:v>
                </c:pt>
                <c:pt idx="38">
                  <c:v>1232425</c:v>
                </c:pt>
                <c:pt idx="39">
                  <c:v>1270650</c:v>
                </c:pt>
                <c:pt idx="40">
                  <c:v>891999.99999999988</c:v>
                </c:pt>
                <c:pt idx="41">
                  <c:v>778799.99999999988</c:v>
                </c:pt>
                <c:pt idx="42">
                  <c:v>778799.99999999988</c:v>
                </c:pt>
                <c:pt idx="43">
                  <c:v>731999.99999999988</c:v>
                </c:pt>
                <c:pt idx="44">
                  <c:v>742099.99999999988</c:v>
                </c:pt>
                <c:pt idx="45">
                  <c:v>850599.99999999977</c:v>
                </c:pt>
                <c:pt idx="46">
                  <c:v>850599.99999999977</c:v>
                </c:pt>
                <c:pt idx="47">
                  <c:v>850600</c:v>
                </c:pt>
                <c:pt idx="48">
                  <c:v>791000</c:v>
                </c:pt>
              </c:numCache>
            </c:numRef>
          </c:val>
        </c:ser>
        <c:ser>
          <c:idx val="4"/>
          <c:order val="5"/>
          <c:tx>
            <c:strRef>
              <c:f>'Table 3.1'!$K$12:$L$12</c:f>
              <c:strCache>
                <c:ptCount val="1"/>
                <c:pt idx="0">
                  <c:v>Combined Cycle</c:v>
                </c:pt>
              </c:strCache>
            </c:strRef>
          </c:tx>
          <c:spPr>
            <a:ln w="25400">
              <a:noFill/>
            </a:ln>
          </c:spPr>
          <c:cat>
            <c:numRef>
              <c:f>'Table 3.1'!$A$14:$A$62</c:f>
              <c:numCache>
                <c:formatCode>General</c:formatCode>
                <c:ptCount val="49"/>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numCache>
            </c:numRef>
          </c:cat>
          <c:val>
            <c:numRef>
              <c:f>'Table 3.1'!$K$14:$K$62</c:f>
              <c:numCache>
                <c:formatCode>General</c:formatCode>
                <c:ptCount val="49"/>
                <c:pt idx="40" formatCode="#,##0">
                  <c:v>412600</c:v>
                </c:pt>
                <c:pt idx="41" formatCode="#,##0">
                  <c:v>412600</c:v>
                </c:pt>
                <c:pt idx="42" formatCode="#,##0">
                  <c:v>412600</c:v>
                </c:pt>
                <c:pt idx="43" formatCode="#,##0">
                  <c:v>388700</c:v>
                </c:pt>
                <c:pt idx="44" formatCode="#,##0">
                  <c:v>388700</c:v>
                </c:pt>
                <c:pt idx="45" formatCode="#,##0">
                  <c:v>388700</c:v>
                </c:pt>
                <c:pt idx="46" formatCode="#,##0">
                  <c:v>388700</c:v>
                </c:pt>
                <c:pt idx="47" formatCode="#,##0">
                  <c:v>388700</c:v>
                </c:pt>
                <c:pt idx="48" formatCode="#,##0">
                  <c:v>448700</c:v>
                </c:pt>
              </c:numCache>
            </c:numRef>
          </c:val>
        </c:ser>
        <c:dLbls>
          <c:showLegendKey val="0"/>
          <c:showVal val="0"/>
          <c:showCatName val="0"/>
          <c:showSerName val="0"/>
          <c:showPercent val="0"/>
          <c:showBubbleSize val="0"/>
        </c:dLbls>
        <c:axId val="156193152"/>
        <c:axId val="156194688"/>
      </c:areaChart>
      <c:catAx>
        <c:axId val="156193152"/>
        <c:scaling>
          <c:orientation val="minMax"/>
        </c:scaling>
        <c:delete val="0"/>
        <c:axPos val="b"/>
        <c:numFmt formatCode="General" sourceLinked="1"/>
        <c:majorTickMark val="out"/>
        <c:minorTickMark val="none"/>
        <c:tickLblPos val="nextTo"/>
        <c:txPr>
          <a:bodyPr rot="-5400000"/>
          <a:lstStyle/>
          <a:p>
            <a:pPr>
              <a:defRPr/>
            </a:pPr>
            <a:endParaRPr lang="en-US"/>
          </a:p>
        </c:txPr>
        <c:crossAx val="156194688"/>
        <c:crosses val="autoZero"/>
        <c:auto val="1"/>
        <c:lblAlgn val="ctr"/>
        <c:lblOffset val="100"/>
        <c:noMultiLvlLbl val="0"/>
      </c:catAx>
      <c:valAx>
        <c:axId val="156194688"/>
        <c:scaling>
          <c:orientation val="minMax"/>
        </c:scaling>
        <c:delete val="0"/>
        <c:axPos val="l"/>
        <c:majorGridlines/>
        <c:title>
          <c:tx>
            <c:rich>
              <a:bodyPr rot="-5400000" vert="horz"/>
              <a:lstStyle/>
              <a:p>
                <a:pPr>
                  <a:defRPr/>
                </a:pPr>
                <a:r>
                  <a:rPr lang="en-US"/>
                  <a:t>Installed Capacity, MW</a:t>
                </a:r>
              </a:p>
            </c:rich>
          </c:tx>
          <c:layout/>
          <c:overlay val="0"/>
        </c:title>
        <c:numFmt formatCode="#,##0" sourceLinked="1"/>
        <c:majorTickMark val="out"/>
        <c:minorTickMark val="none"/>
        <c:tickLblPos val="nextTo"/>
        <c:crossAx val="156193152"/>
        <c:crosses val="autoZero"/>
        <c:crossBetween val="midCat"/>
        <c:dispUnits>
          <c:builtInUnit val="thousands"/>
        </c:dispUnits>
      </c:valAx>
    </c:plotArea>
    <c:legend>
      <c:legendPos val="r"/>
      <c:layout/>
      <c:overlay val="0"/>
    </c:legend>
    <c:plotVisOnly val="1"/>
    <c:dispBlanksAs val="zero"/>
    <c:showDLblsOverMax val="0"/>
  </c:chart>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3"/>
          <c:order val="0"/>
          <c:tx>
            <c:strRef>
              <c:f>'Table 3.3'!$J$13</c:f>
              <c:strCache>
                <c:ptCount val="1"/>
                <c:pt idx="0">
                  <c:v>Hydro</c:v>
                </c:pt>
              </c:strCache>
            </c:strRef>
          </c:tx>
          <c:spPr>
            <a:solidFill>
              <a:schemeClr val="tx2">
                <a:lumMod val="40000"/>
                <a:lumOff val="60000"/>
              </a:schemeClr>
            </a:solidFill>
            <a:ln w="25400">
              <a:noFill/>
            </a:ln>
          </c:spPr>
          <c:cat>
            <c:numRef>
              <c:f>'Table 3.3'!$A$23:$A$62</c:f>
              <c:numCache>
                <c:formatCode>General</c:formatCode>
                <c:ptCount val="40"/>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numCache>
            </c:numRef>
          </c:cat>
          <c:val>
            <c:numRef>
              <c:f>'Table 3.3'!$J$23:$J$62</c:f>
              <c:numCache>
                <c:formatCode>#,##0</c:formatCode>
                <c:ptCount val="40"/>
                <c:pt idx="3">
                  <c:v>319</c:v>
                </c:pt>
                <c:pt idx="4">
                  <c:v>351</c:v>
                </c:pt>
                <c:pt idx="5">
                  <c:v>369</c:v>
                </c:pt>
                <c:pt idx="6">
                  <c:v>498</c:v>
                </c:pt>
                <c:pt idx="7">
                  <c:v>463</c:v>
                </c:pt>
                <c:pt idx="8">
                  <c:v>450</c:v>
                </c:pt>
                <c:pt idx="9">
                  <c:v>532</c:v>
                </c:pt>
                <c:pt idx="10">
                  <c:v>581</c:v>
                </c:pt>
                <c:pt idx="11">
                  <c:v>576</c:v>
                </c:pt>
                <c:pt idx="12">
                  <c:v>586</c:v>
                </c:pt>
                <c:pt idx="13">
                  <c:v>696</c:v>
                </c:pt>
                <c:pt idx="14">
                  <c:v>775</c:v>
                </c:pt>
                <c:pt idx="15">
                  <c:v>854</c:v>
                </c:pt>
                <c:pt idx="16">
                  <c:v>898</c:v>
                </c:pt>
                <c:pt idx="17">
                  <c:v>989</c:v>
                </c:pt>
                <c:pt idx="18">
                  <c:v>935</c:v>
                </c:pt>
                <c:pt idx="19">
                  <c:v>1024</c:v>
                </c:pt>
                <c:pt idx="20">
                  <c:v>1085</c:v>
                </c:pt>
                <c:pt idx="21">
                  <c:v>1337</c:v>
                </c:pt>
                <c:pt idx="22">
                  <c:v>1359</c:v>
                </c:pt>
                <c:pt idx="23">
                  <c:v>1384</c:v>
                </c:pt>
                <c:pt idx="24">
                  <c:v>1459</c:v>
                </c:pt>
                <c:pt idx="25">
                  <c:v>1266</c:v>
                </c:pt>
                <c:pt idx="26">
                  <c:v>1098.953</c:v>
                </c:pt>
                <c:pt idx="27">
                  <c:v>1113.3320000000001</c:v>
                </c:pt>
                <c:pt idx="28">
                  <c:v>816.60799999999995</c:v>
                </c:pt>
                <c:pt idx="29">
                  <c:v>1001.819</c:v>
                </c:pt>
                <c:pt idx="30">
                  <c:v>1346</c:v>
                </c:pt>
                <c:pt idx="31">
                  <c:v>1439.3510010000002</c:v>
                </c:pt>
                <c:pt idx="32">
                  <c:v>1582.5354899999995</c:v>
                </c:pt>
                <c:pt idx="33">
                  <c:v>1498.0200089999998</c:v>
                </c:pt>
                <c:pt idx="34">
                  <c:v>1463.9420049999999</c:v>
                </c:pt>
                <c:pt idx="35">
                  <c:v>1223.607006</c:v>
                </c:pt>
                <c:pt idx="36">
                  <c:v>1291.2229990000001</c:v>
                </c:pt>
                <c:pt idx="37">
                  <c:v>1171.8009999999999</c:v>
                </c:pt>
                <c:pt idx="38">
                  <c:v>1309</c:v>
                </c:pt>
                <c:pt idx="39">
                  <c:v>1428.837</c:v>
                </c:pt>
              </c:numCache>
            </c:numRef>
          </c:val>
        </c:ser>
        <c:ser>
          <c:idx val="4"/>
          <c:order val="1"/>
          <c:tx>
            <c:strRef>
              <c:f>'Table 3.3'!$L$13</c:f>
              <c:strCache>
                <c:ptCount val="1"/>
                <c:pt idx="0">
                  <c:v>Wind</c:v>
                </c:pt>
              </c:strCache>
            </c:strRef>
          </c:tx>
          <c:spPr>
            <a:solidFill>
              <a:srgbClr val="FF0000"/>
            </a:solidFill>
            <a:ln w="25400">
              <a:noFill/>
            </a:ln>
          </c:spPr>
          <c:cat>
            <c:numRef>
              <c:f>'Table 3.3'!$A$23:$A$62</c:f>
              <c:numCache>
                <c:formatCode>General</c:formatCode>
                <c:ptCount val="40"/>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numCache>
            </c:numRef>
          </c:cat>
          <c:val>
            <c:numRef>
              <c:f>'Table 3.3'!$L$23:$L$62</c:f>
              <c:numCache>
                <c:formatCode>General</c:formatCode>
                <c:ptCount val="40"/>
                <c:pt idx="30">
                  <c:v>1</c:v>
                </c:pt>
                <c:pt idx="34" formatCode="#,##0.00">
                  <c:v>0.58899999999999997</c:v>
                </c:pt>
                <c:pt idx="35" formatCode="#,##0.00">
                  <c:v>0.78800099999999995</c:v>
                </c:pt>
                <c:pt idx="37" formatCode="#,##0.00">
                  <c:v>6.8000000000000005E-2</c:v>
                </c:pt>
                <c:pt idx="38" formatCode="#,##0.00">
                  <c:v>9.1519999999999992</c:v>
                </c:pt>
                <c:pt idx="39" formatCode="#,##0.00">
                  <c:v>20.347999999999999</c:v>
                </c:pt>
              </c:numCache>
            </c:numRef>
          </c:val>
        </c:ser>
        <c:ser>
          <c:idx val="2"/>
          <c:order val="2"/>
          <c:tx>
            <c:strRef>
              <c:f>'Table 3.3'!$H$13</c:f>
              <c:strCache>
                <c:ptCount val="1"/>
                <c:pt idx="0">
                  <c:v>Coal</c:v>
                </c:pt>
              </c:strCache>
            </c:strRef>
          </c:tx>
          <c:spPr>
            <a:solidFill>
              <a:schemeClr val="bg1">
                <a:lumMod val="65000"/>
              </a:schemeClr>
            </a:solidFill>
            <a:ln w="25400">
              <a:noFill/>
            </a:ln>
          </c:spPr>
          <c:cat>
            <c:numRef>
              <c:f>'Table 3.3'!$A$23:$A$62</c:f>
              <c:numCache>
                <c:formatCode>General</c:formatCode>
                <c:ptCount val="40"/>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numCache>
            </c:numRef>
          </c:cat>
          <c:val>
            <c:numRef>
              <c:f>'Table 3.3'!$H$23:$H$62</c:f>
              <c:numCache>
                <c:formatCode>#,##0</c:formatCode>
                <c:ptCount val="40"/>
                <c:pt idx="0">
                  <c:v>262</c:v>
                </c:pt>
                <c:pt idx="1">
                  <c:v>266</c:v>
                </c:pt>
                <c:pt idx="2">
                  <c:v>267</c:v>
                </c:pt>
                <c:pt idx="3">
                  <c:v>299</c:v>
                </c:pt>
                <c:pt idx="4">
                  <c:v>323</c:v>
                </c:pt>
                <c:pt idx="5">
                  <c:v>314</c:v>
                </c:pt>
                <c:pt idx="6">
                  <c:v>297</c:v>
                </c:pt>
                <c:pt idx="7">
                  <c:v>323</c:v>
                </c:pt>
                <c:pt idx="8">
                  <c:v>308</c:v>
                </c:pt>
                <c:pt idx="9">
                  <c:v>290</c:v>
                </c:pt>
                <c:pt idx="10">
                  <c:v>338</c:v>
                </c:pt>
                <c:pt idx="11">
                  <c:v>354</c:v>
                </c:pt>
                <c:pt idx="12">
                  <c:v>331</c:v>
                </c:pt>
                <c:pt idx="13">
                  <c:v>308</c:v>
                </c:pt>
                <c:pt idx="14">
                  <c:v>290</c:v>
                </c:pt>
                <c:pt idx="15">
                  <c:v>272</c:v>
                </c:pt>
                <c:pt idx="16">
                  <c:v>276</c:v>
                </c:pt>
                <c:pt idx="17">
                  <c:v>295</c:v>
                </c:pt>
                <c:pt idx="18">
                  <c:v>307</c:v>
                </c:pt>
                <c:pt idx="19">
                  <c:v>316</c:v>
                </c:pt>
                <c:pt idx="20">
                  <c:v>323</c:v>
                </c:pt>
                <c:pt idx="21">
                  <c:v>302</c:v>
                </c:pt>
                <c:pt idx="22">
                  <c:v>322</c:v>
                </c:pt>
                <c:pt idx="23">
                  <c:v>294</c:v>
                </c:pt>
                <c:pt idx="24">
                  <c:v>309</c:v>
                </c:pt>
                <c:pt idx="25">
                  <c:v>229</c:v>
                </c:pt>
                <c:pt idx="26">
                  <c:v>237.16499999999999</c:v>
                </c:pt>
                <c:pt idx="27">
                  <c:v>171.053</c:v>
                </c:pt>
                <c:pt idx="28">
                  <c:v>156.18799999999999</c:v>
                </c:pt>
                <c:pt idx="29">
                  <c:v>184.90100000000001</c:v>
                </c:pt>
                <c:pt idx="30">
                  <c:v>194.00800000000001</c:v>
                </c:pt>
                <c:pt idx="31">
                  <c:v>205</c:v>
                </c:pt>
                <c:pt idx="32">
                  <c:v>168</c:v>
                </c:pt>
                <c:pt idx="33">
                  <c:v>211</c:v>
                </c:pt>
                <c:pt idx="34">
                  <c:v>219</c:v>
                </c:pt>
                <c:pt idx="35">
                  <c:v>210</c:v>
                </c:pt>
                <c:pt idx="36">
                  <c:v>214</c:v>
                </c:pt>
                <c:pt idx="37">
                  <c:v>220</c:v>
                </c:pt>
                <c:pt idx="38">
                  <c:v>422</c:v>
                </c:pt>
                <c:pt idx="39">
                  <c:v>393.673</c:v>
                </c:pt>
              </c:numCache>
            </c:numRef>
          </c:val>
        </c:ser>
        <c:ser>
          <c:idx val="0"/>
          <c:order val="3"/>
          <c:tx>
            <c:strRef>
              <c:f>'Table 3.3'!$D$13</c:f>
              <c:strCache>
                <c:ptCount val="1"/>
                <c:pt idx="0">
                  <c:v>Oil</c:v>
                </c:pt>
              </c:strCache>
            </c:strRef>
          </c:tx>
          <c:spPr>
            <a:solidFill>
              <a:schemeClr val="accent4">
                <a:lumMod val="75000"/>
              </a:schemeClr>
            </a:solidFill>
            <a:ln w="25400">
              <a:noFill/>
            </a:ln>
          </c:spPr>
          <c:cat>
            <c:numRef>
              <c:f>'Table 3.3'!$A$23:$A$62</c:f>
              <c:numCache>
                <c:formatCode>General</c:formatCode>
                <c:ptCount val="40"/>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numCache>
            </c:numRef>
          </c:cat>
          <c:val>
            <c:numRef>
              <c:f>'Table 3.3'!$D$23:$D$62</c:f>
              <c:numCache>
                <c:formatCode>#,##0</c:formatCode>
                <c:ptCount val="40"/>
                <c:pt idx="0">
                  <c:v>195</c:v>
                </c:pt>
                <c:pt idx="1">
                  <c:v>193</c:v>
                </c:pt>
                <c:pt idx="2">
                  <c:v>189</c:v>
                </c:pt>
                <c:pt idx="3">
                  <c:v>203</c:v>
                </c:pt>
                <c:pt idx="4">
                  <c:v>277</c:v>
                </c:pt>
                <c:pt idx="5">
                  <c:v>351</c:v>
                </c:pt>
                <c:pt idx="6">
                  <c:v>378</c:v>
                </c:pt>
                <c:pt idx="7">
                  <c:v>388</c:v>
                </c:pt>
                <c:pt idx="8">
                  <c:v>383</c:v>
                </c:pt>
                <c:pt idx="9">
                  <c:v>368</c:v>
                </c:pt>
                <c:pt idx="10">
                  <c:v>338</c:v>
                </c:pt>
                <c:pt idx="11">
                  <c:v>466</c:v>
                </c:pt>
                <c:pt idx="12">
                  <c:v>526</c:v>
                </c:pt>
                <c:pt idx="13">
                  <c:v>541</c:v>
                </c:pt>
                <c:pt idx="14">
                  <c:v>538</c:v>
                </c:pt>
                <c:pt idx="15">
                  <c:v>535</c:v>
                </c:pt>
                <c:pt idx="16">
                  <c:v>459</c:v>
                </c:pt>
                <c:pt idx="17">
                  <c:v>451</c:v>
                </c:pt>
                <c:pt idx="18">
                  <c:v>486</c:v>
                </c:pt>
                <c:pt idx="19">
                  <c:v>449</c:v>
                </c:pt>
                <c:pt idx="20">
                  <c:v>547</c:v>
                </c:pt>
                <c:pt idx="21">
                  <c:v>530</c:v>
                </c:pt>
                <c:pt idx="22">
                  <c:v>575</c:v>
                </c:pt>
                <c:pt idx="23">
                  <c:v>593</c:v>
                </c:pt>
                <c:pt idx="24">
                  <c:v>591</c:v>
                </c:pt>
                <c:pt idx="25">
                  <c:v>643</c:v>
                </c:pt>
                <c:pt idx="26">
                  <c:v>740.721</c:v>
                </c:pt>
                <c:pt idx="27">
                  <c:v>756.91399999999999</c:v>
                </c:pt>
                <c:pt idx="28">
                  <c:v>798.03899999999999</c:v>
                </c:pt>
                <c:pt idx="29">
                  <c:v>557.01300000000003</c:v>
                </c:pt>
                <c:pt idx="30">
                  <c:v>848</c:v>
                </c:pt>
                <c:pt idx="31">
                  <c:v>875.1529300000002</c:v>
                </c:pt>
                <c:pt idx="32">
                  <c:v>775</c:v>
                </c:pt>
                <c:pt idx="33">
                  <c:v>682</c:v>
                </c:pt>
                <c:pt idx="34">
                  <c:v>685.55899799999986</c:v>
                </c:pt>
                <c:pt idx="35">
                  <c:v>694.25200099999995</c:v>
                </c:pt>
                <c:pt idx="36">
                  <c:v>853</c:v>
                </c:pt>
                <c:pt idx="37">
                  <c:v>927.68143299999997</c:v>
                </c:pt>
                <c:pt idx="38">
                  <c:v>1183</c:v>
                </c:pt>
                <c:pt idx="39">
                  <c:v>952.94899999999996</c:v>
                </c:pt>
              </c:numCache>
            </c:numRef>
          </c:val>
        </c:ser>
        <c:ser>
          <c:idx val="1"/>
          <c:order val="4"/>
          <c:tx>
            <c:strRef>
              <c:f>'Table 3.3'!$F$13</c:f>
              <c:strCache>
                <c:ptCount val="1"/>
                <c:pt idx="0">
                  <c:v>Gas</c:v>
                </c:pt>
              </c:strCache>
            </c:strRef>
          </c:tx>
          <c:spPr>
            <a:solidFill>
              <a:schemeClr val="accent6">
                <a:lumMod val="60000"/>
                <a:lumOff val="40000"/>
              </a:schemeClr>
            </a:solidFill>
            <a:ln w="25400">
              <a:noFill/>
            </a:ln>
          </c:spPr>
          <c:cat>
            <c:numRef>
              <c:f>'Table 3.3'!$A$23:$A$62</c:f>
              <c:numCache>
                <c:formatCode>General</c:formatCode>
                <c:ptCount val="40"/>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numCache>
            </c:numRef>
          </c:cat>
          <c:val>
            <c:numRef>
              <c:f>'Table 3.3'!$F$23:$F$62</c:f>
              <c:numCache>
                <c:formatCode>#,##0</c:formatCode>
                <c:ptCount val="40"/>
                <c:pt idx="0">
                  <c:v>614</c:v>
                </c:pt>
                <c:pt idx="1">
                  <c:v>748</c:v>
                </c:pt>
                <c:pt idx="2">
                  <c:v>950</c:v>
                </c:pt>
                <c:pt idx="3">
                  <c:v>1047</c:v>
                </c:pt>
                <c:pt idx="4">
                  <c:v>1311</c:v>
                </c:pt>
                <c:pt idx="5">
                  <c:v>1468</c:v>
                </c:pt>
                <c:pt idx="6">
                  <c:v>1537</c:v>
                </c:pt>
                <c:pt idx="7">
                  <c:v>1690</c:v>
                </c:pt>
                <c:pt idx="8">
                  <c:v>1827</c:v>
                </c:pt>
                <c:pt idx="9">
                  <c:v>1844</c:v>
                </c:pt>
                <c:pt idx="10">
                  <c:v>1897</c:v>
                </c:pt>
                <c:pt idx="11">
                  <c:v>2211</c:v>
                </c:pt>
                <c:pt idx="12">
                  <c:v>2338</c:v>
                </c:pt>
                <c:pt idx="13">
                  <c:v>2512</c:v>
                </c:pt>
                <c:pt idx="14">
                  <c:v>2631</c:v>
                </c:pt>
                <c:pt idx="15">
                  <c:v>2749</c:v>
                </c:pt>
                <c:pt idx="16">
                  <c:v>2790</c:v>
                </c:pt>
                <c:pt idx="17">
                  <c:v>2767</c:v>
                </c:pt>
                <c:pt idx="18">
                  <c:v>2875</c:v>
                </c:pt>
                <c:pt idx="19">
                  <c:v>2886</c:v>
                </c:pt>
                <c:pt idx="20">
                  <c:v>2666</c:v>
                </c:pt>
                <c:pt idx="21">
                  <c:v>2569</c:v>
                </c:pt>
                <c:pt idx="22">
                  <c:v>2476</c:v>
                </c:pt>
                <c:pt idx="23">
                  <c:v>2654</c:v>
                </c:pt>
                <c:pt idx="24">
                  <c:v>2660</c:v>
                </c:pt>
                <c:pt idx="25">
                  <c:v>2844</c:v>
                </c:pt>
                <c:pt idx="26">
                  <c:v>3031</c:v>
                </c:pt>
                <c:pt idx="27">
                  <c:v>2549</c:v>
                </c:pt>
                <c:pt idx="28">
                  <c:v>2838</c:v>
                </c:pt>
                <c:pt idx="29">
                  <c:v>3194</c:v>
                </c:pt>
                <c:pt idx="30">
                  <c:v>3027.8069999999998</c:v>
                </c:pt>
                <c:pt idx="31">
                  <c:v>2952.995997</c:v>
                </c:pt>
                <c:pt idx="32">
                  <c:v>3148</c:v>
                </c:pt>
                <c:pt idx="33">
                  <c:v>3475.4769999999999</c:v>
                </c:pt>
                <c:pt idx="34">
                  <c:v>3576.7380009999997</c:v>
                </c:pt>
                <c:pt idx="35">
                  <c:v>3939.9210010000002</c:v>
                </c:pt>
                <c:pt idx="36">
                  <c:v>3788.3250459999995</c:v>
                </c:pt>
                <c:pt idx="37">
                  <c:v>3942.2368229999997</c:v>
                </c:pt>
                <c:pt idx="38">
                  <c:v>3518.5540000000001</c:v>
                </c:pt>
                <c:pt idx="39">
                  <c:v>3689.6849999999999</c:v>
                </c:pt>
              </c:numCache>
            </c:numRef>
          </c:val>
        </c:ser>
        <c:dLbls>
          <c:showLegendKey val="0"/>
          <c:showVal val="0"/>
          <c:showCatName val="0"/>
          <c:showSerName val="0"/>
          <c:showPercent val="0"/>
          <c:showBubbleSize val="0"/>
        </c:dLbls>
        <c:axId val="156297472"/>
        <c:axId val="154275840"/>
      </c:areaChart>
      <c:catAx>
        <c:axId val="156297472"/>
        <c:scaling>
          <c:orientation val="minMax"/>
        </c:scaling>
        <c:delete val="0"/>
        <c:axPos val="b"/>
        <c:numFmt formatCode="General" sourceLinked="1"/>
        <c:majorTickMark val="out"/>
        <c:minorTickMark val="none"/>
        <c:tickLblPos val="nextTo"/>
        <c:crossAx val="154275840"/>
        <c:crosses val="autoZero"/>
        <c:auto val="1"/>
        <c:lblAlgn val="ctr"/>
        <c:lblOffset val="100"/>
        <c:noMultiLvlLbl val="0"/>
      </c:catAx>
      <c:valAx>
        <c:axId val="154275840"/>
        <c:scaling>
          <c:orientation val="minMax"/>
        </c:scaling>
        <c:delete val="0"/>
        <c:axPos val="l"/>
        <c:majorGridlines/>
        <c:title>
          <c:tx>
            <c:rich>
              <a:bodyPr rot="-5400000" vert="horz"/>
              <a:lstStyle/>
              <a:p>
                <a:pPr>
                  <a:defRPr/>
                </a:pPr>
                <a:r>
                  <a:rPr lang="en-US"/>
                  <a:t>Net Generation, GWh</a:t>
                </a:r>
              </a:p>
            </c:rich>
          </c:tx>
          <c:layout/>
          <c:overlay val="0"/>
        </c:title>
        <c:numFmt formatCode="#,##0" sourceLinked="1"/>
        <c:majorTickMark val="out"/>
        <c:minorTickMark val="none"/>
        <c:tickLblPos val="nextTo"/>
        <c:crossAx val="156297472"/>
        <c:crosses val="autoZero"/>
        <c:crossBetween val="midCat"/>
      </c:valAx>
    </c:plotArea>
    <c:legend>
      <c:legendPos val="r"/>
      <c:layout/>
      <c:overlay val="0"/>
    </c:legend>
    <c:plotVisOnly val="1"/>
    <c:dispBlanksAs val="zero"/>
    <c:showDLblsOverMax val="0"/>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676277</xdr:colOff>
      <xdr:row>56</xdr:row>
      <xdr:rowOff>9525</xdr:rowOff>
    </xdr:from>
    <xdr:to>
      <xdr:col>13</xdr:col>
      <xdr:colOff>1</xdr:colOff>
      <xdr:row>69</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74</xdr:row>
      <xdr:rowOff>76200</xdr:rowOff>
    </xdr:from>
    <xdr:to>
      <xdr:col>7</xdr:col>
      <xdr:colOff>1771651</xdr:colOff>
      <xdr:row>88</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714374</xdr:colOff>
      <xdr:row>72</xdr:row>
      <xdr:rowOff>38100</xdr:rowOff>
    </xdr:from>
    <xdr:to>
      <xdr:col>18</xdr:col>
      <xdr:colOff>257174</xdr:colOff>
      <xdr:row>93</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xdr:colOff>
      <xdr:row>101</xdr:row>
      <xdr:rowOff>19050</xdr:rowOff>
    </xdr:from>
    <xdr:to>
      <xdr:col>15</xdr:col>
      <xdr:colOff>142875</xdr:colOff>
      <xdr:row>115</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21648</xdr:colOff>
      <xdr:row>66</xdr:row>
      <xdr:rowOff>66675</xdr:rowOff>
    </xdr:from>
    <xdr:to>
      <xdr:col>12</xdr:col>
      <xdr:colOff>200025</xdr:colOff>
      <xdr:row>88</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64</xdr:row>
      <xdr:rowOff>180975</xdr:rowOff>
    </xdr:from>
    <xdr:to>
      <xdr:col>9</xdr:col>
      <xdr:colOff>9525</xdr:colOff>
      <xdr:row>84</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akenergyauthority.org/" TargetMode="External"/><Relationship Id="rId1" Type="http://schemas.openxmlformats.org/officeDocument/2006/relationships/hyperlink" Target="http://iser.uaa.alaska.edu/Publications/AlaskaEnergyStatisticsCY2010Tables.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4"/>
  <sheetViews>
    <sheetView showGridLines="0" tabSelected="1" workbookViewId="0">
      <selection activeCell="K9" sqref="K9"/>
    </sheetView>
  </sheetViews>
  <sheetFormatPr defaultRowHeight="15" x14ac:dyDescent="0.25"/>
  <cols>
    <col min="2" max="2" width="11.42578125" customWidth="1"/>
  </cols>
  <sheetData>
    <row r="1" spans="1:20" s="277" customFormat="1" ht="17.25" x14ac:dyDescent="0.3">
      <c r="A1" s="294" t="s">
        <v>1044</v>
      </c>
      <c r="B1" s="278"/>
      <c r="C1" s="278"/>
      <c r="D1" s="278"/>
      <c r="E1" s="278"/>
      <c r="F1" s="278"/>
      <c r="G1" s="278"/>
      <c r="H1" s="278"/>
      <c r="I1" s="278"/>
      <c r="J1" s="278"/>
      <c r="K1" s="278"/>
      <c r="L1" s="278"/>
      <c r="M1" s="278"/>
      <c r="N1" s="278"/>
      <c r="O1" s="278"/>
      <c r="P1" s="278"/>
      <c r="Q1" s="278"/>
      <c r="R1" s="278"/>
      <c r="S1" s="278"/>
      <c r="T1" s="278"/>
    </row>
    <row r="2" spans="1:20" s="17" customFormat="1" ht="15.75" x14ac:dyDescent="0.25">
      <c r="A2" s="271"/>
      <c r="B2" s="272"/>
      <c r="C2" s="271"/>
      <c r="D2" s="271"/>
      <c r="E2" s="271"/>
      <c r="F2" s="271"/>
      <c r="G2" s="271"/>
      <c r="H2" s="271"/>
      <c r="I2" s="271"/>
      <c r="J2" s="271"/>
      <c r="K2" s="271"/>
      <c r="L2" s="271"/>
      <c r="M2" s="271"/>
      <c r="N2" s="271"/>
      <c r="O2" s="271"/>
      <c r="P2" s="271"/>
      <c r="Q2" s="271"/>
      <c r="R2" s="271"/>
      <c r="S2" s="271"/>
      <c r="T2" s="271"/>
    </row>
    <row r="3" spans="1:20" s="17" customFormat="1" ht="15.75" x14ac:dyDescent="0.25">
      <c r="A3" s="271" t="s">
        <v>853</v>
      </c>
      <c r="B3" s="272"/>
      <c r="C3" s="271"/>
      <c r="D3" s="271"/>
      <c r="E3" s="271"/>
      <c r="F3" s="271"/>
      <c r="G3" s="271"/>
      <c r="H3" s="271"/>
      <c r="I3" s="271"/>
      <c r="J3" s="271"/>
      <c r="K3" s="271"/>
      <c r="L3" s="271"/>
      <c r="M3" s="271"/>
      <c r="N3" s="271"/>
      <c r="O3" s="271"/>
      <c r="P3" s="271"/>
      <c r="Q3" s="271"/>
      <c r="R3" s="271"/>
      <c r="S3" s="271"/>
      <c r="T3" s="271"/>
    </row>
    <row r="4" spans="1:20" s="17" customFormat="1" ht="15.75" x14ac:dyDescent="0.25">
      <c r="A4" s="271"/>
      <c r="B4" s="273" t="s">
        <v>912</v>
      </c>
      <c r="C4" s="271"/>
      <c r="D4" s="271"/>
      <c r="E4" s="271"/>
      <c r="F4" s="271"/>
      <c r="G4" s="271"/>
      <c r="H4" s="271"/>
      <c r="I4" s="271"/>
      <c r="J4" s="271"/>
      <c r="K4" s="271"/>
      <c r="L4" s="271"/>
      <c r="M4" s="271"/>
      <c r="N4" s="271"/>
      <c r="O4" s="271"/>
      <c r="P4" s="271"/>
      <c r="Q4" s="271"/>
      <c r="R4" s="271"/>
      <c r="S4" s="271"/>
      <c r="T4" s="271"/>
    </row>
    <row r="5" spans="1:20" s="17" customFormat="1" ht="15.75" x14ac:dyDescent="0.25">
      <c r="A5" s="271" t="s">
        <v>854</v>
      </c>
      <c r="B5" s="271"/>
      <c r="C5" s="271"/>
      <c r="D5" s="271"/>
      <c r="E5" s="271"/>
      <c r="F5" s="271"/>
      <c r="G5" s="271"/>
      <c r="H5" s="271"/>
      <c r="I5" s="271"/>
      <c r="J5" s="271"/>
      <c r="K5" s="271"/>
      <c r="L5" s="271"/>
      <c r="M5" s="271"/>
      <c r="N5" s="271"/>
      <c r="O5" s="271"/>
      <c r="P5" s="271"/>
      <c r="Q5" s="271"/>
      <c r="R5" s="271"/>
      <c r="S5" s="271"/>
      <c r="T5" s="271"/>
    </row>
    <row r="6" spans="1:20" s="17" customFormat="1" ht="15.75" x14ac:dyDescent="0.25">
      <c r="A6" s="271"/>
      <c r="B6" s="271" t="s">
        <v>855</v>
      </c>
      <c r="C6" s="271"/>
      <c r="D6" s="271"/>
      <c r="E6" s="271"/>
      <c r="F6" s="271"/>
      <c r="G6" s="271"/>
      <c r="H6" s="271"/>
      <c r="I6" s="271"/>
      <c r="J6" s="271"/>
      <c r="K6" s="271"/>
      <c r="L6" s="271"/>
      <c r="M6" s="271"/>
      <c r="N6" s="271"/>
      <c r="O6" s="271"/>
      <c r="P6" s="271"/>
      <c r="Q6" s="271"/>
      <c r="R6" s="271"/>
      <c r="S6" s="271"/>
      <c r="T6" s="271"/>
    </row>
    <row r="7" spans="1:20" s="17" customFormat="1" ht="15.75" x14ac:dyDescent="0.25">
      <c r="A7" s="271"/>
      <c r="B7" s="271" t="s">
        <v>856</v>
      </c>
      <c r="C7" s="271"/>
      <c r="D7" s="271"/>
      <c r="E7" s="271"/>
      <c r="F7" s="271"/>
      <c r="G7" s="271"/>
      <c r="H7" s="271"/>
      <c r="I7" s="271"/>
      <c r="J7" s="271"/>
      <c r="K7" s="271"/>
      <c r="L7" s="271"/>
      <c r="M7" s="271"/>
      <c r="N7" s="271"/>
      <c r="O7" s="271"/>
      <c r="P7" s="271"/>
      <c r="Q7" s="271"/>
      <c r="R7" s="271"/>
      <c r="S7" s="271"/>
      <c r="T7" s="271"/>
    </row>
    <row r="8" spans="1:20" s="17" customFormat="1" ht="15.75" x14ac:dyDescent="0.25">
      <c r="A8" s="271" t="s">
        <v>857</v>
      </c>
      <c r="B8" s="271"/>
      <c r="C8" s="271"/>
      <c r="D8" s="271"/>
      <c r="E8" s="271"/>
      <c r="F8" s="271"/>
      <c r="G8" s="271"/>
      <c r="H8" s="271"/>
      <c r="I8" s="271"/>
      <c r="J8" s="271"/>
      <c r="K8" s="271"/>
      <c r="L8" s="271"/>
      <c r="M8" s="271"/>
      <c r="N8" s="271"/>
      <c r="O8" s="271"/>
      <c r="P8" s="271"/>
      <c r="Q8" s="271"/>
      <c r="R8" s="271"/>
      <c r="S8" s="271"/>
      <c r="T8" s="271"/>
    </row>
    <row r="9" spans="1:20" s="17" customFormat="1" ht="15.75" x14ac:dyDescent="0.25">
      <c r="A9" s="271"/>
      <c r="B9" s="271" t="s">
        <v>858</v>
      </c>
      <c r="C9" s="271"/>
      <c r="D9" s="271"/>
      <c r="E9" s="271"/>
      <c r="F9" s="271"/>
      <c r="G9" s="271"/>
      <c r="H9" s="271"/>
      <c r="I9" s="271"/>
      <c r="J9" s="271"/>
      <c r="K9" s="271"/>
      <c r="L9" s="271"/>
      <c r="M9" s="271"/>
      <c r="N9" s="271"/>
      <c r="O9" s="271"/>
      <c r="P9" s="271"/>
      <c r="Q9" s="271"/>
      <c r="R9" s="271"/>
      <c r="S9" s="271"/>
      <c r="T9" s="271"/>
    </row>
    <row r="10" spans="1:20" s="17" customFormat="1" ht="15.75" x14ac:dyDescent="0.25">
      <c r="A10" s="271" t="s">
        <v>859</v>
      </c>
      <c r="B10" s="271"/>
      <c r="C10" s="271"/>
      <c r="D10" s="271"/>
      <c r="E10" s="271"/>
      <c r="F10" s="271"/>
      <c r="G10" s="271"/>
      <c r="H10" s="271"/>
      <c r="I10" s="271"/>
      <c r="J10" s="271"/>
      <c r="K10" s="271"/>
      <c r="L10" s="271"/>
      <c r="M10" s="271"/>
      <c r="N10" s="271"/>
      <c r="O10" s="271"/>
      <c r="P10" s="271"/>
      <c r="Q10" s="271"/>
      <c r="R10" s="271"/>
      <c r="S10" s="271"/>
      <c r="T10" s="271"/>
    </row>
    <row r="11" spans="1:20" s="17" customFormat="1" ht="15.75" x14ac:dyDescent="0.25">
      <c r="A11" s="271"/>
      <c r="B11" s="274" t="s">
        <v>1056</v>
      </c>
      <c r="C11" s="271"/>
      <c r="D11" s="271"/>
      <c r="E11" s="271"/>
      <c r="F11" s="271"/>
      <c r="G11" s="271"/>
      <c r="H11" s="271"/>
      <c r="I11" s="271"/>
      <c r="J11" s="271"/>
      <c r="K11" s="271"/>
      <c r="L11" s="271"/>
      <c r="M11" s="271"/>
      <c r="N11" s="271"/>
      <c r="O11" s="271"/>
      <c r="P11" s="271"/>
      <c r="Q11" s="271"/>
      <c r="R11" s="271"/>
      <c r="S11" s="271"/>
      <c r="T11" s="271"/>
    </row>
    <row r="12" spans="1:20" s="17" customFormat="1" ht="15.75" x14ac:dyDescent="0.25">
      <c r="A12" s="271"/>
      <c r="B12" s="271"/>
      <c r="C12" s="271"/>
      <c r="D12" s="271"/>
      <c r="E12" s="271"/>
      <c r="F12" s="271"/>
      <c r="G12" s="271"/>
      <c r="H12" s="271"/>
      <c r="I12" s="271"/>
      <c r="J12" s="271"/>
      <c r="K12" s="271"/>
      <c r="L12" s="271"/>
      <c r="M12" s="271"/>
      <c r="N12" s="271"/>
      <c r="O12" s="271"/>
      <c r="P12" s="271"/>
      <c r="Q12" s="271"/>
      <c r="R12" s="271"/>
      <c r="S12" s="271"/>
      <c r="T12" s="271"/>
    </row>
    <row r="13" spans="1:20" s="277" customFormat="1" ht="15.75" x14ac:dyDescent="0.25">
      <c r="A13" s="276" t="s">
        <v>860</v>
      </c>
      <c r="B13" s="278"/>
      <c r="C13" s="278"/>
      <c r="D13" s="278"/>
      <c r="E13" s="278"/>
      <c r="F13" s="278"/>
      <c r="G13" s="278"/>
      <c r="H13" s="278"/>
      <c r="I13" s="278"/>
      <c r="J13" s="278"/>
      <c r="K13" s="278"/>
      <c r="L13" s="278"/>
      <c r="M13" s="278"/>
      <c r="N13" s="278"/>
      <c r="O13" s="278"/>
      <c r="P13" s="278"/>
      <c r="Q13" s="278"/>
      <c r="R13" s="278"/>
      <c r="S13" s="278"/>
      <c r="T13" s="278"/>
    </row>
    <row r="14" spans="1:20" s="17" customFormat="1" ht="15.75" x14ac:dyDescent="0.25">
      <c r="A14" s="271"/>
      <c r="B14" s="271"/>
      <c r="C14" s="271"/>
      <c r="D14" s="271"/>
      <c r="E14" s="271"/>
      <c r="F14" s="271"/>
      <c r="G14" s="271"/>
      <c r="H14" s="271"/>
      <c r="I14" s="271"/>
      <c r="J14" s="271"/>
      <c r="K14" s="271"/>
      <c r="L14" s="271"/>
      <c r="M14" s="271"/>
      <c r="N14" s="271"/>
      <c r="O14" s="271"/>
      <c r="P14" s="271"/>
      <c r="Q14" s="271"/>
      <c r="R14" s="271"/>
      <c r="S14" s="271"/>
      <c r="T14" s="271"/>
    </row>
    <row r="15" spans="1:20" s="17" customFormat="1" ht="15.75" x14ac:dyDescent="0.25">
      <c r="A15" s="271" t="s">
        <v>861</v>
      </c>
      <c r="B15" s="271"/>
      <c r="C15" s="271"/>
      <c r="D15" s="271"/>
      <c r="E15" s="271"/>
      <c r="F15" s="271"/>
      <c r="G15" s="271"/>
      <c r="H15" s="271"/>
      <c r="I15" s="271"/>
      <c r="J15" s="271"/>
      <c r="K15" s="271"/>
      <c r="L15" s="271"/>
      <c r="M15" s="271"/>
      <c r="N15" s="271"/>
      <c r="O15" s="271"/>
      <c r="P15" s="271"/>
      <c r="Q15" s="271"/>
      <c r="R15" s="271"/>
      <c r="S15" s="271"/>
      <c r="T15" s="271"/>
    </row>
    <row r="16" spans="1:20" s="17" customFormat="1" ht="15.75" x14ac:dyDescent="0.25">
      <c r="A16" s="271"/>
      <c r="B16" s="271" t="s">
        <v>914</v>
      </c>
      <c r="C16" s="271"/>
      <c r="D16" s="271"/>
      <c r="E16" s="271"/>
      <c r="F16" s="271"/>
      <c r="G16" s="271"/>
      <c r="H16" s="271"/>
      <c r="I16" s="271"/>
      <c r="J16" s="271"/>
      <c r="K16" s="271"/>
      <c r="L16" s="271"/>
      <c r="M16" s="271"/>
      <c r="N16" s="271"/>
      <c r="O16" s="271"/>
      <c r="P16" s="271"/>
      <c r="Q16" s="271"/>
      <c r="R16" s="271"/>
      <c r="S16" s="271"/>
      <c r="T16" s="271"/>
    </row>
    <row r="17" spans="1:20" s="17" customFormat="1" ht="15.75" x14ac:dyDescent="0.25">
      <c r="A17" s="275"/>
      <c r="B17" s="271"/>
      <c r="C17" s="271"/>
      <c r="D17" s="271"/>
      <c r="E17" s="271"/>
      <c r="F17" s="271"/>
      <c r="G17" s="271"/>
      <c r="H17" s="271"/>
      <c r="I17" s="271"/>
      <c r="J17" s="271"/>
      <c r="K17" s="271"/>
      <c r="L17" s="271"/>
      <c r="M17" s="271"/>
      <c r="N17" s="271"/>
      <c r="O17" s="271"/>
      <c r="P17" s="271"/>
      <c r="Q17" s="271"/>
      <c r="R17" s="271"/>
      <c r="S17" s="271"/>
      <c r="T17" s="271"/>
    </row>
    <row r="18" spans="1:20" s="17" customFormat="1" ht="15.75" x14ac:dyDescent="0.25">
      <c r="A18" s="271" t="s">
        <v>629</v>
      </c>
      <c r="B18" s="271"/>
      <c r="C18" s="271"/>
      <c r="D18" s="271"/>
      <c r="E18" s="271"/>
      <c r="F18" s="271"/>
      <c r="G18" s="271"/>
      <c r="H18" s="271"/>
      <c r="I18" s="271"/>
      <c r="J18" s="271"/>
      <c r="K18" s="271"/>
      <c r="L18" s="271"/>
      <c r="M18" s="271"/>
      <c r="N18" s="271"/>
      <c r="O18" s="271"/>
      <c r="P18" s="271"/>
      <c r="Q18" s="271"/>
      <c r="R18" s="271"/>
      <c r="S18" s="271"/>
      <c r="T18" s="271"/>
    </row>
    <row r="19" spans="1:20" s="17" customFormat="1" ht="15.75" x14ac:dyDescent="0.25">
      <c r="A19" s="271" t="s">
        <v>913</v>
      </c>
      <c r="B19" s="271"/>
      <c r="C19" s="271"/>
      <c r="D19" s="271"/>
      <c r="E19" s="271"/>
      <c r="F19" s="271"/>
      <c r="G19" s="271"/>
      <c r="H19" s="271"/>
      <c r="I19" s="271"/>
      <c r="J19" s="271"/>
      <c r="K19" s="271"/>
      <c r="L19" s="271"/>
      <c r="M19" s="271"/>
      <c r="N19" s="271"/>
      <c r="O19" s="271"/>
      <c r="P19" s="271"/>
      <c r="Q19" s="271"/>
      <c r="R19" s="271"/>
      <c r="S19" s="271"/>
      <c r="T19" s="271"/>
    </row>
    <row r="20" spans="1:20" s="17" customFormat="1" ht="15.75" x14ac:dyDescent="0.25">
      <c r="A20" s="273" t="s">
        <v>862</v>
      </c>
      <c r="B20" s="271"/>
      <c r="C20" s="271"/>
      <c r="D20" s="271"/>
      <c r="E20" s="271"/>
      <c r="F20" s="271"/>
      <c r="G20" s="271"/>
      <c r="H20" s="271"/>
      <c r="I20" s="271"/>
      <c r="J20" s="271"/>
      <c r="K20" s="271"/>
      <c r="L20" s="271"/>
      <c r="M20" s="271"/>
      <c r="N20" s="271"/>
      <c r="O20" s="271"/>
      <c r="P20" s="271"/>
      <c r="Q20" s="271"/>
      <c r="R20" s="271"/>
      <c r="S20" s="271"/>
      <c r="T20" s="271"/>
    </row>
    <row r="21" spans="1:20" s="17" customFormat="1" ht="15.75" x14ac:dyDescent="0.25">
      <c r="A21" s="273"/>
      <c r="B21" s="271"/>
      <c r="C21" s="271"/>
      <c r="D21" s="271"/>
      <c r="E21" s="271"/>
      <c r="F21" s="271"/>
      <c r="G21" s="271"/>
      <c r="H21" s="271"/>
      <c r="I21" s="271"/>
      <c r="J21" s="271"/>
      <c r="K21" s="271"/>
      <c r="L21" s="271"/>
      <c r="M21" s="271"/>
      <c r="N21" s="271"/>
      <c r="O21" s="271"/>
      <c r="P21" s="271"/>
      <c r="Q21" s="271"/>
      <c r="R21" s="271"/>
      <c r="S21" s="271"/>
      <c r="T21" s="271"/>
    </row>
    <row r="22" spans="1:20" s="277" customFormat="1" ht="15.75" x14ac:dyDescent="0.25">
      <c r="A22" s="276" t="s">
        <v>863</v>
      </c>
      <c r="B22" s="276"/>
      <c r="C22" s="276"/>
      <c r="D22" s="276"/>
      <c r="E22" s="276"/>
      <c r="F22" s="276"/>
      <c r="G22" s="276"/>
      <c r="H22" s="276"/>
      <c r="I22" s="276"/>
      <c r="J22" s="276"/>
      <c r="K22" s="276"/>
      <c r="L22" s="276"/>
      <c r="M22" s="276"/>
      <c r="N22" s="276"/>
      <c r="O22" s="276"/>
      <c r="P22" s="276"/>
      <c r="Q22" s="276"/>
      <c r="R22" s="276"/>
      <c r="S22" s="276"/>
      <c r="T22" s="276"/>
    </row>
    <row r="23" spans="1:20" s="291" customFormat="1" ht="15.75" x14ac:dyDescent="0.25">
      <c r="A23" s="290"/>
      <c r="B23" s="290" t="s">
        <v>864</v>
      </c>
      <c r="C23" s="290"/>
      <c r="D23" s="290"/>
      <c r="E23" s="290"/>
      <c r="F23" s="290"/>
      <c r="G23" s="290"/>
      <c r="H23" s="290"/>
      <c r="I23" s="290"/>
      <c r="J23" s="290"/>
      <c r="K23" s="290"/>
      <c r="L23" s="290"/>
      <c r="M23" s="290"/>
      <c r="N23" s="290"/>
      <c r="O23" s="290"/>
      <c r="P23" s="290"/>
      <c r="Q23" s="290"/>
      <c r="R23" s="290"/>
      <c r="S23" s="290"/>
      <c r="T23" s="290"/>
    </row>
    <row r="24" spans="1:20" s="291" customFormat="1" ht="15.75" x14ac:dyDescent="0.25">
      <c r="A24" s="290"/>
      <c r="B24" s="292" t="s">
        <v>865</v>
      </c>
      <c r="C24" s="292" t="s">
        <v>866</v>
      </c>
      <c r="D24" s="290"/>
      <c r="E24" s="290"/>
      <c r="F24" s="290"/>
      <c r="G24" s="290"/>
      <c r="H24" s="290"/>
      <c r="I24" s="290"/>
      <c r="J24" s="290"/>
      <c r="K24" s="290"/>
      <c r="L24" s="290"/>
      <c r="M24" s="290"/>
      <c r="N24" s="290"/>
      <c r="O24" s="290"/>
      <c r="P24" s="290"/>
      <c r="Q24" s="290"/>
      <c r="R24" s="290"/>
      <c r="S24" s="290"/>
      <c r="T24" s="290"/>
    </row>
    <row r="25" spans="1:20" s="291" customFormat="1" ht="15.75" x14ac:dyDescent="0.25">
      <c r="A25" s="290"/>
      <c r="B25" s="292" t="s">
        <v>867</v>
      </c>
      <c r="C25" s="292" t="s">
        <v>868</v>
      </c>
      <c r="D25" s="292"/>
      <c r="E25" s="292"/>
      <c r="F25" s="290"/>
      <c r="G25" s="290"/>
      <c r="H25" s="290"/>
      <c r="I25" s="290"/>
      <c r="J25" s="290"/>
      <c r="K25" s="290"/>
      <c r="L25" s="290"/>
      <c r="M25" s="290"/>
      <c r="N25" s="290"/>
      <c r="O25" s="290"/>
      <c r="P25" s="290"/>
      <c r="Q25" s="290"/>
      <c r="R25" s="290"/>
      <c r="S25" s="290"/>
      <c r="T25" s="290"/>
    </row>
    <row r="26" spans="1:20" s="291" customFormat="1" ht="15.75" x14ac:dyDescent="0.25">
      <c r="A26" s="290"/>
      <c r="B26" s="293" t="s">
        <v>869</v>
      </c>
      <c r="C26" s="293" t="s">
        <v>870</v>
      </c>
      <c r="D26" s="290"/>
      <c r="E26" s="290"/>
      <c r="F26" s="290"/>
      <c r="G26" s="290"/>
      <c r="H26" s="290"/>
      <c r="I26" s="290"/>
      <c r="J26" s="290"/>
      <c r="K26" s="290"/>
      <c r="L26" s="290"/>
      <c r="M26" s="290"/>
      <c r="N26" s="290"/>
      <c r="O26" s="290"/>
      <c r="P26" s="290"/>
      <c r="Q26" s="290"/>
      <c r="R26" s="290"/>
      <c r="S26" s="290"/>
      <c r="T26" s="290"/>
    </row>
    <row r="27" spans="1:20" s="291" customFormat="1" ht="15.75" x14ac:dyDescent="0.25">
      <c r="A27" s="290"/>
      <c r="B27" s="293" t="s">
        <v>871</v>
      </c>
      <c r="C27" s="293" t="s">
        <v>25</v>
      </c>
      <c r="D27" s="290"/>
      <c r="E27" s="290"/>
      <c r="F27" s="290"/>
      <c r="G27" s="290"/>
      <c r="H27" s="290"/>
      <c r="I27" s="290"/>
      <c r="J27" s="290"/>
      <c r="K27" s="290"/>
      <c r="L27" s="290"/>
      <c r="M27" s="290"/>
      <c r="N27" s="290"/>
      <c r="O27" s="290"/>
      <c r="P27" s="290"/>
      <c r="Q27" s="290"/>
      <c r="R27" s="290"/>
      <c r="S27" s="290"/>
      <c r="T27" s="290"/>
    </row>
    <row r="28" spans="1:20" s="291" customFormat="1" ht="15.75" x14ac:dyDescent="0.25">
      <c r="A28" s="290"/>
      <c r="B28" s="293" t="s">
        <v>872</v>
      </c>
      <c r="C28" s="293" t="s">
        <v>873</v>
      </c>
      <c r="D28" s="290"/>
      <c r="E28" s="290"/>
      <c r="F28" s="290"/>
      <c r="G28" s="290"/>
      <c r="H28" s="290"/>
      <c r="I28" s="290"/>
      <c r="J28" s="290"/>
      <c r="K28" s="290"/>
      <c r="L28" s="290"/>
      <c r="M28" s="290"/>
      <c r="N28" s="290"/>
      <c r="O28" s="290"/>
      <c r="P28" s="290"/>
      <c r="Q28" s="290"/>
      <c r="R28" s="290"/>
      <c r="S28" s="290"/>
      <c r="T28" s="290"/>
    </row>
    <row r="29" spans="1:20" s="291" customFormat="1" ht="15.75" x14ac:dyDescent="0.25">
      <c r="A29" s="290"/>
      <c r="B29" s="293" t="s">
        <v>874</v>
      </c>
      <c r="C29" s="293" t="s">
        <v>34</v>
      </c>
      <c r="D29" s="290"/>
      <c r="E29" s="290"/>
      <c r="F29" s="290"/>
      <c r="G29" s="290"/>
      <c r="H29" s="290"/>
      <c r="I29" s="290"/>
      <c r="J29" s="290"/>
      <c r="K29" s="290"/>
      <c r="L29" s="290"/>
      <c r="M29" s="290"/>
      <c r="N29" s="290"/>
      <c r="O29" s="290"/>
      <c r="P29" s="290"/>
      <c r="Q29" s="290"/>
      <c r="R29" s="290"/>
      <c r="S29" s="290"/>
      <c r="T29" s="290"/>
    </row>
    <row r="30" spans="1:20" s="291" customFormat="1" ht="15.75" x14ac:dyDescent="0.25">
      <c r="A30" s="290"/>
      <c r="B30" s="293" t="s">
        <v>875</v>
      </c>
      <c r="C30" s="293" t="s">
        <v>33</v>
      </c>
      <c r="D30" s="290"/>
      <c r="E30" s="290"/>
      <c r="F30" s="290"/>
      <c r="G30" s="290"/>
      <c r="H30" s="290"/>
      <c r="I30" s="290"/>
      <c r="J30" s="290"/>
      <c r="K30" s="290"/>
      <c r="L30" s="290"/>
      <c r="M30" s="290"/>
      <c r="N30" s="290"/>
      <c r="O30" s="290"/>
      <c r="P30" s="290"/>
      <c r="Q30" s="290"/>
      <c r="R30" s="290"/>
      <c r="S30" s="290"/>
      <c r="T30" s="290"/>
    </row>
    <row r="31" spans="1:20" s="291" customFormat="1" ht="15.75" x14ac:dyDescent="0.25">
      <c r="A31" s="292"/>
      <c r="B31" s="293" t="s">
        <v>1010</v>
      </c>
      <c r="C31" s="293" t="s">
        <v>35</v>
      </c>
      <c r="D31" s="292"/>
      <c r="E31" s="292"/>
      <c r="F31" s="292"/>
      <c r="G31" s="292"/>
      <c r="H31" s="292"/>
      <c r="I31" s="292"/>
      <c r="J31" s="292"/>
      <c r="K31" s="292"/>
      <c r="L31" s="292"/>
      <c r="M31" s="292"/>
      <c r="N31" s="292"/>
      <c r="O31" s="292"/>
      <c r="P31" s="292"/>
      <c r="Q31" s="292"/>
      <c r="R31" s="292"/>
      <c r="S31" s="292"/>
      <c r="T31" s="292"/>
    </row>
    <row r="32" spans="1:20" s="283" customFormat="1" ht="15.75" x14ac:dyDescent="0.25">
      <c r="A32" s="282"/>
      <c r="B32" s="639" t="s">
        <v>876</v>
      </c>
      <c r="C32" s="639"/>
      <c r="D32" s="282"/>
      <c r="E32" s="282"/>
      <c r="F32" s="282"/>
      <c r="G32" s="282"/>
      <c r="H32" s="282"/>
      <c r="I32" s="282"/>
      <c r="J32" s="282"/>
      <c r="K32" s="282"/>
      <c r="L32" s="282"/>
      <c r="M32" s="282"/>
      <c r="N32" s="282"/>
      <c r="O32" s="282"/>
      <c r="P32" s="282"/>
      <c r="Q32" s="282"/>
      <c r="R32" s="282"/>
      <c r="S32" s="282"/>
      <c r="T32" s="282"/>
    </row>
    <row r="33" spans="1:20" s="283" customFormat="1" ht="15.75" x14ac:dyDescent="0.25">
      <c r="A33" s="284"/>
      <c r="C33" s="285" t="s">
        <v>877</v>
      </c>
      <c r="D33" s="286"/>
      <c r="E33" s="286"/>
      <c r="F33" s="286"/>
      <c r="G33" s="286"/>
      <c r="H33" s="286"/>
      <c r="I33" s="286"/>
      <c r="J33" s="286"/>
      <c r="K33" s="284"/>
      <c r="L33" s="287"/>
      <c r="M33" s="286"/>
      <c r="N33" s="286"/>
      <c r="O33" s="286"/>
      <c r="P33" s="286"/>
      <c r="Q33" s="286"/>
      <c r="R33" s="286"/>
      <c r="S33" s="286"/>
      <c r="T33" s="286"/>
    </row>
    <row r="34" spans="1:20" s="283" customFormat="1" ht="15.75" x14ac:dyDescent="0.25">
      <c r="A34" s="284"/>
      <c r="B34" s="288" t="s">
        <v>878</v>
      </c>
      <c r="C34" s="288" t="s">
        <v>879</v>
      </c>
      <c r="D34" s="286"/>
      <c r="E34" s="286"/>
      <c r="F34" s="286"/>
      <c r="G34" s="286"/>
      <c r="H34" s="286"/>
      <c r="I34" s="286"/>
      <c r="J34" s="286"/>
      <c r="K34" s="284"/>
      <c r="L34" s="287"/>
      <c r="M34" s="286"/>
      <c r="N34" s="286"/>
      <c r="O34" s="286"/>
      <c r="P34" s="286"/>
      <c r="Q34" s="286"/>
      <c r="R34" s="286"/>
      <c r="S34" s="286"/>
      <c r="T34" s="286"/>
    </row>
    <row r="35" spans="1:20" s="283" customFormat="1" ht="15.75" x14ac:dyDescent="0.25">
      <c r="A35" s="284"/>
      <c r="B35" s="288" t="s">
        <v>880</v>
      </c>
      <c r="C35" s="288" t="s">
        <v>881</v>
      </c>
      <c r="D35" s="286"/>
      <c r="E35" s="286"/>
      <c r="F35" s="286"/>
      <c r="G35" s="286"/>
      <c r="H35" s="286"/>
      <c r="I35" s="286"/>
      <c r="J35" s="286"/>
      <c r="K35" s="284"/>
      <c r="L35" s="287"/>
      <c r="M35" s="286"/>
      <c r="N35" s="286"/>
      <c r="O35" s="286"/>
      <c r="P35" s="286"/>
      <c r="Q35" s="286"/>
      <c r="R35" s="286"/>
      <c r="S35" s="286"/>
      <c r="T35" s="286"/>
    </row>
    <row r="36" spans="1:20" s="283" customFormat="1" ht="15.75" x14ac:dyDescent="0.25">
      <c r="A36" s="284"/>
      <c r="C36" s="285" t="s">
        <v>882</v>
      </c>
      <c r="D36" s="286"/>
      <c r="E36" s="286"/>
      <c r="F36" s="286"/>
      <c r="G36" s="286"/>
      <c r="H36" s="286"/>
      <c r="I36" s="286"/>
      <c r="J36" s="286"/>
      <c r="K36" s="284"/>
      <c r="L36" s="287"/>
      <c r="M36" s="286"/>
      <c r="N36" s="286"/>
      <c r="O36" s="286"/>
      <c r="P36" s="286"/>
      <c r="Q36" s="286"/>
      <c r="R36" s="286"/>
      <c r="S36" s="286"/>
      <c r="T36" s="286"/>
    </row>
    <row r="37" spans="1:20" s="283" customFormat="1" ht="15.75" x14ac:dyDescent="0.25">
      <c r="A37" s="284"/>
      <c r="B37" s="288" t="s">
        <v>883</v>
      </c>
      <c r="C37" s="288" t="s">
        <v>884</v>
      </c>
      <c r="D37" s="286"/>
      <c r="E37" s="286"/>
      <c r="F37" s="286"/>
      <c r="G37" s="286"/>
      <c r="H37" s="286"/>
      <c r="I37" s="286"/>
      <c r="J37" s="286"/>
      <c r="K37" s="284"/>
      <c r="L37" s="287"/>
      <c r="M37" s="286"/>
      <c r="N37" s="286"/>
      <c r="O37" s="286"/>
      <c r="P37" s="286"/>
      <c r="Q37" s="286"/>
      <c r="R37" s="286"/>
      <c r="S37" s="286"/>
      <c r="T37" s="286"/>
    </row>
    <row r="38" spans="1:20" s="283" customFormat="1" ht="15.75" x14ac:dyDescent="0.25">
      <c r="A38" s="284"/>
      <c r="B38" s="288" t="s">
        <v>885</v>
      </c>
      <c r="C38" s="288" t="s">
        <v>886</v>
      </c>
      <c r="D38" s="286"/>
      <c r="E38" s="286"/>
      <c r="F38" s="286"/>
      <c r="G38" s="286"/>
      <c r="H38" s="286"/>
      <c r="I38" s="286"/>
      <c r="J38" s="286"/>
      <c r="K38" s="284"/>
      <c r="L38" s="287"/>
      <c r="M38" s="286"/>
      <c r="N38" s="286"/>
      <c r="O38" s="286"/>
      <c r="P38" s="286"/>
      <c r="Q38" s="286"/>
      <c r="R38" s="286"/>
      <c r="S38" s="286"/>
      <c r="T38" s="286"/>
    </row>
    <row r="39" spans="1:20" s="283" customFormat="1" ht="15.75" x14ac:dyDescent="0.25">
      <c r="A39" s="284"/>
      <c r="B39" s="288" t="s">
        <v>887</v>
      </c>
      <c r="C39" s="288" t="s">
        <v>888</v>
      </c>
      <c r="D39" s="286"/>
      <c r="E39" s="286"/>
      <c r="F39" s="286"/>
      <c r="G39" s="286"/>
      <c r="H39" s="286"/>
      <c r="I39" s="286"/>
      <c r="J39" s="286"/>
      <c r="K39" s="284"/>
      <c r="L39" s="287"/>
      <c r="M39" s="286"/>
      <c r="N39" s="286"/>
      <c r="O39" s="286"/>
      <c r="P39" s="286"/>
      <c r="Q39" s="286"/>
      <c r="R39" s="286"/>
      <c r="S39" s="286"/>
      <c r="T39" s="286"/>
    </row>
    <row r="40" spans="1:20" s="283" customFormat="1" ht="15.75" x14ac:dyDescent="0.25">
      <c r="A40" s="284"/>
      <c r="B40" s="288" t="s">
        <v>889</v>
      </c>
      <c r="C40" s="288" t="s">
        <v>890</v>
      </c>
      <c r="D40" s="286"/>
      <c r="E40" s="286"/>
      <c r="F40" s="286"/>
      <c r="G40" s="286"/>
      <c r="H40" s="286"/>
      <c r="I40" s="286"/>
      <c r="J40" s="286"/>
      <c r="K40" s="284"/>
      <c r="L40" s="287"/>
      <c r="M40" s="286"/>
      <c r="N40" s="286"/>
      <c r="O40" s="286"/>
      <c r="P40" s="286"/>
      <c r="Q40" s="286"/>
      <c r="R40" s="286"/>
      <c r="S40" s="286"/>
      <c r="T40" s="286"/>
    </row>
    <row r="41" spans="1:20" s="283" customFormat="1" ht="15.75" x14ac:dyDescent="0.25">
      <c r="A41" s="284"/>
      <c r="B41" s="288" t="s">
        <v>891</v>
      </c>
      <c r="C41" s="288" t="s">
        <v>892</v>
      </c>
      <c r="D41" s="286"/>
      <c r="E41" s="286"/>
      <c r="F41" s="286"/>
      <c r="G41" s="286"/>
      <c r="H41" s="286"/>
      <c r="I41" s="286"/>
      <c r="J41" s="286"/>
      <c r="K41" s="284"/>
      <c r="L41" s="287"/>
      <c r="M41" s="286"/>
      <c r="N41" s="286"/>
      <c r="O41" s="286"/>
      <c r="P41" s="286"/>
      <c r="Q41" s="286"/>
      <c r="R41" s="286"/>
      <c r="S41" s="286"/>
      <c r="T41" s="286"/>
    </row>
    <row r="42" spans="1:20" s="283" customFormat="1" ht="15.75" x14ac:dyDescent="0.25">
      <c r="A42" s="284"/>
      <c r="B42" s="288"/>
      <c r="C42" s="285" t="s">
        <v>893</v>
      </c>
      <c r="D42" s="286"/>
      <c r="E42" s="286"/>
      <c r="F42" s="286"/>
      <c r="G42" s="286"/>
      <c r="H42" s="286"/>
      <c r="I42" s="286"/>
      <c r="J42" s="286"/>
      <c r="K42" s="284"/>
      <c r="L42" s="287"/>
      <c r="M42" s="286"/>
      <c r="N42" s="286"/>
      <c r="O42" s="286"/>
      <c r="P42" s="286"/>
      <c r="Q42" s="286"/>
      <c r="R42" s="286"/>
      <c r="S42" s="286"/>
      <c r="T42" s="286"/>
    </row>
    <row r="43" spans="1:20" s="283" customFormat="1" ht="15.75" x14ac:dyDescent="0.25">
      <c r="A43" s="284"/>
      <c r="B43" s="288" t="s">
        <v>894</v>
      </c>
      <c r="C43" s="288" t="s">
        <v>895</v>
      </c>
      <c r="D43" s="286"/>
      <c r="E43" s="286"/>
      <c r="F43" s="286"/>
      <c r="G43" s="286"/>
      <c r="H43" s="286"/>
      <c r="I43" s="286"/>
      <c r="J43" s="286"/>
      <c r="K43" s="284"/>
      <c r="L43" s="284"/>
      <c r="M43" s="284"/>
      <c r="N43" s="284"/>
      <c r="O43" s="284"/>
      <c r="P43" s="284"/>
      <c r="Q43" s="284"/>
      <c r="R43" s="284"/>
      <c r="S43" s="284"/>
      <c r="T43" s="284"/>
    </row>
    <row r="44" spans="1:20" s="283" customFormat="1" ht="15.75" x14ac:dyDescent="0.25">
      <c r="A44" s="284"/>
      <c r="B44" s="288" t="s">
        <v>896</v>
      </c>
      <c r="C44" s="288" t="s">
        <v>897</v>
      </c>
      <c r="D44" s="286"/>
      <c r="E44" s="286"/>
      <c r="F44" s="286"/>
      <c r="G44" s="286"/>
      <c r="H44" s="286"/>
      <c r="I44" s="286"/>
      <c r="J44" s="286"/>
      <c r="K44" s="284"/>
      <c r="L44" s="284"/>
      <c r="M44" s="284"/>
      <c r="N44" s="284"/>
      <c r="O44" s="284"/>
      <c r="P44" s="284"/>
      <c r="Q44" s="284"/>
      <c r="R44" s="284"/>
      <c r="S44" s="284"/>
      <c r="T44" s="284"/>
    </row>
    <row r="45" spans="1:20" s="283" customFormat="1" ht="15.75" x14ac:dyDescent="0.25">
      <c r="A45" s="284"/>
      <c r="B45" s="288" t="s">
        <v>898</v>
      </c>
      <c r="C45" s="288" t="s">
        <v>899</v>
      </c>
      <c r="D45" s="286"/>
      <c r="E45" s="286"/>
      <c r="F45" s="286"/>
      <c r="G45" s="286"/>
      <c r="H45" s="286"/>
      <c r="I45" s="286"/>
      <c r="J45" s="286"/>
      <c r="K45" s="284"/>
      <c r="L45" s="284"/>
      <c r="M45" s="284"/>
      <c r="N45" s="284"/>
      <c r="O45" s="284"/>
      <c r="P45" s="284"/>
      <c r="Q45" s="284"/>
      <c r="R45" s="284"/>
      <c r="S45" s="284"/>
      <c r="T45" s="284"/>
    </row>
    <row r="46" spans="1:20" s="283" customFormat="1" ht="15.75" x14ac:dyDescent="0.25">
      <c r="A46" s="284"/>
      <c r="B46" s="289"/>
      <c r="C46" s="285" t="s">
        <v>900</v>
      </c>
      <c r="D46" s="286"/>
      <c r="E46" s="286"/>
      <c r="F46" s="286"/>
      <c r="G46" s="286"/>
      <c r="H46" s="286"/>
      <c r="I46" s="286"/>
      <c r="J46" s="286"/>
      <c r="K46" s="284"/>
      <c r="L46" s="284"/>
      <c r="M46" s="284"/>
      <c r="N46" s="284"/>
      <c r="O46" s="284"/>
      <c r="P46" s="284"/>
      <c r="Q46" s="284"/>
      <c r="R46" s="284"/>
      <c r="S46" s="284"/>
      <c r="T46" s="284"/>
    </row>
    <row r="47" spans="1:20" s="283" customFormat="1" ht="15.75" x14ac:dyDescent="0.25">
      <c r="A47" s="284"/>
      <c r="B47" s="289" t="s">
        <v>901</v>
      </c>
      <c r="C47" s="288" t="s">
        <v>902</v>
      </c>
      <c r="D47" s="286"/>
      <c r="E47" s="286"/>
      <c r="F47" s="286"/>
      <c r="G47" s="286"/>
      <c r="H47" s="286"/>
      <c r="I47" s="286"/>
      <c r="J47" s="286"/>
      <c r="K47" s="284"/>
      <c r="L47" s="284"/>
      <c r="M47" s="284"/>
      <c r="N47" s="284"/>
      <c r="O47" s="284"/>
      <c r="P47" s="284"/>
      <c r="Q47" s="284"/>
      <c r="R47" s="284"/>
      <c r="S47" s="284"/>
      <c r="T47" s="284"/>
    </row>
    <row r="48" spans="1:20" s="283" customFormat="1" ht="15.75" x14ac:dyDescent="0.25">
      <c r="A48" s="284"/>
      <c r="B48" s="289" t="s">
        <v>903</v>
      </c>
      <c r="C48" s="288" t="s">
        <v>904</v>
      </c>
      <c r="D48" s="286"/>
      <c r="E48" s="286"/>
      <c r="F48" s="286"/>
      <c r="G48" s="286"/>
      <c r="H48" s="286"/>
      <c r="I48" s="286"/>
      <c r="J48" s="286"/>
      <c r="K48" s="284"/>
      <c r="L48" s="284"/>
      <c r="M48" s="284"/>
      <c r="N48" s="284"/>
      <c r="O48" s="284"/>
      <c r="P48" s="284"/>
      <c r="Q48" s="284"/>
      <c r="R48" s="284"/>
      <c r="S48" s="284"/>
      <c r="T48" s="284"/>
    </row>
    <row r="49" spans="1:20" s="283" customFormat="1" ht="15.75" x14ac:dyDescent="0.25">
      <c r="A49" s="284"/>
      <c r="B49" s="289" t="s">
        <v>905</v>
      </c>
      <c r="C49" s="288" t="s">
        <v>906</v>
      </c>
      <c r="D49" s="286"/>
      <c r="E49" s="286"/>
      <c r="F49" s="286"/>
      <c r="G49" s="286"/>
      <c r="H49" s="286"/>
      <c r="I49" s="286"/>
      <c r="J49" s="286"/>
      <c r="K49" s="284"/>
      <c r="L49" s="284"/>
      <c r="M49" s="284"/>
      <c r="N49" s="284"/>
      <c r="O49" s="284"/>
      <c r="P49" s="284"/>
      <c r="Q49" s="284"/>
      <c r="R49" s="284"/>
      <c r="S49" s="284"/>
      <c r="T49" s="284"/>
    </row>
    <row r="50" spans="1:20" s="283" customFormat="1" ht="15.75" x14ac:dyDescent="0.25">
      <c r="A50" s="284"/>
      <c r="B50" s="289" t="s">
        <v>907</v>
      </c>
      <c r="C50" s="288" t="s">
        <v>908</v>
      </c>
      <c r="D50" s="286"/>
      <c r="E50" s="286"/>
      <c r="F50" s="286"/>
      <c r="G50" s="286"/>
      <c r="H50" s="286"/>
      <c r="I50" s="286"/>
      <c r="J50" s="286"/>
      <c r="K50" s="284"/>
      <c r="L50" s="284"/>
      <c r="M50" s="284"/>
      <c r="N50" s="284"/>
      <c r="O50" s="284"/>
      <c r="P50" s="284"/>
      <c r="Q50" s="284"/>
      <c r="R50" s="284"/>
      <c r="S50" s="284"/>
      <c r="T50" s="284"/>
    </row>
    <row r="51" spans="1:20" s="283" customFormat="1" ht="15.75" x14ac:dyDescent="0.25">
      <c r="A51" s="284"/>
      <c r="B51" s="289" t="s">
        <v>909</v>
      </c>
      <c r="C51" s="288" t="s">
        <v>895</v>
      </c>
      <c r="D51" s="286"/>
      <c r="E51" s="286"/>
      <c r="F51" s="286"/>
      <c r="G51" s="286"/>
      <c r="H51" s="286"/>
      <c r="I51" s="286"/>
      <c r="J51" s="286"/>
      <c r="K51" s="284"/>
      <c r="L51" s="284"/>
      <c r="M51" s="284"/>
      <c r="N51" s="284"/>
      <c r="O51" s="284"/>
      <c r="P51" s="284"/>
      <c r="Q51" s="284"/>
      <c r="R51" s="284"/>
      <c r="S51" s="284"/>
      <c r="T51" s="284"/>
    </row>
    <row r="52" spans="1:20" s="283" customFormat="1" ht="15.75" x14ac:dyDescent="0.25">
      <c r="A52" s="284"/>
      <c r="B52" s="289" t="s">
        <v>910</v>
      </c>
      <c r="C52" s="288" t="s">
        <v>897</v>
      </c>
      <c r="D52" s="286"/>
      <c r="E52" s="286"/>
      <c r="F52" s="286"/>
      <c r="G52" s="286"/>
      <c r="H52" s="286"/>
      <c r="I52" s="286"/>
      <c r="J52" s="286"/>
      <c r="K52" s="284"/>
      <c r="L52" s="284"/>
      <c r="M52" s="284"/>
      <c r="N52" s="284"/>
      <c r="O52" s="284"/>
      <c r="P52" s="284"/>
      <c r="Q52" s="284"/>
      <c r="R52" s="284"/>
      <c r="S52" s="284"/>
      <c r="T52" s="284"/>
    </row>
    <row r="53" spans="1:20" s="281" customFormat="1" ht="15.75" x14ac:dyDescent="0.25">
      <c r="A53" s="279"/>
      <c r="B53" s="280" t="s">
        <v>911</v>
      </c>
      <c r="C53" s="279"/>
      <c r="D53" s="279"/>
      <c r="E53" s="279"/>
      <c r="F53" s="279"/>
      <c r="G53" s="279"/>
      <c r="H53" s="279"/>
      <c r="I53" s="279"/>
      <c r="J53" s="279"/>
      <c r="K53" s="279"/>
      <c r="L53" s="279"/>
      <c r="M53" s="279"/>
      <c r="N53" s="279"/>
      <c r="O53" s="279"/>
      <c r="P53" s="279"/>
      <c r="Q53" s="279"/>
      <c r="R53" s="279"/>
      <c r="S53" s="279"/>
      <c r="T53" s="279"/>
    </row>
    <row r="54" spans="1:20" s="17" customFormat="1" ht="15.75" x14ac:dyDescent="0.25">
      <c r="A54" s="271"/>
      <c r="B54" s="271"/>
      <c r="C54" s="271"/>
      <c r="D54" s="271"/>
      <c r="E54" s="271"/>
      <c r="F54" s="271"/>
      <c r="G54" s="271"/>
      <c r="H54" s="271"/>
      <c r="I54" s="271"/>
      <c r="J54" s="271"/>
      <c r="K54" s="271"/>
      <c r="L54" s="271"/>
      <c r="M54" s="271"/>
      <c r="N54" s="271"/>
      <c r="O54" s="271"/>
      <c r="P54" s="271"/>
      <c r="Q54" s="271"/>
      <c r="R54" s="271"/>
      <c r="S54" s="271"/>
      <c r="T54" s="271"/>
    </row>
  </sheetData>
  <mergeCells count="1">
    <mergeCell ref="B32:C32"/>
  </mergeCells>
  <hyperlinks>
    <hyperlink ref="B4" r:id="rId1"/>
    <hyperlink ref="A2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V261"/>
  <sheetViews>
    <sheetView zoomScaleNormal="100" workbookViewId="0">
      <pane xSplit="2" ySplit="4" topLeftCell="C5" activePane="bottomRight" state="frozen"/>
      <selection activeCell="I19" sqref="I19"/>
      <selection pane="topRight" activeCell="I19" sqref="I19"/>
      <selection pane="bottomLeft" activeCell="I19" sqref="I19"/>
      <selection pane="bottomRight" activeCell="S198" sqref="S198"/>
    </sheetView>
  </sheetViews>
  <sheetFormatPr defaultRowHeight="15" x14ac:dyDescent="0.2"/>
  <cols>
    <col min="1" max="1" width="20.7109375" style="42" customWidth="1"/>
    <col min="2" max="2" width="15.7109375" style="42" customWidth="1"/>
    <col min="3" max="3" width="10.7109375" style="222" customWidth="1"/>
    <col min="4" max="4" width="12.28515625" style="222" customWidth="1"/>
    <col min="5" max="5" width="15.140625" style="222" customWidth="1"/>
    <col min="6" max="7" width="10.7109375" style="222" customWidth="1"/>
    <col min="8" max="8" width="13.5703125" style="222" customWidth="1"/>
    <col min="9" max="10" width="10.7109375" style="222" customWidth="1"/>
    <col min="11" max="11" width="13.7109375" style="222" customWidth="1"/>
    <col min="12" max="13" width="10.7109375" style="222" customWidth="1"/>
    <col min="14" max="14" width="14.140625" style="222" customWidth="1"/>
    <col min="15" max="15" width="10.7109375" style="51" customWidth="1"/>
    <col min="16" max="16" width="15.140625" style="51" customWidth="1"/>
    <col min="17" max="17" width="25.28515625" style="113" customWidth="1"/>
    <col min="18" max="18" width="10.7109375" style="51" customWidth="1"/>
    <col min="19" max="19" width="11.85546875" style="51" customWidth="1"/>
    <col min="20" max="21" width="10.7109375" style="51" customWidth="1"/>
    <col min="22" max="22" width="11.7109375" style="113" customWidth="1"/>
    <col min="23" max="16384" width="9.140625" style="2"/>
  </cols>
  <sheetData>
    <row r="1" spans="1:22" s="586" customFormat="1" x14ac:dyDescent="0.2">
      <c r="A1" s="676" t="s">
        <v>1027</v>
      </c>
      <c r="B1" s="676"/>
      <c r="C1" s="676"/>
      <c r="D1" s="676"/>
      <c r="E1" s="676"/>
      <c r="F1" s="676"/>
      <c r="G1" s="676"/>
      <c r="H1" s="676"/>
      <c r="I1" s="676"/>
      <c r="J1" s="676"/>
      <c r="K1" s="676"/>
      <c r="L1" s="676"/>
      <c r="M1" s="676"/>
      <c r="N1" s="676"/>
      <c r="O1" s="676"/>
      <c r="P1" s="51"/>
      <c r="Q1" s="113"/>
      <c r="R1" s="51"/>
      <c r="S1" s="51"/>
      <c r="T1" s="51"/>
      <c r="U1" s="51"/>
      <c r="V1" s="113"/>
    </row>
    <row r="2" spans="1:22" s="586" customFormat="1" ht="16.5" thickBot="1" x14ac:dyDescent="0.3">
      <c r="A2" s="677" t="s">
        <v>1051</v>
      </c>
      <c r="B2" s="678"/>
      <c r="C2" s="678"/>
      <c r="D2" s="678"/>
      <c r="E2" s="678"/>
      <c r="F2" s="678"/>
      <c r="G2" s="678"/>
      <c r="H2" s="678"/>
      <c r="I2" s="678"/>
      <c r="J2" s="678"/>
      <c r="K2" s="678"/>
      <c r="L2" s="678"/>
      <c r="M2" s="678"/>
      <c r="N2" s="678"/>
      <c r="O2" s="678"/>
      <c r="P2" s="678"/>
      <c r="Q2" s="678"/>
      <c r="R2" s="678"/>
      <c r="S2" s="678"/>
      <c r="T2" s="678"/>
      <c r="U2" s="678"/>
      <c r="V2" s="678"/>
    </row>
    <row r="3" spans="1:22" s="7" customFormat="1" ht="30" customHeight="1" thickBot="1" x14ac:dyDescent="0.25">
      <c r="A3" s="200"/>
      <c r="B3" s="200"/>
      <c r="C3" s="673" t="s">
        <v>29</v>
      </c>
      <c r="D3" s="674"/>
      <c r="E3" s="674"/>
      <c r="F3" s="673" t="s">
        <v>30</v>
      </c>
      <c r="G3" s="674"/>
      <c r="H3" s="674"/>
      <c r="I3" s="673" t="s">
        <v>31</v>
      </c>
      <c r="J3" s="674"/>
      <c r="K3" s="675"/>
      <c r="L3" s="673" t="s">
        <v>32</v>
      </c>
      <c r="M3" s="674"/>
      <c r="N3" s="675"/>
      <c r="O3" s="190"/>
      <c r="P3" s="201"/>
      <c r="Q3" s="113"/>
      <c r="R3" s="190"/>
      <c r="S3" s="190"/>
      <c r="T3" s="190"/>
      <c r="U3" s="30"/>
      <c r="V3" s="113"/>
    </row>
    <row r="4" spans="1:22" s="7" customFormat="1" ht="39.75" customHeight="1" thickBot="1" x14ac:dyDescent="0.25">
      <c r="A4" s="223" t="s">
        <v>0</v>
      </c>
      <c r="B4" s="18" t="s">
        <v>2</v>
      </c>
      <c r="C4" s="204" t="s">
        <v>33</v>
      </c>
      <c r="D4" s="204" t="s">
        <v>34</v>
      </c>
      <c r="E4" s="204" t="s">
        <v>35</v>
      </c>
      <c r="F4" s="224" t="s">
        <v>33</v>
      </c>
      <c r="G4" s="224" t="s">
        <v>34</v>
      </c>
      <c r="H4" s="224" t="s">
        <v>35</v>
      </c>
      <c r="I4" s="204" t="s">
        <v>33</v>
      </c>
      <c r="J4" s="204" t="s">
        <v>34</v>
      </c>
      <c r="K4" s="204" t="s">
        <v>35</v>
      </c>
      <c r="L4" s="204" t="s">
        <v>33</v>
      </c>
      <c r="M4" s="204" t="s">
        <v>34</v>
      </c>
      <c r="N4" s="204" t="s">
        <v>35</v>
      </c>
      <c r="O4" s="24" t="s">
        <v>9</v>
      </c>
      <c r="P4" s="24" t="s">
        <v>10</v>
      </c>
      <c r="Q4" s="24" t="s">
        <v>42</v>
      </c>
      <c r="R4" s="97" t="s">
        <v>46</v>
      </c>
      <c r="S4" s="97" t="s">
        <v>12</v>
      </c>
      <c r="T4" s="97" t="s">
        <v>13</v>
      </c>
      <c r="U4" s="97" t="s">
        <v>14</v>
      </c>
      <c r="V4" s="97" t="s">
        <v>11</v>
      </c>
    </row>
    <row r="5" spans="1:22" customFormat="1" x14ac:dyDescent="0.25">
      <c r="A5" s="55" t="s">
        <v>66</v>
      </c>
      <c r="B5" s="30" t="s">
        <v>67</v>
      </c>
      <c r="C5" s="217"/>
      <c r="D5" s="217"/>
      <c r="E5" s="218"/>
      <c r="F5" s="217"/>
      <c r="G5" s="217"/>
      <c r="H5" s="218"/>
      <c r="I5" s="217"/>
      <c r="J5" s="217"/>
      <c r="K5" s="217"/>
      <c r="L5" s="218"/>
      <c r="M5" s="218"/>
      <c r="N5" s="218"/>
      <c r="O5" s="99" t="s">
        <v>412</v>
      </c>
      <c r="P5" s="30" t="s">
        <v>708</v>
      </c>
      <c r="Q5" s="30" t="s">
        <v>425</v>
      </c>
      <c r="R5" s="30" t="s">
        <v>421</v>
      </c>
      <c r="S5" s="30" t="s">
        <v>270</v>
      </c>
      <c r="T5" s="30" t="s">
        <v>423</v>
      </c>
      <c r="U5" s="30" t="s">
        <v>424</v>
      </c>
      <c r="V5" s="30" t="s">
        <v>422</v>
      </c>
    </row>
    <row r="6" spans="1:22" customFormat="1" ht="26.25" x14ac:dyDescent="0.25">
      <c r="A6" s="55" t="s">
        <v>68</v>
      </c>
      <c r="B6" s="35" t="s">
        <v>69</v>
      </c>
      <c r="C6" s="217">
        <v>346.32009000000005</v>
      </c>
      <c r="D6" s="217">
        <v>570.67700000000002</v>
      </c>
      <c r="E6" s="218">
        <v>150.41666666666666</v>
      </c>
      <c r="F6" s="217">
        <v>113.90309999999999</v>
      </c>
      <c r="G6" s="217">
        <v>187.26499999999999</v>
      </c>
      <c r="H6" s="218">
        <v>20.416666666666668</v>
      </c>
      <c r="I6" s="217">
        <v>534.01874999999995</v>
      </c>
      <c r="J6" s="217">
        <v>880.19399999999996</v>
      </c>
      <c r="K6" s="217">
        <v>33.916666666666671</v>
      </c>
      <c r="L6" s="218">
        <v>994.24194</v>
      </c>
      <c r="M6" s="218">
        <v>1638.136</v>
      </c>
      <c r="N6" s="218">
        <v>204.75</v>
      </c>
      <c r="O6" s="35" t="s">
        <v>412</v>
      </c>
      <c r="P6" s="30" t="s">
        <v>706</v>
      </c>
      <c r="Q6" s="30"/>
      <c r="R6" s="30" t="s">
        <v>426</v>
      </c>
      <c r="S6" s="30" t="s">
        <v>428</v>
      </c>
      <c r="T6" s="30" t="s">
        <v>429</v>
      </c>
      <c r="U6" s="30" t="s">
        <v>430</v>
      </c>
      <c r="V6" s="30" t="s">
        <v>427</v>
      </c>
    </row>
    <row r="7" spans="1:22" customFormat="1" ht="26.25" x14ac:dyDescent="0.25">
      <c r="A7" s="55" t="s">
        <v>70</v>
      </c>
      <c r="B7" s="35" t="s">
        <v>71</v>
      </c>
      <c r="C7" s="217">
        <v>150.50951999999998</v>
      </c>
      <c r="D7" s="217">
        <v>238.904</v>
      </c>
      <c r="E7" s="218">
        <v>85.333333333333329</v>
      </c>
      <c r="F7" s="217">
        <v>332.99784000000005</v>
      </c>
      <c r="G7" s="217">
        <v>528.56799999999998</v>
      </c>
      <c r="H7" s="218">
        <v>20</v>
      </c>
      <c r="I7" s="217">
        <v>129.46815000000001</v>
      </c>
      <c r="J7" s="217">
        <v>205.505</v>
      </c>
      <c r="K7" s="217">
        <v>13</v>
      </c>
      <c r="L7" s="218">
        <v>612.9755100000001</v>
      </c>
      <c r="M7" s="218">
        <v>972.97699999999998</v>
      </c>
      <c r="N7" s="218">
        <v>118.33333333333333</v>
      </c>
      <c r="O7" s="35" t="s">
        <v>412</v>
      </c>
      <c r="P7" s="30" t="s">
        <v>706</v>
      </c>
      <c r="Q7" s="30"/>
      <c r="R7" s="30" t="s">
        <v>431</v>
      </c>
      <c r="S7" s="30" t="s">
        <v>428</v>
      </c>
      <c r="T7" s="30" t="s">
        <v>429</v>
      </c>
      <c r="U7" s="30" t="s">
        <v>430</v>
      </c>
      <c r="V7" s="30" t="s">
        <v>427</v>
      </c>
    </row>
    <row r="8" spans="1:22" customFormat="1" ht="26.25" x14ac:dyDescent="0.25">
      <c r="A8" s="55" t="s">
        <v>72</v>
      </c>
      <c r="B8" s="55" t="s">
        <v>73</v>
      </c>
      <c r="C8" s="217">
        <v>68.949195000000003</v>
      </c>
      <c r="D8" s="217">
        <v>213.465</v>
      </c>
      <c r="E8" s="218">
        <v>40.833333333333336</v>
      </c>
      <c r="F8" s="217">
        <v>66.961453000000006</v>
      </c>
      <c r="G8" s="217">
        <v>207.31100000000001</v>
      </c>
      <c r="H8" s="218">
        <v>17.916666666666668</v>
      </c>
      <c r="I8" s="217">
        <v>32.69406</v>
      </c>
      <c r="J8" s="217">
        <v>101.22</v>
      </c>
      <c r="K8" s="217">
        <v>10.166666666666666</v>
      </c>
      <c r="L8" s="218">
        <v>168.60470800000002</v>
      </c>
      <c r="M8" s="218">
        <v>521.99599999999998</v>
      </c>
      <c r="N8" s="218">
        <v>68.916666666666671</v>
      </c>
      <c r="O8" s="35" t="s">
        <v>412</v>
      </c>
      <c r="P8" s="30" t="s">
        <v>706</v>
      </c>
      <c r="Q8" s="30" t="s">
        <v>633</v>
      </c>
      <c r="R8" s="30" t="s">
        <v>432</v>
      </c>
      <c r="S8" s="30" t="s">
        <v>433</v>
      </c>
      <c r="T8" s="30" t="s">
        <v>434</v>
      </c>
      <c r="U8" s="30" t="s">
        <v>435</v>
      </c>
      <c r="V8" s="30" t="s">
        <v>427</v>
      </c>
    </row>
    <row r="9" spans="1:22" customFormat="1" ht="26.25" x14ac:dyDescent="0.25">
      <c r="A9" s="30" t="s">
        <v>628</v>
      </c>
      <c r="B9" s="219" t="s">
        <v>809</v>
      </c>
      <c r="C9" s="218"/>
      <c r="D9" s="218"/>
      <c r="E9" s="218"/>
      <c r="F9" s="218"/>
      <c r="G9" s="218"/>
      <c r="H9" s="218"/>
      <c r="I9" s="218"/>
      <c r="J9" s="218"/>
      <c r="K9" s="218"/>
      <c r="L9" s="218"/>
      <c r="M9" s="218"/>
      <c r="N9" s="218"/>
      <c r="O9" s="35"/>
      <c r="P9" s="35" t="s">
        <v>711</v>
      </c>
      <c r="Q9" s="55"/>
      <c r="R9" s="35"/>
      <c r="S9" s="30" t="s">
        <v>439</v>
      </c>
      <c r="T9" s="30" t="s">
        <v>75</v>
      </c>
      <c r="U9" s="30" t="s">
        <v>440</v>
      </c>
      <c r="V9" s="30" t="s">
        <v>438</v>
      </c>
    </row>
    <row r="10" spans="1:22" customFormat="1" ht="26.25" x14ac:dyDescent="0.25">
      <c r="A10" s="55" t="s">
        <v>763</v>
      </c>
      <c r="B10" s="35" t="s">
        <v>75</v>
      </c>
      <c r="C10" s="218">
        <v>14020</v>
      </c>
      <c r="D10" s="218">
        <v>131097</v>
      </c>
      <c r="E10" s="218">
        <v>13781</v>
      </c>
      <c r="F10" s="218">
        <v>10652</v>
      </c>
      <c r="G10" s="218">
        <v>121319</v>
      </c>
      <c r="H10" s="218">
        <v>2161</v>
      </c>
      <c r="I10" s="218">
        <v>10736</v>
      </c>
      <c r="J10" s="218">
        <v>118427</v>
      </c>
      <c r="K10" s="218">
        <v>92</v>
      </c>
      <c r="L10" s="218">
        <v>35408</v>
      </c>
      <c r="M10" s="218">
        <v>370843</v>
      </c>
      <c r="N10" s="218">
        <v>16034</v>
      </c>
      <c r="O10" s="35" t="s">
        <v>414</v>
      </c>
      <c r="P10" s="30" t="s">
        <v>711</v>
      </c>
      <c r="Q10" s="55"/>
      <c r="R10" s="30" t="s">
        <v>437</v>
      </c>
      <c r="S10" s="30" t="s">
        <v>439</v>
      </c>
      <c r="T10" s="30" t="s">
        <v>75</v>
      </c>
      <c r="U10" s="30" t="s">
        <v>440</v>
      </c>
      <c r="V10" s="30" t="s">
        <v>438</v>
      </c>
    </row>
    <row r="11" spans="1:22" customFormat="1" x14ac:dyDescent="0.25">
      <c r="A11" s="55" t="s">
        <v>629</v>
      </c>
      <c r="B11" s="206" t="s">
        <v>809</v>
      </c>
      <c r="C11" s="218"/>
      <c r="D11" s="218"/>
      <c r="E11" s="218"/>
      <c r="F11" s="218"/>
      <c r="G11" s="218"/>
      <c r="H11" s="218"/>
      <c r="I11" s="218"/>
      <c r="J11" s="218"/>
      <c r="K11" s="218"/>
      <c r="L11" s="218"/>
      <c r="M11" s="218"/>
      <c r="N11" s="218"/>
      <c r="O11" s="35" t="s">
        <v>414</v>
      </c>
      <c r="P11" s="35" t="s">
        <v>711</v>
      </c>
      <c r="Q11" s="55"/>
      <c r="R11" s="35"/>
      <c r="S11" s="30" t="s">
        <v>203</v>
      </c>
      <c r="T11" s="30" t="s">
        <v>164</v>
      </c>
      <c r="U11" s="30" t="s">
        <v>479</v>
      </c>
      <c r="V11" s="30" t="s">
        <v>422</v>
      </c>
    </row>
    <row r="12" spans="1:22" customFormat="1" ht="39" x14ac:dyDescent="0.25">
      <c r="A12" s="55" t="s">
        <v>82</v>
      </c>
      <c r="B12" s="35" t="s">
        <v>84</v>
      </c>
      <c r="C12" s="217">
        <v>162.25727500000002</v>
      </c>
      <c r="D12" s="217">
        <v>222.65899999999999</v>
      </c>
      <c r="E12" s="218">
        <v>76.083333333333329</v>
      </c>
      <c r="F12" s="217">
        <v>115.95577829999999</v>
      </c>
      <c r="G12" s="217">
        <v>160.13200000000001</v>
      </c>
      <c r="H12" s="218">
        <v>17.416666666666668</v>
      </c>
      <c r="I12" s="217">
        <v>168.5613784</v>
      </c>
      <c r="J12" s="217">
        <v>233.82</v>
      </c>
      <c r="K12" s="217">
        <v>16.333333333333332</v>
      </c>
      <c r="L12" s="218">
        <v>446.77443170000004</v>
      </c>
      <c r="M12" s="218">
        <v>616.61099999999999</v>
      </c>
      <c r="N12" s="218">
        <v>109.83333333333333</v>
      </c>
      <c r="O12" s="35" t="s">
        <v>412</v>
      </c>
      <c r="P12" s="30" t="s">
        <v>706</v>
      </c>
      <c r="Q12" s="104" t="s">
        <v>447</v>
      </c>
      <c r="R12" s="30" t="s">
        <v>458</v>
      </c>
      <c r="S12" s="30" t="s">
        <v>442</v>
      </c>
      <c r="T12" s="30" t="s">
        <v>443</v>
      </c>
      <c r="U12" s="30" t="s">
        <v>444</v>
      </c>
      <c r="V12" s="30" t="s">
        <v>441</v>
      </c>
    </row>
    <row r="13" spans="1:22" customFormat="1" ht="39" x14ac:dyDescent="0.25">
      <c r="A13" s="55" t="s">
        <v>82</v>
      </c>
      <c r="B13" s="35" t="s">
        <v>85</v>
      </c>
      <c r="C13" s="217">
        <v>81.228105999999983</v>
      </c>
      <c r="D13" s="217">
        <v>130.13200000000001</v>
      </c>
      <c r="E13" s="218">
        <v>32.333333333333336</v>
      </c>
      <c r="F13" s="217">
        <v>54.046889200000003</v>
      </c>
      <c r="G13" s="217">
        <v>86.552999999999997</v>
      </c>
      <c r="H13" s="218">
        <v>11.666666666666666</v>
      </c>
      <c r="I13" s="217">
        <v>208.47251829999999</v>
      </c>
      <c r="J13" s="217">
        <v>334.06900000000002</v>
      </c>
      <c r="K13" s="217">
        <v>20.083333333333332</v>
      </c>
      <c r="L13" s="218">
        <v>343.74751349999997</v>
      </c>
      <c r="M13" s="218">
        <v>550.75400000000002</v>
      </c>
      <c r="N13" s="218">
        <v>64.083333333333329</v>
      </c>
      <c r="O13" s="35" t="s">
        <v>412</v>
      </c>
      <c r="P13" s="30" t="s">
        <v>706</v>
      </c>
      <c r="Q13" s="55" t="s">
        <v>448</v>
      </c>
      <c r="R13" s="30" t="s">
        <v>458</v>
      </c>
      <c r="S13" s="30" t="s">
        <v>442</v>
      </c>
      <c r="T13" s="30" t="s">
        <v>443</v>
      </c>
      <c r="U13" s="30" t="s">
        <v>444</v>
      </c>
      <c r="V13" s="30" t="s">
        <v>441</v>
      </c>
    </row>
    <row r="14" spans="1:22" customFormat="1" ht="39" x14ac:dyDescent="0.25">
      <c r="A14" s="55" t="s">
        <v>82</v>
      </c>
      <c r="B14" s="55" t="s">
        <v>86</v>
      </c>
      <c r="C14" s="217">
        <v>96.330740299999988</v>
      </c>
      <c r="D14" s="217">
        <v>159.54300000000001</v>
      </c>
      <c r="E14" s="218">
        <v>46.333333333333336</v>
      </c>
      <c r="F14" s="217">
        <v>56.299863299999998</v>
      </c>
      <c r="G14" s="217">
        <v>93.078000000000003</v>
      </c>
      <c r="H14" s="218">
        <v>12.333333333333334</v>
      </c>
      <c r="I14" s="217">
        <v>33.061565999999999</v>
      </c>
      <c r="J14" s="217">
        <v>54.703000000000003</v>
      </c>
      <c r="K14" s="217">
        <v>3</v>
      </c>
      <c r="L14" s="218">
        <v>185.69216959999997</v>
      </c>
      <c r="M14" s="218">
        <v>307.32400000000001</v>
      </c>
      <c r="N14" s="218">
        <v>61.666666666666671</v>
      </c>
      <c r="O14" s="35" t="s">
        <v>412</v>
      </c>
      <c r="P14" s="30" t="s">
        <v>706</v>
      </c>
      <c r="Q14" s="30" t="s">
        <v>452</v>
      </c>
      <c r="R14" s="30" t="s">
        <v>458</v>
      </c>
      <c r="S14" s="30" t="s">
        <v>449</v>
      </c>
      <c r="T14" s="30" t="s">
        <v>450</v>
      </c>
      <c r="U14" s="30" t="s">
        <v>451</v>
      </c>
      <c r="V14" s="30" t="s">
        <v>441</v>
      </c>
    </row>
    <row r="15" spans="1:22" customFormat="1" ht="39" x14ac:dyDescent="0.25">
      <c r="A15" s="55" t="s">
        <v>82</v>
      </c>
      <c r="B15" s="35" t="s">
        <v>87</v>
      </c>
      <c r="C15" s="217">
        <v>237.71178739999999</v>
      </c>
      <c r="D15" s="217">
        <v>488.18599999999998</v>
      </c>
      <c r="E15" s="218">
        <v>141.25</v>
      </c>
      <c r="F15" s="217">
        <v>44.648966400000006</v>
      </c>
      <c r="G15" s="217">
        <v>91.613</v>
      </c>
      <c r="H15" s="218">
        <v>28.416666666666668</v>
      </c>
      <c r="I15" s="217">
        <v>65.270701500000001</v>
      </c>
      <c r="J15" s="217">
        <v>134.53399999999999</v>
      </c>
      <c r="K15" s="217">
        <v>13.083333333333334</v>
      </c>
      <c r="L15" s="218">
        <v>347.63145529999997</v>
      </c>
      <c r="M15" s="218">
        <v>714.33299999999997</v>
      </c>
      <c r="N15" s="218">
        <v>182.75</v>
      </c>
      <c r="O15" s="35" t="s">
        <v>412</v>
      </c>
      <c r="P15" s="30" t="s">
        <v>706</v>
      </c>
      <c r="Q15" s="51"/>
      <c r="R15" s="30" t="s">
        <v>458</v>
      </c>
      <c r="S15" s="30" t="s">
        <v>439</v>
      </c>
      <c r="T15" s="30" t="s">
        <v>453</v>
      </c>
      <c r="U15" s="30" t="s">
        <v>440</v>
      </c>
      <c r="V15" s="30" t="s">
        <v>438</v>
      </c>
    </row>
    <row r="16" spans="1:22" customFormat="1" ht="39" x14ac:dyDescent="0.25">
      <c r="A16" s="55" t="s">
        <v>82</v>
      </c>
      <c r="B16" s="55" t="s">
        <v>88</v>
      </c>
      <c r="C16" s="217">
        <v>794.24755200000004</v>
      </c>
      <c r="D16" s="217">
        <v>3708.5509999999999</v>
      </c>
      <c r="E16" s="218">
        <v>649.66666666666663</v>
      </c>
      <c r="F16" s="217">
        <v>1148.8520523999998</v>
      </c>
      <c r="G16" s="217">
        <v>5368.7860000000001</v>
      </c>
      <c r="H16" s="218">
        <v>286</v>
      </c>
      <c r="I16" s="217">
        <v>455.85693749999996</v>
      </c>
      <c r="J16" s="217">
        <v>2127.8850000000002</v>
      </c>
      <c r="K16" s="217">
        <v>73.166666666666657</v>
      </c>
      <c r="L16" s="218">
        <v>2398.9565419</v>
      </c>
      <c r="M16" s="218">
        <v>11205.222</v>
      </c>
      <c r="N16" s="218">
        <v>1008.8333333333333</v>
      </c>
      <c r="O16" s="35" t="s">
        <v>412</v>
      </c>
      <c r="P16" s="30" t="s">
        <v>706</v>
      </c>
      <c r="Q16" s="55" t="s">
        <v>637</v>
      </c>
      <c r="R16" s="30" t="s">
        <v>458</v>
      </c>
      <c r="S16" s="30" t="s">
        <v>439</v>
      </c>
      <c r="T16" s="30" t="s">
        <v>453</v>
      </c>
      <c r="U16" s="30" t="s">
        <v>440</v>
      </c>
      <c r="V16" s="30" t="s">
        <v>438</v>
      </c>
    </row>
    <row r="17" spans="1:22" customFormat="1" ht="39" x14ac:dyDescent="0.25">
      <c r="A17" s="55" t="s">
        <v>82</v>
      </c>
      <c r="B17" s="55" t="s">
        <v>90</v>
      </c>
      <c r="C17" s="217">
        <v>41.482572799999993</v>
      </c>
      <c r="D17" s="217">
        <v>105.702</v>
      </c>
      <c r="E17" s="218">
        <v>26.5</v>
      </c>
      <c r="F17" s="217">
        <v>38.508374699999997</v>
      </c>
      <c r="G17" s="217">
        <v>98.132000000000005</v>
      </c>
      <c r="H17" s="218">
        <v>13.083333333333334</v>
      </c>
      <c r="I17" s="217">
        <v>56.663629600000007</v>
      </c>
      <c r="J17" s="217">
        <v>144.62200000000001</v>
      </c>
      <c r="K17" s="217">
        <v>5.5</v>
      </c>
      <c r="L17" s="218">
        <v>136.65457709999998</v>
      </c>
      <c r="M17" s="218">
        <v>348.45600000000002</v>
      </c>
      <c r="N17" s="218">
        <v>45.083333333333336</v>
      </c>
      <c r="O17" s="35" t="s">
        <v>412</v>
      </c>
      <c r="P17" s="30" t="s">
        <v>706</v>
      </c>
      <c r="Q17" s="30" t="s">
        <v>452</v>
      </c>
      <c r="R17" s="30" t="s">
        <v>458</v>
      </c>
      <c r="S17" s="30" t="s">
        <v>442</v>
      </c>
      <c r="T17" s="30" t="s">
        <v>454</v>
      </c>
      <c r="U17" s="30" t="s">
        <v>444</v>
      </c>
      <c r="V17" s="30" t="s">
        <v>441</v>
      </c>
    </row>
    <row r="18" spans="1:22" customFormat="1" ht="39" x14ac:dyDescent="0.25">
      <c r="A18" s="55" t="s">
        <v>82</v>
      </c>
      <c r="B18" s="35" t="s">
        <v>673</v>
      </c>
      <c r="C18" s="217">
        <v>187.29102369999998</v>
      </c>
      <c r="D18" s="217">
        <v>332.779</v>
      </c>
      <c r="E18" s="218">
        <v>129.5</v>
      </c>
      <c r="F18" s="217">
        <v>64.9693051</v>
      </c>
      <c r="G18" s="217">
        <v>115.06399999999999</v>
      </c>
      <c r="H18" s="218">
        <v>18.25</v>
      </c>
      <c r="I18" s="217">
        <v>119.0204483</v>
      </c>
      <c r="J18" s="217">
        <v>216.91300000000001</v>
      </c>
      <c r="K18" s="217">
        <v>24.083333333333332</v>
      </c>
      <c r="L18" s="218">
        <v>371.28077709999997</v>
      </c>
      <c r="M18" s="218">
        <v>664.75599999999997</v>
      </c>
      <c r="N18" s="218">
        <v>171.83333333333334</v>
      </c>
      <c r="O18" s="35" t="s">
        <v>412</v>
      </c>
      <c r="P18" s="30" t="s">
        <v>706</v>
      </c>
      <c r="Q18" s="30" t="s">
        <v>833</v>
      </c>
      <c r="R18" s="30" t="s">
        <v>458</v>
      </c>
      <c r="S18" s="30" t="s">
        <v>442</v>
      </c>
      <c r="T18" s="30" t="s">
        <v>454</v>
      </c>
      <c r="U18" s="30" t="s">
        <v>444</v>
      </c>
      <c r="V18" s="30" t="s">
        <v>441</v>
      </c>
    </row>
    <row r="19" spans="1:22" customFormat="1" ht="39" x14ac:dyDescent="0.25">
      <c r="A19" s="55" t="s">
        <v>82</v>
      </c>
      <c r="B19" s="55" t="s">
        <v>91</v>
      </c>
      <c r="C19" s="217">
        <v>1163.0257265999999</v>
      </c>
      <c r="D19" s="217">
        <v>5328.7830000000004</v>
      </c>
      <c r="E19" s="218">
        <v>1043.6666666666667</v>
      </c>
      <c r="F19" s="217">
        <v>1061.1504302000001</v>
      </c>
      <c r="G19" s="217">
        <v>4855.9759999999997</v>
      </c>
      <c r="H19" s="218">
        <v>313.91666666666669</v>
      </c>
      <c r="I19" s="217">
        <v>468.30907279999997</v>
      </c>
      <c r="J19" s="217">
        <v>2145.857</v>
      </c>
      <c r="K19" s="217">
        <v>50.75</v>
      </c>
      <c r="L19" s="218">
        <v>2692.4852295999999</v>
      </c>
      <c r="M19" s="218">
        <v>12330.616</v>
      </c>
      <c r="N19" s="218">
        <v>1408.3333333333335</v>
      </c>
      <c r="O19" s="35" t="s">
        <v>412</v>
      </c>
      <c r="P19" s="30" t="s">
        <v>706</v>
      </c>
      <c r="Q19" s="55" t="s">
        <v>638</v>
      </c>
      <c r="R19" s="30" t="s">
        <v>458</v>
      </c>
      <c r="S19" s="30" t="s">
        <v>439</v>
      </c>
      <c r="T19" s="30" t="s">
        <v>91</v>
      </c>
      <c r="U19" s="30" t="s">
        <v>440</v>
      </c>
      <c r="V19" s="30" t="s">
        <v>438</v>
      </c>
    </row>
    <row r="20" spans="1:22" customFormat="1" ht="39" x14ac:dyDescent="0.25">
      <c r="A20" s="55" t="s">
        <v>82</v>
      </c>
      <c r="B20" s="55" t="s">
        <v>92</v>
      </c>
      <c r="C20" s="217">
        <v>17.158705299999998</v>
      </c>
      <c r="D20" s="217">
        <v>26.539000000000001</v>
      </c>
      <c r="E20" s="218">
        <v>9.3333333333333339</v>
      </c>
      <c r="F20" s="217">
        <v>21.111107899999997</v>
      </c>
      <c r="G20" s="217">
        <v>32.393000000000001</v>
      </c>
      <c r="H20" s="218">
        <v>6</v>
      </c>
      <c r="I20" s="217">
        <v>15.723062400000002</v>
      </c>
      <c r="J20" s="217">
        <v>24.635999999999999</v>
      </c>
      <c r="K20" s="217">
        <v>4</v>
      </c>
      <c r="L20" s="218">
        <v>53.992875599999998</v>
      </c>
      <c r="M20" s="218">
        <v>83.567999999999998</v>
      </c>
      <c r="N20" s="218">
        <v>19.333333333333336</v>
      </c>
      <c r="O20" s="35" t="s">
        <v>412</v>
      </c>
      <c r="P20" s="30" t="s">
        <v>706</v>
      </c>
      <c r="Q20" s="30" t="s">
        <v>455</v>
      </c>
      <c r="R20" s="30" t="s">
        <v>458</v>
      </c>
      <c r="S20" s="30" t="s">
        <v>442</v>
      </c>
      <c r="T20" s="30" t="s">
        <v>454</v>
      </c>
      <c r="U20" s="30" t="s">
        <v>444</v>
      </c>
      <c r="V20" s="30" t="s">
        <v>441</v>
      </c>
    </row>
    <row r="21" spans="1:22" customFormat="1" ht="39" x14ac:dyDescent="0.25">
      <c r="A21" s="55" t="s">
        <v>82</v>
      </c>
      <c r="B21" s="55" t="s">
        <v>93</v>
      </c>
      <c r="C21" s="217">
        <v>114.74467639999999</v>
      </c>
      <c r="D21" s="217">
        <v>536.30899999999997</v>
      </c>
      <c r="E21" s="218">
        <v>113.91666666666667</v>
      </c>
      <c r="F21" s="217">
        <v>63.705594900000001</v>
      </c>
      <c r="G21" s="217">
        <v>297.55500000000001</v>
      </c>
      <c r="H21" s="218">
        <v>12.833333333333334</v>
      </c>
      <c r="I21" s="217">
        <v>11.724555400000002</v>
      </c>
      <c r="J21" s="217">
        <v>54.774000000000001</v>
      </c>
      <c r="K21" s="217">
        <v>8</v>
      </c>
      <c r="L21" s="218">
        <v>190.17482670000001</v>
      </c>
      <c r="M21" s="218">
        <v>888.63800000000003</v>
      </c>
      <c r="N21" s="218">
        <v>134.75</v>
      </c>
      <c r="O21" s="35" t="s">
        <v>412</v>
      </c>
      <c r="P21" s="30" t="s">
        <v>706</v>
      </c>
      <c r="Q21" s="30" t="s">
        <v>452</v>
      </c>
      <c r="R21" s="30" t="s">
        <v>458</v>
      </c>
      <c r="S21" s="30" t="s">
        <v>439</v>
      </c>
      <c r="T21" s="30" t="s">
        <v>453</v>
      </c>
      <c r="U21" s="30" t="s">
        <v>440</v>
      </c>
      <c r="V21" s="30" t="s">
        <v>438</v>
      </c>
    </row>
    <row r="22" spans="1:22" customFormat="1" ht="39" x14ac:dyDescent="0.25">
      <c r="A22" s="55" t="s">
        <v>82</v>
      </c>
      <c r="B22" s="55" t="s">
        <v>94</v>
      </c>
      <c r="C22" s="217">
        <v>147.75110639999997</v>
      </c>
      <c r="D22" s="217">
        <v>690.31</v>
      </c>
      <c r="E22" s="218">
        <v>121.91666666666667</v>
      </c>
      <c r="F22" s="217">
        <v>73.944396099999992</v>
      </c>
      <c r="G22" s="217">
        <v>344.80900000000003</v>
      </c>
      <c r="H22" s="218">
        <v>36.416666666666664</v>
      </c>
      <c r="I22" s="217">
        <v>90.713110299999997</v>
      </c>
      <c r="J22" s="217">
        <v>422.90699999999998</v>
      </c>
      <c r="K22" s="217">
        <v>18.75</v>
      </c>
      <c r="L22" s="218">
        <v>312.40861279999996</v>
      </c>
      <c r="M22" s="218">
        <v>1458.0259999999998</v>
      </c>
      <c r="N22" s="218">
        <v>177.08333333333334</v>
      </c>
      <c r="O22" s="35" t="s">
        <v>412</v>
      </c>
      <c r="P22" s="30" t="s">
        <v>706</v>
      </c>
      <c r="Q22" s="30" t="s">
        <v>452</v>
      </c>
      <c r="R22" s="30" t="s">
        <v>458</v>
      </c>
      <c r="S22" s="30" t="s">
        <v>439</v>
      </c>
      <c r="T22" s="30" t="s">
        <v>453</v>
      </c>
      <c r="U22" s="30" t="s">
        <v>440</v>
      </c>
      <c r="V22" s="30" t="s">
        <v>438</v>
      </c>
    </row>
    <row r="23" spans="1:22" customFormat="1" ht="39" x14ac:dyDescent="0.25">
      <c r="A23" s="55" t="s">
        <v>82</v>
      </c>
      <c r="B23" s="99" t="s">
        <v>95</v>
      </c>
      <c r="C23" s="218"/>
      <c r="D23" s="218"/>
      <c r="E23" s="218"/>
      <c r="F23" s="218"/>
      <c r="G23" s="218"/>
      <c r="H23" s="218"/>
      <c r="I23" s="218"/>
      <c r="J23" s="218"/>
      <c r="K23" s="218"/>
      <c r="L23" s="218"/>
      <c r="M23" s="218"/>
      <c r="N23" s="218"/>
      <c r="O23" s="99" t="s">
        <v>412</v>
      </c>
      <c r="P23" s="30" t="s">
        <v>706</v>
      </c>
      <c r="Q23" s="55" t="s">
        <v>456</v>
      </c>
      <c r="R23" s="30" t="s">
        <v>458</v>
      </c>
      <c r="S23" s="30" t="s">
        <v>439</v>
      </c>
      <c r="T23" s="30" t="s">
        <v>453</v>
      </c>
      <c r="U23" s="30" t="s">
        <v>440</v>
      </c>
      <c r="V23" s="30" t="s">
        <v>438</v>
      </c>
    </row>
    <row r="24" spans="1:22" customFormat="1" ht="39" x14ac:dyDescent="0.25">
      <c r="A24" s="55" t="s">
        <v>82</v>
      </c>
      <c r="B24" s="55" t="s">
        <v>96</v>
      </c>
      <c r="C24" s="217">
        <v>459.50317700000005</v>
      </c>
      <c r="D24" s="217">
        <v>2146.2379999999998</v>
      </c>
      <c r="E24" s="218">
        <v>356.91666666666669</v>
      </c>
      <c r="F24" s="217">
        <v>1053.4108017999999</v>
      </c>
      <c r="G24" s="217">
        <v>4915.3739999999998</v>
      </c>
      <c r="H24" s="218">
        <v>110.75</v>
      </c>
      <c r="I24" s="217">
        <v>196.91967609999998</v>
      </c>
      <c r="J24" s="217">
        <v>920.20899999999995</v>
      </c>
      <c r="K24" s="217">
        <v>35.166666666666671</v>
      </c>
      <c r="L24" s="218">
        <v>1709.8336549000001</v>
      </c>
      <c r="M24" s="218">
        <v>7981.820999999999</v>
      </c>
      <c r="N24" s="218">
        <v>502.83333333333337</v>
      </c>
      <c r="O24" s="35" t="s">
        <v>412</v>
      </c>
      <c r="P24" s="30" t="s">
        <v>706</v>
      </c>
      <c r="Q24" s="30" t="s">
        <v>452</v>
      </c>
      <c r="R24" s="30" t="s">
        <v>458</v>
      </c>
      <c r="S24" s="30" t="s">
        <v>439</v>
      </c>
      <c r="T24" s="30" t="s">
        <v>453</v>
      </c>
      <c r="U24" s="30" t="s">
        <v>440</v>
      </c>
      <c r="V24" s="30" t="s">
        <v>438</v>
      </c>
    </row>
    <row r="25" spans="1:22" customFormat="1" ht="39" x14ac:dyDescent="0.25">
      <c r="A25" s="55" t="s">
        <v>82</v>
      </c>
      <c r="B25" s="35" t="s">
        <v>97</v>
      </c>
      <c r="C25" s="217">
        <v>83.514700600000012</v>
      </c>
      <c r="D25" s="217">
        <v>135.39699999999999</v>
      </c>
      <c r="E25" s="218">
        <v>42.083333333333336</v>
      </c>
      <c r="F25" s="217">
        <v>61.52494759999999</v>
      </c>
      <c r="G25" s="217">
        <v>99.664000000000001</v>
      </c>
      <c r="H25" s="218">
        <v>11.333333333333334</v>
      </c>
      <c r="I25" s="217">
        <v>63.007656900000001</v>
      </c>
      <c r="J25" s="217">
        <v>102.06</v>
      </c>
      <c r="K25" s="217">
        <v>8</v>
      </c>
      <c r="L25" s="218">
        <v>208.04730509999999</v>
      </c>
      <c r="M25" s="218">
        <v>337.12099999999998</v>
      </c>
      <c r="N25" s="218">
        <v>61.416666666666671</v>
      </c>
      <c r="O25" s="35" t="s">
        <v>412</v>
      </c>
      <c r="P25" s="30" t="s">
        <v>706</v>
      </c>
      <c r="Q25" s="51"/>
      <c r="R25" s="30" t="s">
        <v>458</v>
      </c>
      <c r="S25" s="30" t="s">
        <v>442</v>
      </c>
      <c r="T25" s="30" t="s">
        <v>450</v>
      </c>
      <c r="U25" s="30" t="s">
        <v>451</v>
      </c>
      <c r="V25" s="30" t="s">
        <v>441</v>
      </c>
    </row>
    <row r="26" spans="1:22" customFormat="1" ht="39" x14ac:dyDescent="0.25">
      <c r="A26" s="55" t="s">
        <v>82</v>
      </c>
      <c r="B26" s="35" t="s">
        <v>98</v>
      </c>
      <c r="C26" s="217">
        <v>145.2321839</v>
      </c>
      <c r="D26" s="217">
        <v>287.274</v>
      </c>
      <c r="E26" s="218">
        <v>58.333333333333336</v>
      </c>
      <c r="F26" s="217">
        <v>29.080780999999995</v>
      </c>
      <c r="G26" s="217">
        <v>57.537999999999997</v>
      </c>
      <c r="H26" s="218">
        <v>7.583333333333333</v>
      </c>
      <c r="I26" s="217">
        <v>30.441171999999998</v>
      </c>
      <c r="J26" s="217">
        <v>60.24</v>
      </c>
      <c r="K26" s="217">
        <v>1</v>
      </c>
      <c r="L26" s="218">
        <v>204.75413689999999</v>
      </c>
      <c r="M26" s="218">
        <v>405.05200000000002</v>
      </c>
      <c r="N26" s="218">
        <v>66.916666666666671</v>
      </c>
      <c r="O26" s="35" t="s">
        <v>412</v>
      </c>
      <c r="P26" s="30" t="s">
        <v>706</v>
      </c>
      <c r="Q26" s="51"/>
      <c r="R26" s="30" t="s">
        <v>458</v>
      </c>
      <c r="S26" s="30" t="s">
        <v>439</v>
      </c>
      <c r="T26" s="30" t="s">
        <v>453</v>
      </c>
      <c r="U26" s="30" t="s">
        <v>440</v>
      </c>
      <c r="V26" s="30" t="s">
        <v>438</v>
      </c>
    </row>
    <row r="27" spans="1:22" customFormat="1" ht="39" x14ac:dyDescent="0.25">
      <c r="A27" s="55" t="s">
        <v>82</v>
      </c>
      <c r="B27" s="35" t="s">
        <v>99</v>
      </c>
      <c r="C27" s="217">
        <v>199.04163909999997</v>
      </c>
      <c r="D27" s="217">
        <v>342.65800000000002</v>
      </c>
      <c r="E27" s="218">
        <v>91.5</v>
      </c>
      <c r="F27" s="217">
        <v>297.46789480000001</v>
      </c>
      <c r="G27" s="217">
        <v>511.90199999999999</v>
      </c>
      <c r="H27" s="218">
        <v>28.833333333333332</v>
      </c>
      <c r="I27" s="217">
        <v>176.80386439999998</v>
      </c>
      <c r="J27" s="217">
        <v>304.28699999999998</v>
      </c>
      <c r="K27" s="217">
        <v>14.083333333333334</v>
      </c>
      <c r="L27" s="218">
        <v>673.3133982999999</v>
      </c>
      <c r="M27" s="218">
        <v>1158.847</v>
      </c>
      <c r="N27" s="218">
        <v>134.41666666666666</v>
      </c>
      <c r="O27" s="35" t="s">
        <v>412</v>
      </c>
      <c r="P27" s="30" t="s">
        <v>706</v>
      </c>
      <c r="Q27" s="51" t="s">
        <v>838</v>
      </c>
      <c r="R27" s="30" t="s">
        <v>458</v>
      </c>
      <c r="S27" s="30" t="s">
        <v>442</v>
      </c>
      <c r="T27" s="30" t="s">
        <v>454</v>
      </c>
      <c r="U27" s="30" t="s">
        <v>444</v>
      </c>
      <c r="V27" s="30" t="s">
        <v>441</v>
      </c>
    </row>
    <row r="28" spans="1:22" customFormat="1" ht="26.25" x14ac:dyDescent="0.25">
      <c r="A28" s="55" t="s">
        <v>82</v>
      </c>
      <c r="B28" s="35" t="s">
        <v>102</v>
      </c>
      <c r="C28" s="217">
        <v>665.50956580000002</v>
      </c>
      <c r="D28" s="217">
        <v>3046.61</v>
      </c>
      <c r="E28" s="218">
        <v>570.5</v>
      </c>
      <c r="F28" s="217">
        <v>1474.1480017999997</v>
      </c>
      <c r="G28" s="217">
        <v>6723.1970000000001</v>
      </c>
      <c r="H28" s="218">
        <v>432.66666666666669</v>
      </c>
      <c r="I28" s="217">
        <v>439.49485800000002</v>
      </c>
      <c r="J28" s="217">
        <v>2012.923</v>
      </c>
      <c r="K28" s="217">
        <v>87.083333333333329</v>
      </c>
      <c r="L28" s="218">
        <v>2579.1524255999998</v>
      </c>
      <c r="M28" s="218">
        <v>11782.730000000001</v>
      </c>
      <c r="N28" s="218">
        <v>1090.25</v>
      </c>
      <c r="O28" s="35" t="s">
        <v>412</v>
      </c>
      <c r="P28" s="30" t="s">
        <v>706</v>
      </c>
      <c r="Q28" s="30" t="s">
        <v>639</v>
      </c>
      <c r="R28" s="30" t="s">
        <v>458</v>
      </c>
      <c r="S28" s="30" t="s">
        <v>439</v>
      </c>
      <c r="T28" s="30" t="s">
        <v>102</v>
      </c>
      <c r="U28" s="30" t="s">
        <v>440</v>
      </c>
      <c r="V28" s="30" t="s">
        <v>438</v>
      </c>
    </row>
    <row r="29" spans="1:22" customFormat="1" ht="39" x14ac:dyDescent="0.25">
      <c r="A29" s="55" t="s">
        <v>82</v>
      </c>
      <c r="B29" s="35" t="s">
        <v>103</v>
      </c>
      <c r="C29" s="217">
        <v>168.35405909999997</v>
      </c>
      <c r="D29" s="217">
        <v>278.09500000000003</v>
      </c>
      <c r="E29" s="218">
        <v>79.833333333333329</v>
      </c>
      <c r="F29" s="217">
        <v>49.501147599999996</v>
      </c>
      <c r="G29" s="217">
        <v>81.763999999999996</v>
      </c>
      <c r="H29" s="218">
        <v>10.583333333333334</v>
      </c>
      <c r="I29" s="217">
        <v>95.356223200000002</v>
      </c>
      <c r="J29" s="217">
        <v>157.53</v>
      </c>
      <c r="K29" s="217">
        <v>5</v>
      </c>
      <c r="L29" s="218">
        <v>313.21142989999998</v>
      </c>
      <c r="M29" s="218">
        <v>517.38900000000001</v>
      </c>
      <c r="N29" s="218">
        <v>95.416666666666657</v>
      </c>
      <c r="O29" s="35" t="s">
        <v>412</v>
      </c>
      <c r="P29" s="30" t="s">
        <v>706</v>
      </c>
      <c r="Q29" s="30"/>
      <c r="R29" s="30" t="s">
        <v>458</v>
      </c>
      <c r="S29" s="30" t="s">
        <v>449</v>
      </c>
      <c r="T29" s="30" t="s">
        <v>450</v>
      </c>
      <c r="U29" s="30" t="s">
        <v>451</v>
      </c>
      <c r="V29" s="30" t="s">
        <v>441</v>
      </c>
    </row>
    <row r="30" spans="1:22" customFormat="1" ht="39" x14ac:dyDescent="0.25">
      <c r="A30" s="55" t="s">
        <v>82</v>
      </c>
      <c r="B30" s="55" t="s">
        <v>104</v>
      </c>
      <c r="C30" s="217">
        <v>63.107192200000007</v>
      </c>
      <c r="D30" s="217">
        <v>161.09899999999999</v>
      </c>
      <c r="E30" s="218">
        <v>43.666666666666664</v>
      </c>
      <c r="F30" s="217">
        <v>6.6196547000000008</v>
      </c>
      <c r="G30" s="217">
        <v>16.913</v>
      </c>
      <c r="H30" s="218">
        <v>5.666666666666667</v>
      </c>
      <c r="I30" s="217">
        <v>60.495440799999997</v>
      </c>
      <c r="J30" s="217">
        <v>154.637</v>
      </c>
      <c r="K30" s="217">
        <v>6</v>
      </c>
      <c r="L30" s="218">
        <v>130.22228770000001</v>
      </c>
      <c r="M30" s="218">
        <v>332.649</v>
      </c>
      <c r="N30" s="218">
        <v>55.333333333333329</v>
      </c>
      <c r="O30" s="35" t="s">
        <v>412</v>
      </c>
      <c r="P30" s="30" t="s">
        <v>415</v>
      </c>
      <c r="Q30" s="30" t="s">
        <v>452</v>
      </c>
      <c r="R30" s="30" t="s">
        <v>458</v>
      </c>
      <c r="S30" s="30" t="s">
        <v>442</v>
      </c>
      <c r="T30" s="30" t="s">
        <v>454</v>
      </c>
      <c r="U30" s="30" t="s">
        <v>457</v>
      </c>
      <c r="V30" s="30" t="s">
        <v>441</v>
      </c>
    </row>
    <row r="31" spans="1:22" customFormat="1" ht="39" x14ac:dyDescent="0.25">
      <c r="A31" s="55" t="s">
        <v>82</v>
      </c>
      <c r="B31" s="55" t="s">
        <v>106</v>
      </c>
      <c r="C31" s="217">
        <v>272.72252380000003</v>
      </c>
      <c r="D31" s="217">
        <v>1273.643</v>
      </c>
      <c r="E31" s="218">
        <v>283.91666666666669</v>
      </c>
      <c r="F31" s="217">
        <v>190.23594560000001</v>
      </c>
      <c r="G31" s="217">
        <v>888.23099999999999</v>
      </c>
      <c r="H31" s="218">
        <v>103.5</v>
      </c>
      <c r="I31" s="217">
        <v>187.52596450000001</v>
      </c>
      <c r="J31" s="217">
        <v>875.75400000000002</v>
      </c>
      <c r="K31" s="217">
        <v>54.916666666666664</v>
      </c>
      <c r="L31" s="218">
        <v>650.4844339</v>
      </c>
      <c r="M31" s="218">
        <v>3037.6279999999997</v>
      </c>
      <c r="N31" s="218">
        <v>442.33333333333337</v>
      </c>
      <c r="O31" s="35" t="s">
        <v>412</v>
      </c>
      <c r="P31" s="30" t="s">
        <v>415</v>
      </c>
      <c r="Q31" s="30" t="s">
        <v>452</v>
      </c>
      <c r="R31" s="30" t="s">
        <v>458</v>
      </c>
      <c r="S31" s="30" t="s">
        <v>439</v>
      </c>
      <c r="T31" s="30" t="s">
        <v>453</v>
      </c>
      <c r="U31" s="30" t="s">
        <v>440</v>
      </c>
      <c r="V31" s="30" t="s">
        <v>438</v>
      </c>
    </row>
    <row r="32" spans="1:22" customFormat="1" ht="39" x14ac:dyDescent="0.25">
      <c r="A32" s="55" t="s">
        <v>82</v>
      </c>
      <c r="B32" s="55" t="s">
        <v>107</v>
      </c>
      <c r="C32" s="217">
        <v>1587.1932511999998</v>
      </c>
      <c r="D32" s="217">
        <v>4054.9839999999999</v>
      </c>
      <c r="E32" s="218">
        <v>746.25</v>
      </c>
      <c r="F32" s="217">
        <v>1188.9959842999999</v>
      </c>
      <c r="G32" s="217">
        <v>3040.8130000000001</v>
      </c>
      <c r="H32" s="218">
        <v>173.58333333333334</v>
      </c>
      <c r="I32" s="217">
        <v>760.33378289999985</v>
      </c>
      <c r="J32" s="217">
        <v>1931.829</v>
      </c>
      <c r="K32" s="217">
        <v>44</v>
      </c>
      <c r="L32" s="218">
        <v>3536.5230183999997</v>
      </c>
      <c r="M32" s="218">
        <v>9027.6260000000002</v>
      </c>
      <c r="N32" s="218">
        <v>963.83333333333337</v>
      </c>
      <c r="O32" s="35" t="s">
        <v>412</v>
      </c>
      <c r="P32" s="30" t="s">
        <v>706</v>
      </c>
      <c r="Q32" s="51" t="s">
        <v>819</v>
      </c>
      <c r="R32" s="30" t="s">
        <v>458</v>
      </c>
      <c r="S32" s="30" t="s">
        <v>442</v>
      </c>
      <c r="T32" s="30" t="s">
        <v>454</v>
      </c>
      <c r="U32" s="30" t="s">
        <v>444</v>
      </c>
      <c r="V32" s="30" t="s">
        <v>441</v>
      </c>
    </row>
    <row r="33" spans="1:22" customFormat="1" ht="39" x14ac:dyDescent="0.25">
      <c r="A33" s="55" t="s">
        <v>82</v>
      </c>
      <c r="B33" s="35" t="s">
        <v>108</v>
      </c>
      <c r="C33" s="217">
        <v>79.627205799999999</v>
      </c>
      <c r="D33" s="217">
        <v>146.541</v>
      </c>
      <c r="E33" s="218">
        <v>57.5</v>
      </c>
      <c r="F33" s="217">
        <v>27.778411599999998</v>
      </c>
      <c r="G33" s="217">
        <v>51.548000000000002</v>
      </c>
      <c r="H33" s="218">
        <v>8.4166666666666661</v>
      </c>
      <c r="I33" s="217">
        <v>3.7331765999999997</v>
      </c>
      <c r="J33" s="217">
        <v>6.9349999999999996</v>
      </c>
      <c r="K33" s="217">
        <v>4</v>
      </c>
      <c r="L33" s="218">
        <v>111.13879399999999</v>
      </c>
      <c r="M33" s="218">
        <v>205.024</v>
      </c>
      <c r="N33" s="218">
        <v>69.916666666666671</v>
      </c>
      <c r="O33" s="35" t="s">
        <v>412</v>
      </c>
      <c r="P33" s="30" t="s">
        <v>706</v>
      </c>
      <c r="Q33" s="51"/>
      <c r="R33" s="30" t="s">
        <v>458</v>
      </c>
      <c r="S33" s="30" t="s">
        <v>439</v>
      </c>
      <c r="T33" s="30" t="s">
        <v>453</v>
      </c>
      <c r="U33" s="30" t="s">
        <v>440</v>
      </c>
      <c r="V33" s="30" t="s">
        <v>438</v>
      </c>
    </row>
    <row r="34" spans="1:22" customFormat="1" ht="26.25" x14ac:dyDescent="0.25">
      <c r="A34" s="55" t="s">
        <v>764</v>
      </c>
      <c r="B34" s="35" t="s">
        <v>109</v>
      </c>
      <c r="C34" s="217">
        <v>402.75660779999998</v>
      </c>
      <c r="D34" s="217">
        <v>775.33</v>
      </c>
      <c r="E34" s="218">
        <v>152.41666666666666</v>
      </c>
      <c r="F34" s="217">
        <v>110.25439560000001</v>
      </c>
      <c r="G34" s="217">
        <v>212.15899999999999</v>
      </c>
      <c r="H34" s="218">
        <v>19.083333333333332</v>
      </c>
      <c r="I34" s="217">
        <v>420.90873419999997</v>
      </c>
      <c r="J34" s="217">
        <v>810.41700000000003</v>
      </c>
      <c r="K34" s="217">
        <v>19.5</v>
      </c>
      <c r="L34" s="218">
        <v>933.91973759999996</v>
      </c>
      <c r="M34" s="218">
        <v>1797.9059999999999</v>
      </c>
      <c r="N34" s="218">
        <v>191</v>
      </c>
      <c r="O34" s="35" t="s">
        <v>412</v>
      </c>
      <c r="P34" s="30" t="s">
        <v>706</v>
      </c>
      <c r="Q34" s="51"/>
      <c r="R34" s="30" t="s">
        <v>458</v>
      </c>
      <c r="S34" s="30" t="s">
        <v>428</v>
      </c>
      <c r="T34" s="30" t="s">
        <v>459</v>
      </c>
      <c r="U34" s="30" t="s">
        <v>430</v>
      </c>
      <c r="V34" s="30" t="s">
        <v>441</v>
      </c>
    </row>
    <row r="35" spans="1:22" customFormat="1" ht="26.25" x14ac:dyDescent="0.25">
      <c r="A35" s="55" t="s">
        <v>764</v>
      </c>
      <c r="B35" s="35" t="s">
        <v>110</v>
      </c>
      <c r="C35" s="217">
        <v>225.23945110000003</v>
      </c>
      <c r="D35" s="217">
        <v>407.59</v>
      </c>
      <c r="E35" s="218">
        <v>81.916666666666671</v>
      </c>
      <c r="F35" s="217">
        <v>47.310290500000001</v>
      </c>
      <c r="G35" s="217">
        <v>85.775000000000006</v>
      </c>
      <c r="H35" s="218">
        <v>9.5</v>
      </c>
      <c r="I35" s="217">
        <v>403.42339099999998</v>
      </c>
      <c r="J35" s="217">
        <v>728.10199999999998</v>
      </c>
      <c r="K35" s="217">
        <v>20.25</v>
      </c>
      <c r="L35" s="218">
        <v>675.97313259999999</v>
      </c>
      <c r="M35" s="218">
        <v>1221.4670000000001</v>
      </c>
      <c r="N35" s="218">
        <v>111.66666666666667</v>
      </c>
      <c r="O35" s="35" t="s">
        <v>412</v>
      </c>
      <c r="P35" s="30" t="s">
        <v>706</v>
      </c>
      <c r="Q35" s="51"/>
      <c r="R35" s="30" t="s">
        <v>458</v>
      </c>
      <c r="S35" s="30" t="s">
        <v>461</v>
      </c>
      <c r="T35" s="30" t="s">
        <v>461</v>
      </c>
      <c r="U35" s="30" t="s">
        <v>462</v>
      </c>
      <c r="V35" s="30" t="s">
        <v>460</v>
      </c>
    </row>
    <row r="36" spans="1:22" customFormat="1" ht="39" x14ac:dyDescent="0.25">
      <c r="A36" s="55" t="s">
        <v>764</v>
      </c>
      <c r="B36" s="35" t="s">
        <v>111</v>
      </c>
      <c r="C36" s="217">
        <v>104.1251599</v>
      </c>
      <c r="D36" s="217">
        <v>159.43899999999999</v>
      </c>
      <c r="E36" s="218">
        <v>42.083333333333336</v>
      </c>
      <c r="F36" s="217">
        <v>35.789344899999996</v>
      </c>
      <c r="G36" s="217">
        <v>54.84</v>
      </c>
      <c r="H36" s="218">
        <v>6.666666666666667</v>
      </c>
      <c r="I36" s="217">
        <v>118.29456470000001</v>
      </c>
      <c r="J36" s="217">
        <v>180.96600000000001</v>
      </c>
      <c r="K36" s="217">
        <v>21.75</v>
      </c>
      <c r="L36" s="218">
        <v>258.2090695</v>
      </c>
      <c r="M36" s="218">
        <v>395.245</v>
      </c>
      <c r="N36" s="218">
        <v>70.5</v>
      </c>
      <c r="O36" s="35" t="s">
        <v>412</v>
      </c>
      <c r="P36" s="30" t="s">
        <v>706</v>
      </c>
      <c r="Q36" s="51"/>
      <c r="R36" s="30" t="s">
        <v>458</v>
      </c>
      <c r="S36" s="30" t="s">
        <v>442</v>
      </c>
      <c r="T36" s="30" t="s">
        <v>443</v>
      </c>
      <c r="U36" s="30" t="s">
        <v>444</v>
      </c>
      <c r="V36" s="30" t="s">
        <v>441</v>
      </c>
    </row>
    <row r="37" spans="1:22" customFormat="1" ht="26.25" x14ac:dyDescent="0.25">
      <c r="A37" s="55" t="s">
        <v>764</v>
      </c>
      <c r="B37" s="35" t="s">
        <v>112</v>
      </c>
      <c r="C37" s="217">
        <v>258.82175560000002</v>
      </c>
      <c r="D37" s="217">
        <v>497.80399999999997</v>
      </c>
      <c r="E37" s="218">
        <v>94.916666666666671</v>
      </c>
      <c r="F37" s="217">
        <v>50.510361400000001</v>
      </c>
      <c r="G37" s="217">
        <v>97.085999999999999</v>
      </c>
      <c r="H37" s="218">
        <v>7.833333333333333</v>
      </c>
      <c r="I37" s="217">
        <v>259.9941321</v>
      </c>
      <c r="J37" s="217">
        <v>500.16899999999998</v>
      </c>
      <c r="K37" s="217">
        <v>18.166666666666664</v>
      </c>
      <c r="L37" s="218">
        <v>569.32624910000004</v>
      </c>
      <c r="M37" s="218">
        <v>1095.059</v>
      </c>
      <c r="N37" s="218">
        <v>120.91666666666666</v>
      </c>
      <c r="O37" s="35" t="s">
        <v>412</v>
      </c>
      <c r="P37" s="30" t="s">
        <v>706</v>
      </c>
      <c r="Q37" s="51"/>
      <c r="R37" s="30" t="s">
        <v>458</v>
      </c>
      <c r="S37" s="30" t="s">
        <v>463</v>
      </c>
      <c r="T37" s="30" t="s">
        <v>464</v>
      </c>
      <c r="U37" s="30" t="s">
        <v>463</v>
      </c>
      <c r="V37" s="30" t="s">
        <v>460</v>
      </c>
    </row>
    <row r="38" spans="1:22" customFormat="1" ht="26.25" x14ac:dyDescent="0.25">
      <c r="A38" s="55" t="s">
        <v>764</v>
      </c>
      <c r="B38" s="35" t="s">
        <v>113</v>
      </c>
      <c r="C38" s="217">
        <v>548.80724080000005</v>
      </c>
      <c r="D38" s="217">
        <v>993.48800000000006</v>
      </c>
      <c r="E38" s="218">
        <v>192</v>
      </c>
      <c r="F38" s="217">
        <v>214.0067482</v>
      </c>
      <c r="G38" s="217">
        <v>387.99799999999999</v>
      </c>
      <c r="H38" s="218">
        <v>25.5</v>
      </c>
      <c r="I38" s="217">
        <v>484.7809216</v>
      </c>
      <c r="J38" s="217">
        <v>878.22400000000005</v>
      </c>
      <c r="K38" s="217">
        <v>23.166666666666664</v>
      </c>
      <c r="L38" s="218">
        <v>1247.5949106</v>
      </c>
      <c r="M38" s="218">
        <v>2259.71</v>
      </c>
      <c r="N38" s="218">
        <v>240.66666666666666</v>
      </c>
      <c r="O38" s="35" t="s">
        <v>412</v>
      </c>
      <c r="P38" s="30" t="s">
        <v>706</v>
      </c>
      <c r="Q38" s="51"/>
      <c r="R38" s="30" t="s">
        <v>458</v>
      </c>
      <c r="S38" s="30" t="s">
        <v>428</v>
      </c>
      <c r="T38" s="30" t="s">
        <v>459</v>
      </c>
      <c r="U38" s="30" t="s">
        <v>430</v>
      </c>
      <c r="V38" s="30" t="s">
        <v>441</v>
      </c>
    </row>
    <row r="39" spans="1:22" customFormat="1" ht="26.25" x14ac:dyDescent="0.25">
      <c r="A39" s="55" t="s">
        <v>764</v>
      </c>
      <c r="B39" s="35" t="s">
        <v>114</v>
      </c>
      <c r="C39" s="217">
        <v>176.82157899999999</v>
      </c>
      <c r="D39" s="217">
        <v>329.89499999999998</v>
      </c>
      <c r="E39" s="218">
        <v>99.166666666666671</v>
      </c>
      <c r="F39" s="217">
        <v>68.311729900000003</v>
      </c>
      <c r="G39" s="217">
        <v>127.557</v>
      </c>
      <c r="H39" s="218">
        <v>9.8333333333333339</v>
      </c>
      <c r="I39" s="217">
        <v>153.00277600000001</v>
      </c>
      <c r="J39" s="217">
        <v>285.76499999999999</v>
      </c>
      <c r="K39" s="217">
        <v>17.416666666666664</v>
      </c>
      <c r="L39" s="218">
        <v>398.13608490000001</v>
      </c>
      <c r="M39" s="218">
        <v>743.21699999999998</v>
      </c>
      <c r="N39" s="218">
        <v>126.41666666666666</v>
      </c>
      <c r="O39" s="35" t="s">
        <v>412</v>
      </c>
      <c r="P39" s="30" t="s">
        <v>706</v>
      </c>
      <c r="Q39" s="51"/>
      <c r="R39" s="30" t="s">
        <v>458</v>
      </c>
      <c r="S39" s="30" t="s">
        <v>428</v>
      </c>
      <c r="T39" s="30" t="s">
        <v>429</v>
      </c>
      <c r="U39" s="30" t="s">
        <v>430</v>
      </c>
      <c r="V39" s="30" t="s">
        <v>427</v>
      </c>
    </row>
    <row r="40" spans="1:22" customFormat="1" ht="26.25" x14ac:dyDescent="0.25">
      <c r="A40" s="55" t="s">
        <v>764</v>
      </c>
      <c r="B40" s="35" t="s">
        <v>115</v>
      </c>
      <c r="C40" s="217">
        <v>256.31814930000002</v>
      </c>
      <c r="D40" s="217">
        <v>472.476</v>
      </c>
      <c r="E40" s="218">
        <v>97.083333333333329</v>
      </c>
      <c r="F40" s="217">
        <v>114.0259044</v>
      </c>
      <c r="G40" s="217">
        <v>210.02699999999999</v>
      </c>
      <c r="H40" s="218">
        <v>9.8333333333333339</v>
      </c>
      <c r="I40" s="217">
        <v>178.98374079999999</v>
      </c>
      <c r="J40" s="217">
        <v>329.90499999999997</v>
      </c>
      <c r="K40" s="217">
        <v>21.666666666666668</v>
      </c>
      <c r="L40" s="218">
        <v>549.32779449999998</v>
      </c>
      <c r="M40" s="218">
        <v>1012.4079999999999</v>
      </c>
      <c r="N40" s="218">
        <v>128.58333333333331</v>
      </c>
      <c r="O40" s="35" t="s">
        <v>412</v>
      </c>
      <c r="P40" s="30" t="s">
        <v>706</v>
      </c>
      <c r="Q40" s="51"/>
      <c r="R40" s="30" t="s">
        <v>458</v>
      </c>
      <c r="S40" s="30" t="s">
        <v>463</v>
      </c>
      <c r="T40" s="30" t="s">
        <v>464</v>
      </c>
      <c r="U40" s="30" t="s">
        <v>463</v>
      </c>
      <c r="V40" s="30" t="s">
        <v>460</v>
      </c>
    </row>
    <row r="41" spans="1:22" customFormat="1" ht="26.25" x14ac:dyDescent="0.25">
      <c r="A41" s="55" t="s">
        <v>764</v>
      </c>
      <c r="B41" s="35" t="s">
        <v>116</v>
      </c>
      <c r="C41" s="217">
        <v>559.88953140000001</v>
      </c>
      <c r="D41" s="217">
        <v>1088.848</v>
      </c>
      <c r="E41" s="218">
        <v>213.5</v>
      </c>
      <c r="F41" s="217">
        <v>385.04225689999998</v>
      </c>
      <c r="G41" s="217">
        <v>748.05700000000002</v>
      </c>
      <c r="H41" s="218">
        <v>34.25</v>
      </c>
      <c r="I41" s="217">
        <v>589.19186939999997</v>
      </c>
      <c r="J41" s="217">
        <v>1146.51</v>
      </c>
      <c r="K41" s="217">
        <v>30.583333333333332</v>
      </c>
      <c r="L41" s="218">
        <v>1534.1236577</v>
      </c>
      <c r="M41" s="218">
        <v>2983.415</v>
      </c>
      <c r="N41" s="218">
        <v>278.33333333333331</v>
      </c>
      <c r="O41" s="35" t="s">
        <v>412</v>
      </c>
      <c r="P41" s="30" t="s">
        <v>706</v>
      </c>
      <c r="Q41" s="51"/>
      <c r="R41" s="30" t="s">
        <v>458</v>
      </c>
      <c r="S41" s="30" t="s">
        <v>428</v>
      </c>
      <c r="T41" s="30" t="s">
        <v>459</v>
      </c>
      <c r="U41" s="30" t="s">
        <v>430</v>
      </c>
      <c r="V41" s="30" t="s">
        <v>441</v>
      </c>
    </row>
    <row r="42" spans="1:22" customFormat="1" ht="26.25" x14ac:dyDescent="0.25">
      <c r="A42" s="55" t="s">
        <v>764</v>
      </c>
      <c r="B42" s="35" t="s">
        <v>117</v>
      </c>
      <c r="C42" s="217">
        <v>374.6422369</v>
      </c>
      <c r="D42" s="217">
        <v>709.43899999999996</v>
      </c>
      <c r="E42" s="218">
        <v>173.41666666666666</v>
      </c>
      <c r="F42" s="217">
        <v>181.29313380000002</v>
      </c>
      <c r="G42" s="217">
        <v>343.25400000000002</v>
      </c>
      <c r="H42" s="218">
        <v>13.916666666666666</v>
      </c>
      <c r="I42" s="217">
        <v>374.130495</v>
      </c>
      <c r="J42" s="217">
        <v>710.84199999999998</v>
      </c>
      <c r="K42" s="217">
        <v>20.916666666666664</v>
      </c>
      <c r="L42" s="218">
        <v>930.06586570000002</v>
      </c>
      <c r="M42" s="218">
        <v>1763.5349999999999</v>
      </c>
      <c r="N42" s="218">
        <v>208.24999999999997</v>
      </c>
      <c r="O42" s="35" t="s">
        <v>412</v>
      </c>
      <c r="P42" s="30" t="s">
        <v>706</v>
      </c>
      <c r="Q42" s="51"/>
      <c r="R42" s="30" t="s">
        <v>458</v>
      </c>
      <c r="S42" s="30" t="s">
        <v>463</v>
      </c>
      <c r="T42" s="30" t="s">
        <v>464</v>
      </c>
      <c r="U42" s="30" t="s">
        <v>463</v>
      </c>
      <c r="V42" s="30" t="s">
        <v>460</v>
      </c>
    </row>
    <row r="43" spans="1:22" customFormat="1" ht="26.25" x14ac:dyDescent="0.25">
      <c r="A43" s="55" t="s">
        <v>764</v>
      </c>
      <c r="B43" s="35" t="s">
        <v>118</v>
      </c>
      <c r="C43" s="217">
        <v>175.17075160000002</v>
      </c>
      <c r="D43" s="217">
        <v>369.85199999999998</v>
      </c>
      <c r="E43" s="218">
        <v>80</v>
      </c>
      <c r="F43" s="217">
        <v>54.768995099999998</v>
      </c>
      <c r="G43" s="217">
        <v>115.533</v>
      </c>
      <c r="H43" s="218">
        <v>10.75</v>
      </c>
      <c r="I43" s="217">
        <v>112.5084489</v>
      </c>
      <c r="J43" s="217">
        <v>237.45500000000001</v>
      </c>
      <c r="K43" s="217">
        <v>12.75</v>
      </c>
      <c r="L43" s="218">
        <v>342.44819560000002</v>
      </c>
      <c r="M43" s="218">
        <v>722.84</v>
      </c>
      <c r="N43" s="218">
        <v>103.5</v>
      </c>
      <c r="O43" s="35" t="s">
        <v>412</v>
      </c>
      <c r="P43" s="30" t="s">
        <v>706</v>
      </c>
      <c r="Q43" s="51"/>
      <c r="R43" s="30" t="s">
        <v>458</v>
      </c>
      <c r="S43" s="30" t="s">
        <v>428</v>
      </c>
      <c r="T43" s="30" t="s">
        <v>429</v>
      </c>
      <c r="U43" s="30" t="s">
        <v>430</v>
      </c>
      <c r="V43" s="30" t="s">
        <v>427</v>
      </c>
    </row>
    <row r="44" spans="1:22" customFormat="1" ht="39" x14ac:dyDescent="0.25">
      <c r="A44" s="55" t="s">
        <v>764</v>
      </c>
      <c r="B44" s="35" t="s">
        <v>119</v>
      </c>
      <c r="C44" s="217">
        <v>115.14761000000001</v>
      </c>
      <c r="D44" s="217">
        <v>211.58600000000001</v>
      </c>
      <c r="E44" s="218">
        <v>58</v>
      </c>
      <c r="F44" s="217">
        <v>73.330733400000014</v>
      </c>
      <c r="G44" s="217">
        <v>134.59800000000001</v>
      </c>
      <c r="H44" s="218">
        <v>9.75</v>
      </c>
      <c r="I44" s="217">
        <v>130.99313949999998</v>
      </c>
      <c r="J44" s="217">
        <v>240.87100000000001</v>
      </c>
      <c r="K44" s="217">
        <v>14.5</v>
      </c>
      <c r="L44" s="218">
        <v>319.47148290000001</v>
      </c>
      <c r="M44" s="218">
        <v>587.05500000000006</v>
      </c>
      <c r="N44" s="218">
        <v>82.25</v>
      </c>
      <c r="O44" s="35" t="s">
        <v>412</v>
      </c>
      <c r="P44" s="30" t="s">
        <v>706</v>
      </c>
      <c r="Q44" s="51"/>
      <c r="R44" s="30" t="s">
        <v>458</v>
      </c>
      <c r="S44" s="30" t="s">
        <v>442</v>
      </c>
      <c r="T44" s="30" t="s">
        <v>443</v>
      </c>
      <c r="U44" s="30" t="s">
        <v>444</v>
      </c>
      <c r="V44" s="30" t="s">
        <v>441</v>
      </c>
    </row>
    <row r="45" spans="1:22" customFormat="1" ht="39" x14ac:dyDescent="0.25">
      <c r="A45" s="55" t="s">
        <v>764</v>
      </c>
      <c r="B45" s="35" t="s">
        <v>120</v>
      </c>
      <c r="C45" s="217">
        <v>170.79679000000002</v>
      </c>
      <c r="D45" s="217">
        <v>298.065</v>
      </c>
      <c r="E45" s="218">
        <v>74.916666666666671</v>
      </c>
      <c r="F45" s="217">
        <v>27.323507400000004</v>
      </c>
      <c r="G45" s="217">
        <v>47.670999999999999</v>
      </c>
      <c r="H45" s="218">
        <v>6.833333333333333</v>
      </c>
      <c r="I45" s="217">
        <v>138.72347029999997</v>
      </c>
      <c r="J45" s="217">
        <v>242.06200000000001</v>
      </c>
      <c r="K45" s="217">
        <v>16.166666666666664</v>
      </c>
      <c r="L45" s="218">
        <v>336.8437677</v>
      </c>
      <c r="M45" s="218">
        <v>587.798</v>
      </c>
      <c r="N45" s="218">
        <v>97.916666666666657</v>
      </c>
      <c r="O45" s="35" t="s">
        <v>412</v>
      </c>
      <c r="P45" s="30" t="s">
        <v>706</v>
      </c>
      <c r="Q45" s="51"/>
      <c r="R45" s="30" t="s">
        <v>458</v>
      </c>
      <c r="S45" s="30" t="s">
        <v>442</v>
      </c>
      <c r="T45" s="30" t="s">
        <v>443</v>
      </c>
      <c r="U45" s="30" t="s">
        <v>444</v>
      </c>
      <c r="V45" s="30" t="s">
        <v>441</v>
      </c>
    </row>
    <row r="46" spans="1:22" customFormat="1" ht="26.25" x14ac:dyDescent="0.25">
      <c r="A46" s="55" t="s">
        <v>764</v>
      </c>
      <c r="B46" s="35" t="s">
        <v>121</v>
      </c>
      <c r="C46" s="217">
        <v>590.15534619999994</v>
      </c>
      <c r="D46" s="217">
        <v>1070.356</v>
      </c>
      <c r="E46" s="218">
        <v>267.33333333333331</v>
      </c>
      <c r="F46" s="217">
        <v>335.42594480000002</v>
      </c>
      <c r="G46" s="217">
        <v>612.04200000000003</v>
      </c>
      <c r="H46" s="218">
        <v>45.833333333333336</v>
      </c>
      <c r="I46" s="217">
        <v>657.83519739999997</v>
      </c>
      <c r="J46" s="217">
        <v>1192.7360000000001</v>
      </c>
      <c r="K46" s="217">
        <v>32.083333333333336</v>
      </c>
      <c r="L46" s="218">
        <v>1583.4164883999999</v>
      </c>
      <c r="M46" s="218">
        <v>2875.134</v>
      </c>
      <c r="N46" s="218">
        <v>345.24999999999994</v>
      </c>
      <c r="O46" s="35" t="s">
        <v>412</v>
      </c>
      <c r="P46" s="30" t="s">
        <v>706</v>
      </c>
      <c r="Q46" s="51"/>
      <c r="R46" s="30" t="s">
        <v>458</v>
      </c>
      <c r="S46" s="30" t="s">
        <v>428</v>
      </c>
      <c r="T46" s="30" t="s">
        <v>459</v>
      </c>
      <c r="U46" s="30" t="s">
        <v>430</v>
      </c>
      <c r="V46" s="30" t="s">
        <v>441</v>
      </c>
    </row>
    <row r="47" spans="1:22" customFormat="1" ht="39" x14ac:dyDescent="0.25">
      <c r="A47" s="55" t="s">
        <v>764</v>
      </c>
      <c r="B47" s="55" t="s">
        <v>122</v>
      </c>
      <c r="C47" s="217">
        <v>273.61954370000007</v>
      </c>
      <c r="D47" s="217">
        <v>530.20100000000002</v>
      </c>
      <c r="E47" s="218">
        <v>100.58333333333333</v>
      </c>
      <c r="F47" s="217">
        <v>28.714643900000002</v>
      </c>
      <c r="G47" s="217">
        <v>55.649000000000001</v>
      </c>
      <c r="H47" s="218">
        <v>11.5</v>
      </c>
      <c r="I47" s="217">
        <v>194.79997260000002</v>
      </c>
      <c r="J47" s="217">
        <v>377.74299999999999</v>
      </c>
      <c r="K47" s="217">
        <v>19.333333333333332</v>
      </c>
      <c r="L47" s="218">
        <v>497.13416020000011</v>
      </c>
      <c r="M47" s="218">
        <v>963.59300000000007</v>
      </c>
      <c r="N47" s="218">
        <v>131.41666666666666</v>
      </c>
      <c r="O47" s="35" t="s">
        <v>412</v>
      </c>
      <c r="P47" s="30" t="s">
        <v>706</v>
      </c>
      <c r="Q47" s="51"/>
      <c r="R47" s="30" t="s">
        <v>458</v>
      </c>
      <c r="S47" s="30" t="s">
        <v>442</v>
      </c>
      <c r="T47" s="30" t="s">
        <v>443</v>
      </c>
      <c r="U47" s="30" t="s">
        <v>444</v>
      </c>
      <c r="V47" s="30" t="s">
        <v>441</v>
      </c>
    </row>
    <row r="48" spans="1:22" customFormat="1" ht="26.25" x14ac:dyDescent="0.25">
      <c r="A48" s="55" t="s">
        <v>764</v>
      </c>
      <c r="B48" s="35" t="s">
        <v>713</v>
      </c>
      <c r="C48" s="217">
        <v>170.60711420000001</v>
      </c>
      <c r="D48" s="217">
        <v>335.72300000000001</v>
      </c>
      <c r="E48" s="218">
        <v>68.916666666666671</v>
      </c>
      <c r="F48" s="217">
        <v>86.01043780000002</v>
      </c>
      <c r="G48" s="217">
        <v>168.83699999999999</v>
      </c>
      <c r="H48" s="218">
        <v>11.333333333333334</v>
      </c>
      <c r="I48" s="217">
        <v>143.40711379999999</v>
      </c>
      <c r="J48" s="217">
        <v>282.32900000000001</v>
      </c>
      <c r="K48" s="217">
        <v>18.583333333333332</v>
      </c>
      <c r="L48" s="218">
        <v>400.02466580000004</v>
      </c>
      <c r="M48" s="218">
        <v>786.88900000000001</v>
      </c>
      <c r="N48" s="218">
        <v>98.833333333333329</v>
      </c>
      <c r="O48" s="35" t="s">
        <v>412</v>
      </c>
      <c r="P48" s="30" t="s">
        <v>706</v>
      </c>
      <c r="Q48" s="30" t="s">
        <v>476</v>
      </c>
      <c r="R48" s="30" t="s">
        <v>458</v>
      </c>
      <c r="S48" s="30" t="s">
        <v>428</v>
      </c>
      <c r="T48" s="30" t="s">
        <v>429</v>
      </c>
      <c r="U48" s="30" t="s">
        <v>430</v>
      </c>
      <c r="V48" s="30" t="s">
        <v>427</v>
      </c>
    </row>
    <row r="49" spans="1:22" customFormat="1" ht="39" x14ac:dyDescent="0.25">
      <c r="A49" s="55" t="s">
        <v>764</v>
      </c>
      <c r="B49" s="35" t="s">
        <v>123</v>
      </c>
      <c r="C49" s="217">
        <v>175.04249859999999</v>
      </c>
      <c r="D49" s="217">
        <v>314.24900000000002</v>
      </c>
      <c r="E49" s="218">
        <v>76.833333333333329</v>
      </c>
      <c r="F49" s="217">
        <v>49.953492400000002</v>
      </c>
      <c r="G49" s="217">
        <v>89.44</v>
      </c>
      <c r="H49" s="218">
        <v>12.833333333333334</v>
      </c>
      <c r="I49" s="217">
        <v>170.70406079999998</v>
      </c>
      <c r="J49" s="217">
        <v>306.44499999999999</v>
      </c>
      <c r="K49" s="217">
        <v>19</v>
      </c>
      <c r="L49" s="218">
        <v>395.70005179999998</v>
      </c>
      <c r="M49" s="218">
        <v>710.13400000000001</v>
      </c>
      <c r="N49" s="218">
        <v>108.66666666666666</v>
      </c>
      <c r="O49" s="35" t="s">
        <v>412</v>
      </c>
      <c r="P49" s="30" t="s">
        <v>706</v>
      </c>
      <c r="Q49" s="30"/>
      <c r="R49" s="30" t="s">
        <v>458</v>
      </c>
      <c r="S49" s="30" t="s">
        <v>442</v>
      </c>
      <c r="T49" s="30" t="s">
        <v>443</v>
      </c>
      <c r="U49" s="30" t="s">
        <v>444</v>
      </c>
      <c r="V49" s="30" t="s">
        <v>441</v>
      </c>
    </row>
    <row r="50" spans="1:22" customFormat="1" ht="26.25" x14ac:dyDescent="0.25">
      <c r="A50" s="55" t="s">
        <v>764</v>
      </c>
      <c r="B50" s="35" t="s">
        <v>124</v>
      </c>
      <c r="C50" s="217">
        <v>315.19357300000001</v>
      </c>
      <c r="D50" s="217">
        <v>599.65700000000004</v>
      </c>
      <c r="E50" s="218">
        <v>118.25</v>
      </c>
      <c r="F50" s="217">
        <v>138.26925519999998</v>
      </c>
      <c r="G50" s="217">
        <v>262.596</v>
      </c>
      <c r="H50" s="218">
        <v>14.916666666666666</v>
      </c>
      <c r="I50" s="217">
        <v>298.28167359999998</v>
      </c>
      <c r="J50" s="217">
        <v>567.62800000000004</v>
      </c>
      <c r="K50" s="217">
        <v>19.75</v>
      </c>
      <c r="L50" s="218">
        <v>751.74450179999997</v>
      </c>
      <c r="M50" s="218">
        <v>1429.8810000000001</v>
      </c>
      <c r="N50" s="218">
        <v>152.91666666666666</v>
      </c>
      <c r="O50" s="35" t="s">
        <v>412</v>
      </c>
      <c r="P50" s="30" t="s">
        <v>706</v>
      </c>
      <c r="Q50" s="107" t="s">
        <v>465</v>
      </c>
      <c r="R50" s="30" t="s">
        <v>458</v>
      </c>
      <c r="S50" s="30" t="s">
        <v>428</v>
      </c>
      <c r="T50" s="30" t="s">
        <v>429</v>
      </c>
      <c r="U50" s="30" t="s">
        <v>430</v>
      </c>
      <c r="V50" s="30" t="s">
        <v>427</v>
      </c>
    </row>
    <row r="51" spans="1:22" customFormat="1" ht="26.25" x14ac:dyDescent="0.25">
      <c r="A51" s="55" t="s">
        <v>764</v>
      </c>
      <c r="B51" s="35" t="s">
        <v>125</v>
      </c>
      <c r="C51" s="217">
        <v>366.49100370000002</v>
      </c>
      <c r="D51" s="217">
        <v>597.98400000000004</v>
      </c>
      <c r="E51" s="218">
        <v>121.75</v>
      </c>
      <c r="F51" s="217">
        <v>122.1094808</v>
      </c>
      <c r="G51" s="217">
        <v>199.446</v>
      </c>
      <c r="H51" s="218">
        <v>11.416666666666666</v>
      </c>
      <c r="I51" s="217">
        <v>399.66739600000005</v>
      </c>
      <c r="J51" s="217">
        <v>652.11</v>
      </c>
      <c r="K51" s="217">
        <v>19.916666666666664</v>
      </c>
      <c r="L51" s="218">
        <v>888.26788050000005</v>
      </c>
      <c r="M51" s="218">
        <v>1449.54</v>
      </c>
      <c r="N51" s="218">
        <v>153.08333333333331</v>
      </c>
      <c r="O51" s="35" t="s">
        <v>412</v>
      </c>
      <c r="P51" s="30" t="s">
        <v>706</v>
      </c>
      <c r="Q51" s="30"/>
      <c r="R51" s="30" t="s">
        <v>458</v>
      </c>
      <c r="S51" s="30" t="s">
        <v>461</v>
      </c>
      <c r="T51" s="30" t="s">
        <v>461</v>
      </c>
      <c r="U51" s="30" t="s">
        <v>462</v>
      </c>
      <c r="V51" s="30" t="s">
        <v>460</v>
      </c>
    </row>
    <row r="52" spans="1:22" customFormat="1" ht="26.25" x14ac:dyDescent="0.25">
      <c r="A52" s="55" t="s">
        <v>764</v>
      </c>
      <c r="B52" s="35" t="s">
        <v>126</v>
      </c>
      <c r="C52" s="217">
        <v>274.86732799999999</v>
      </c>
      <c r="D52" s="217">
        <v>489.16</v>
      </c>
      <c r="E52" s="218">
        <v>83.75</v>
      </c>
      <c r="F52" s="217">
        <v>99.765383800000009</v>
      </c>
      <c r="G52" s="217">
        <v>177.67099999999999</v>
      </c>
      <c r="H52" s="218">
        <v>9.0833333333333339</v>
      </c>
      <c r="I52" s="217">
        <v>274.09161419999998</v>
      </c>
      <c r="J52" s="217">
        <v>488.26100000000002</v>
      </c>
      <c r="K52" s="217">
        <v>15.666666666666666</v>
      </c>
      <c r="L52" s="218">
        <v>648.72432600000002</v>
      </c>
      <c r="M52" s="218">
        <v>1155.0920000000001</v>
      </c>
      <c r="N52" s="218">
        <v>108.5</v>
      </c>
      <c r="O52" s="35" t="s">
        <v>412</v>
      </c>
      <c r="P52" s="30" t="s">
        <v>706</v>
      </c>
      <c r="Q52" s="30"/>
      <c r="R52" s="30" t="s">
        <v>458</v>
      </c>
      <c r="S52" s="30" t="s">
        <v>461</v>
      </c>
      <c r="T52" s="30" t="s">
        <v>461</v>
      </c>
      <c r="U52" s="30" t="s">
        <v>462</v>
      </c>
      <c r="V52" s="30" t="s">
        <v>460</v>
      </c>
    </row>
    <row r="53" spans="1:22" customFormat="1" ht="26.25" x14ac:dyDescent="0.25">
      <c r="A53" s="55" t="s">
        <v>764</v>
      </c>
      <c r="B53" s="35" t="s">
        <v>127</v>
      </c>
      <c r="C53" s="217">
        <v>358.90641769999996</v>
      </c>
      <c r="D53" s="217">
        <v>698.25699999999995</v>
      </c>
      <c r="E53" s="218">
        <v>128</v>
      </c>
      <c r="F53" s="217">
        <v>139.88690460000001</v>
      </c>
      <c r="G53" s="217">
        <v>271.87400000000002</v>
      </c>
      <c r="H53" s="218">
        <v>12.333333333333334</v>
      </c>
      <c r="I53" s="217">
        <v>380.66356470000005</v>
      </c>
      <c r="J53" s="217">
        <v>740.87900000000002</v>
      </c>
      <c r="K53" s="217">
        <v>21.333333333333336</v>
      </c>
      <c r="L53" s="218">
        <v>879.45688700000005</v>
      </c>
      <c r="M53" s="218">
        <v>1711.01</v>
      </c>
      <c r="N53" s="218">
        <v>161.66666666666669</v>
      </c>
      <c r="O53" s="35" t="s">
        <v>412</v>
      </c>
      <c r="P53" s="30" t="s">
        <v>706</v>
      </c>
      <c r="Q53" s="30"/>
      <c r="R53" s="30" t="s">
        <v>458</v>
      </c>
      <c r="S53" s="30" t="s">
        <v>428</v>
      </c>
      <c r="T53" s="30" t="s">
        <v>459</v>
      </c>
      <c r="U53" s="30" t="s">
        <v>430</v>
      </c>
      <c r="V53" s="30" t="s">
        <v>441</v>
      </c>
    </row>
    <row r="54" spans="1:22" customFormat="1" ht="26.25" x14ac:dyDescent="0.25">
      <c r="A54" s="55" t="s">
        <v>764</v>
      </c>
      <c r="B54" s="35" t="s">
        <v>128</v>
      </c>
      <c r="C54" s="217">
        <v>303.28690409999996</v>
      </c>
      <c r="D54" s="217">
        <v>555.60900000000004</v>
      </c>
      <c r="E54" s="218">
        <v>92.583333333333329</v>
      </c>
      <c r="F54" s="217">
        <v>122.9570968</v>
      </c>
      <c r="G54" s="217">
        <v>225.13399999999999</v>
      </c>
      <c r="H54" s="218">
        <v>12</v>
      </c>
      <c r="I54" s="217">
        <v>285.47963140000002</v>
      </c>
      <c r="J54" s="217">
        <v>523.35699999999997</v>
      </c>
      <c r="K54" s="217">
        <v>22.833333333333336</v>
      </c>
      <c r="L54" s="218">
        <v>711.72363229999996</v>
      </c>
      <c r="M54" s="218">
        <v>1304.0999999999999</v>
      </c>
      <c r="N54" s="218">
        <v>127.41666666666666</v>
      </c>
      <c r="O54" s="35" t="s">
        <v>412</v>
      </c>
      <c r="P54" s="30" t="s">
        <v>706</v>
      </c>
      <c r="Q54" s="30"/>
      <c r="R54" s="30" t="s">
        <v>458</v>
      </c>
      <c r="S54" s="30" t="s">
        <v>463</v>
      </c>
      <c r="T54" s="30" t="s">
        <v>464</v>
      </c>
      <c r="U54" s="30" t="s">
        <v>463</v>
      </c>
      <c r="V54" s="30" t="s">
        <v>460</v>
      </c>
    </row>
    <row r="55" spans="1:22" customFormat="1" ht="39" x14ac:dyDescent="0.25">
      <c r="A55" s="55" t="s">
        <v>764</v>
      </c>
      <c r="B55" s="55" t="s">
        <v>129</v>
      </c>
      <c r="C55" s="217">
        <v>157.37398099999999</v>
      </c>
      <c r="D55" s="217">
        <v>309.92500000000001</v>
      </c>
      <c r="E55" s="218">
        <v>86.833333333333329</v>
      </c>
      <c r="F55" s="217">
        <v>36.5464518</v>
      </c>
      <c r="G55" s="217">
        <v>71.799000000000007</v>
      </c>
      <c r="H55" s="218">
        <v>3</v>
      </c>
      <c r="I55" s="217">
        <v>83.153931799999995</v>
      </c>
      <c r="J55" s="217">
        <v>163.84700000000001</v>
      </c>
      <c r="K55" s="217">
        <v>8.0833333333333321</v>
      </c>
      <c r="L55" s="218">
        <v>277.07436459999997</v>
      </c>
      <c r="M55" s="218">
        <v>545.57100000000003</v>
      </c>
      <c r="N55" s="218">
        <v>97.916666666666657</v>
      </c>
      <c r="O55" s="35" t="s">
        <v>412</v>
      </c>
      <c r="P55" s="30" t="s">
        <v>706</v>
      </c>
      <c r="Q55" s="30" t="s">
        <v>466</v>
      </c>
      <c r="R55" s="30" t="s">
        <v>458</v>
      </c>
      <c r="S55" s="30" t="s">
        <v>428</v>
      </c>
      <c r="T55" s="30" t="s">
        <v>429</v>
      </c>
      <c r="U55" s="30" t="s">
        <v>430</v>
      </c>
      <c r="V55" s="30" t="s">
        <v>427</v>
      </c>
    </row>
    <row r="56" spans="1:22" customFormat="1" ht="26.25" x14ac:dyDescent="0.25">
      <c r="A56" s="55" t="s">
        <v>764</v>
      </c>
      <c r="B56" s="35" t="s">
        <v>130</v>
      </c>
      <c r="C56" s="217">
        <v>311.12004440000004</v>
      </c>
      <c r="D56" s="217">
        <v>569.87</v>
      </c>
      <c r="E56" s="218">
        <v>107.16666666666667</v>
      </c>
      <c r="F56" s="217">
        <v>153.71260460000002</v>
      </c>
      <c r="G56" s="217">
        <v>281.238</v>
      </c>
      <c r="H56" s="218">
        <v>14.333333333333334</v>
      </c>
      <c r="I56" s="217">
        <v>338.54254460000004</v>
      </c>
      <c r="J56" s="217">
        <v>612.56799999999998</v>
      </c>
      <c r="K56" s="217">
        <v>24.416666666666668</v>
      </c>
      <c r="L56" s="218">
        <v>803.3751936000001</v>
      </c>
      <c r="M56" s="218">
        <v>1463.6759999999999</v>
      </c>
      <c r="N56" s="218">
        <v>145.91666666666666</v>
      </c>
      <c r="O56" s="35" t="s">
        <v>412</v>
      </c>
      <c r="P56" s="30" t="s">
        <v>706</v>
      </c>
      <c r="Q56" s="30"/>
      <c r="R56" s="30" t="s">
        <v>458</v>
      </c>
      <c r="S56" s="30" t="s">
        <v>428</v>
      </c>
      <c r="T56" s="30" t="s">
        <v>459</v>
      </c>
      <c r="U56" s="30" t="s">
        <v>430</v>
      </c>
      <c r="V56" s="30" t="s">
        <v>441</v>
      </c>
    </row>
    <row r="57" spans="1:22" customFormat="1" ht="26.25" x14ac:dyDescent="0.25">
      <c r="A57" s="55" t="s">
        <v>764</v>
      </c>
      <c r="B57" s="35" t="s">
        <v>131</v>
      </c>
      <c r="C57" s="217">
        <v>179.14891119999999</v>
      </c>
      <c r="D57" s="217">
        <v>301.77600000000001</v>
      </c>
      <c r="E57" s="218">
        <v>89.25</v>
      </c>
      <c r="F57" s="217">
        <v>111.84025720000001</v>
      </c>
      <c r="G57" s="217">
        <v>188.512</v>
      </c>
      <c r="H57" s="218">
        <v>21.583333333333332</v>
      </c>
      <c r="I57" s="217">
        <v>200.2788922</v>
      </c>
      <c r="J57" s="217">
        <v>337.51499999999999</v>
      </c>
      <c r="K57" s="217">
        <v>17.916666666666664</v>
      </c>
      <c r="L57" s="218">
        <v>491.26806060000001</v>
      </c>
      <c r="M57" s="218">
        <v>827.803</v>
      </c>
      <c r="N57" s="218">
        <v>128.75</v>
      </c>
      <c r="O57" s="35" t="s">
        <v>412</v>
      </c>
      <c r="P57" s="30" t="s">
        <v>706</v>
      </c>
      <c r="Q57" s="30"/>
      <c r="R57" s="30" t="s">
        <v>458</v>
      </c>
      <c r="S57" s="30" t="s">
        <v>428</v>
      </c>
      <c r="T57" s="30" t="s">
        <v>429</v>
      </c>
      <c r="U57" s="30" t="s">
        <v>430</v>
      </c>
      <c r="V57" s="30" t="s">
        <v>427</v>
      </c>
    </row>
    <row r="58" spans="1:22" customFormat="1" ht="39" x14ac:dyDescent="0.25">
      <c r="A58" s="55" t="s">
        <v>764</v>
      </c>
      <c r="B58" s="35" t="s">
        <v>132</v>
      </c>
      <c r="C58" s="217">
        <v>146.26227279999998</v>
      </c>
      <c r="D58" s="217">
        <v>324.18099999999998</v>
      </c>
      <c r="E58" s="218">
        <v>80.166666666666671</v>
      </c>
      <c r="F58" s="217">
        <v>22.764348500000001</v>
      </c>
      <c r="G58" s="217">
        <v>50.456000000000003</v>
      </c>
      <c r="H58" s="218">
        <v>10.166666666666666</v>
      </c>
      <c r="I58" s="217">
        <v>116.44804330000002</v>
      </c>
      <c r="J58" s="217">
        <v>259.17200000000003</v>
      </c>
      <c r="K58" s="217">
        <v>10.25</v>
      </c>
      <c r="L58" s="218">
        <v>285.47466459999998</v>
      </c>
      <c r="M58" s="218">
        <v>633.80899999999997</v>
      </c>
      <c r="N58" s="218">
        <v>100.58333333333334</v>
      </c>
      <c r="O58" s="35" t="s">
        <v>412</v>
      </c>
      <c r="P58" s="30" t="s">
        <v>706</v>
      </c>
      <c r="Q58" s="30"/>
      <c r="R58" s="30" t="s">
        <v>458</v>
      </c>
      <c r="S58" s="30" t="s">
        <v>442</v>
      </c>
      <c r="T58" s="30" t="s">
        <v>443</v>
      </c>
      <c r="U58" s="30" t="s">
        <v>444</v>
      </c>
      <c r="V58" s="30" t="s">
        <v>441</v>
      </c>
    </row>
    <row r="59" spans="1:22" customFormat="1" ht="26.25" x14ac:dyDescent="0.25">
      <c r="A59" s="55" t="s">
        <v>764</v>
      </c>
      <c r="B59" s="35" t="s">
        <v>133</v>
      </c>
      <c r="C59" s="217">
        <v>524.58151159999989</v>
      </c>
      <c r="D59" s="217">
        <v>1026.1279999999999</v>
      </c>
      <c r="E59" s="218">
        <v>196.16666666666666</v>
      </c>
      <c r="F59" s="217">
        <v>228.65954860000002</v>
      </c>
      <c r="G59" s="217">
        <v>446.99099999999999</v>
      </c>
      <c r="H59" s="218">
        <v>15.25</v>
      </c>
      <c r="I59" s="217">
        <v>623.99452519999977</v>
      </c>
      <c r="J59" s="217">
        <v>1221.4580000000001</v>
      </c>
      <c r="K59" s="217">
        <v>26.5</v>
      </c>
      <c r="L59" s="218">
        <v>1377.2355853999998</v>
      </c>
      <c r="M59" s="218">
        <v>2694.5770000000002</v>
      </c>
      <c r="N59" s="218">
        <v>237.91666666666666</v>
      </c>
      <c r="O59" s="35" t="s">
        <v>412</v>
      </c>
      <c r="P59" s="30" t="s">
        <v>706</v>
      </c>
      <c r="Q59" s="30"/>
      <c r="R59" s="30" t="s">
        <v>458</v>
      </c>
      <c r="S59" s="30" t="s">
        <v>428</v>
      </c>
      <c r="T59" s="30" t="s">
        <v>459</v>
      </c>
      <c r="U59" s="30" t="s">
        <v>430</v>
      </c>
      <c r="V59" s="30" t="s">
        <v>441</v>
      </c>
    </row>
    <row r="60" spans="1:22" customFormat="1" ht="26.25" x14ac:dyDescent="0.25">
      <c r="A60" s="55" t="s">
        <v>764</v>
      </c>
      <c r="B60" s="35" t="s">
        <v>134</v>
      </c>
      <c r="C60" s="217">
        <v>356.31539810000004</v>
      </c>
      <c r="D60" s="217">
        <v>622.88900000000001</v>
      </c>
      <c r="E60" s="218">
        <v>112.41666666666667</v>
      </c>
      <c r="F60" s="217">
        <v>165.09126559999999</v>
      </c>
      <c r="G60" s="217">
        <v>288.57799999999997</v>
      </c>
      <c r="H60" s="218">
        <v>29.833333333333332</v>
      </c>
      <c r="I60" s="217">
        <v>291.01141479999995</v>
      </c>
      <c r="J60" s="217">
        <v>510.75200000000001</v>
      </c>
      <c r="K60" s="217">
        <v>14.333333333333334</v>
      </c>
      <c r="L60" s="218">
        <v>812.41807850000009</v>
      </c>
      <c r="M60" s="218">
        <v>1422.2190000000001</v>
      </c>
      <c r="N60" s="218">
        <v>156.58333333333334</v>
      </c>
      <c r="O60" s="35" t="s">
        <v>412</v>
      </c>
      <c r="P60" s="30" t="s">
        <v>706</v>
      </c>
      <c r="Q60" s="30"/>
      <c r="R60" s="30" t="s">
        <v>458</v>
      </c>
      <c r="S60" s="30" t="s">
        <v>467</v>
      </c>
      <c r="T60" s="30" t="s">
        <v>468</v>
      </c>
      <c r="U60" s="30" t="s">
        <v>467</v>
      </c>
      <c r="V60" s="30" t="s">
        <v>427</v>
      </c>
    </row>
    <row r="61" spans="1:22" customFormat="1" ht="39" x14ac:dyDescent="0.25">
      <c r="A61" s="55" t="s">
        <v>764</v>
      </c>
      <c r="B61" s="55" t="s">
        <v>135</v>
      </c>
      <c r="C61" s="217">
        <v>145.27380120000001</v>
      </c>
      <c r="D61" s="217">
        <v>285.63600000000002</v>
      </c>
      <c r="E61" s="218">
        <v>54.416666666666664</v>
      </c>
      <c r="F61" s="217">
        <v>62.740167300000003</v>
      </c>
      <c r="G61" s="217">
        <v>123.393</v>
      </c>
      <c r="H61" s="218">
        <v>9.0833333333333339</v>
      </c>
      <c r="I61" s="217">
        <v>96.6444896</v>
      </c>
      <c r="J61" s="217">
        <v>190.166</v>
      </c>
      <c r="K61" s="217">
        <v>16.25</v>
      </c>
      <c r="L61" s="218">
        <v>304.65845810000002</v>
      </c>
      <c r="M61" s="218">
        <v>599.19499999999994</v>
      </c>
      <c r="N61" s="218">
        <v>79.75</v>
      </c>
      <c r="O61" s="35" t="s">
        <v>412</v>
      </c>
      <c r="P61" s="30" t="s">
        <v>706</v>
      </c>
      <c r="Q61" s="30" t="s">
        <v>469</v>
      </c>
      <c r="R61" s="30" t="s">
        <v>458</v>
      </c>
      <c r="S61" s="30" t="s">
        <v>428</v>
      </c>
      <c r="T61" s="30" t="s">
        <v>429</v>
      </c>
      <c r="U61" s="30" t="s">
        <v>430</v>
      </c>
      <c r="V61" s="30" t="s">
        <v>427</v>
      </c>
    </row>
    <row r="62" spans="1:22" customFormat="1" ht="26.25" x14ac:dyDescent="0.25">
      <c r="A62" s="55" t="s">
        <v>764</v>
      </c>
      <c r="B62" s="35" t="s">
        <v>136</v>
      </c>
      <c r="C62" s="217">
        <v>667.18806859999995</v>
      </c>
      <c r="D62" s="217">
        <v>763.78099999999995</v>
      </c>
      <c r="E62" s="218">
        <v>113.08333333333333</v>
      </c>
      <c r="F62" s="217">
        <v>188.75545220000001</v>
      </c>
      <c r="G62" s="217">
        <v>216.75899999999999</v>
      </c>
      <c r="H62" s="218">
        <v>8.5833333333333339</v>
      </c>
      <c r="I62" s="217">
        <v>674.76521420000006</v>
      </c>
      <c r="J62" s="217">
        <v>771.02099999999996</v>
      </c>
      <c r="K62" s="217">
        <v>15.25</v>
      </c>
      <c r="L62" s="218">
        <v>1530.7087350000002</v>
      </c>
      <c r="M62" s="218">
        <v>1751.5609999999999</v>
      </c>
      <c r="N62" s="218">
        <v>136.91666666666666</v>
      </c>
      <c r="O62" s="35" t="s">
        <v>412</v>
      </c>
      <c r="P62" s="30" t="s">
        <v>706</v>
      </c>
      <c r="Q62" s="30"/>
      <c r="R62" s="30" t="s">
        <v>458</v>
      </c>
      <c r="S62" s="30" t="s">
        <v>461</v>
      </c>
      <c r="T62" s="30" t="s">
        <v>461</v>
      </c>
      <c r="U62" s="30" t="s">
        <v>462</v>
      </c>
      <c r="V62" s="30" t="s">
        <v>460</v>
      </c>
    </row>
    <row r="63" spans="1:22" customFormat="1" ht="26.25" x14ac:dyDescent="0.25">
      <c r="A63" s="55" t="s">
        <v>764</v>
      </c>
      <c r="B63" s="35" t="s">
        <v>137</v>
      </c>
      <c r="C63" s="217">
        <v>553.48028220000003</v>
      </c>
      <c r="D63" s="217">
        <v>949.90200000000004</v>
      </c>
      <c r="E63" s="218">
        <v>155.66666666666666</v>
      </c>
      <c r="F63" s="217">
        <v>105.59795339999999</v>
      </c>
      <c r="G63" s="217">
        <v>180.99100000000001</v>
      </c>
      <c r="H63" s="218">
        <v>10.166666666666666</v>
      </c>
      <c r="I63" s="217">
        <v>468.5804114</v>
      </c>
      <c r="J63" s="217">
        <v>804.51300000000003</v>
      </c>
      <c r="K63" s="217">
        <v>19.583333333333336</v>
      </c>
      <c r="L63" s="218">
        <v>1127.658647</v>
      </c>
      <c r="M63" s="218">
        <v>1935.4059999999999</v>
      </c>
      <c r="N63" s="218">
        <v>185.41666666666666</v>
      </c>
      <c r="O63" s="35" t="s">
        <v>412</v>
      </c>
      <c r="P63" s="30" t="s">
        <v>706</v>
      </c>
      <c r="Q63" s="30"/>
      <c r="R63" s="30" t="s">
        <v>458</v>
      </c>
      <c r="S63" s="30" t="s">
        <v>461</v>
      </c>
      <c r="T63" s="30" t="s">
        <v>461</v>
      </c>
      <c r="U63" s="30" t="s">
        <v>462</v>
      </c>
      <c r="V63" s="30" t="s">
        <v>460</v>
      </c>
    </row>
    <row r="64" spans="1:22" customFormat="1" ht="39" x14ac:dyDescent="0.25">
      <c r="A64" s="55" t="s">
        <v>764</v>
      </c>
      <c r="B64" s="35" t="s">
        <v>138</v>
      </c>
      <c r="C64" s="217">
        <v>255.33382880000002</v>
      </c>
      <c r="D64" s="217">
        <v>489.48</v>
      </c>
      <c r="E64" s="218">
        <v>110.41666666666667</v>
      </c>
      <c r="F64" s="217">
        <v>34.331580399999993</v>
      </c>
      <c r="G64" s="217">
        <v>66.028999999999996</v>
      </c>
      <c r="H64" s="218">
        <v>7.583333333333333</v>
      </c>
      <c r="I64" s="217">
        <v>243.52116100000001</v>
      </c>
      <c r="J64" s="217">
        <v>467.37299999999999</v>
      </c>
      <c r="K64" s="217">
        <v>27.583333333333332</v>
      </c>
      <c r="L64" s="218">
        <v>533.18657020000001</v>
      </c>
      <c r="M64" s="218">
        <v>1022.8820000000001</v>
      </c>
      <c r="N64" s="218">
        <v>145.58333333333334</v>
      </c>
      <c r="O64" s="35" t="s">
        <v>412</v>
      </c>
      <c r="P64" s="30" t="s">
        <v>706</v>
      </c>
      <c r="Q64" s="30"/>
      <c r="R64" s="30" t="s">
        <v>458</v>
      </c>
      <c r="S64" s="30" t="s">
        <v>442</v>
      </c>
      <c r="T64" s="30" t="s">
        <v>443</v>
      </c>
      <c r="U64" s="30" t="s">
        <v>444</v>
      </c>
      <c r="V64" s="30" t="s">
        <v>441</v>
      </c>
    </row>
    <row r="65" spans="1:22" customFormat="1" ht="39" x14ac:dyDescent="0.25">
      <c r="A65" s="55" t="s">
        <v>764</v>
      </c>
      <c r="B65" s="55" t="s">
        <v>139</v>
      </c>
      <c r="C65" s="217">
        <v>320.786047</v>
      </c>
      <c r="D65" s="217">
        <v>609.99900000000002</v>
      </c>
      <c r="E65" s="218">
        <v>133.16666666666666</v>
      </c>
      <c r="F65" s="217">
        <v>110.44780539999998</v>
      </c>
      <c r="G65" s="217">
        <v>210.25899999999999</v>
      </c>
      <c r="H65" s="218">
        <v>17.416666666666668</v>
      </c>
      <c r="I65" s="217">
        <v>191.80031959999999</v>
      </c>
      <c r="J65" s="217">
        <v>364.89</v>
      </c>
      <c r="K65" s="217">
        <v>17.083333333333336</v>
      </c>
      <c r="L65" s="218">
        <v>623.03417200000001</v>
      </c>
      <c r="M65" s="218">
        <v>1185.1480000000001</v>
      </c>
      <c r="N65" s="218">
        <v>167.66666666666666</v>
      </c>
      <c r="O65" s="35" t="s">
        <v>412</v>
      </c>
      <c r="P65" s="30" t="s">
        <v>706</v>
      </c>
      <c r="Q65" s="30" t="s">
        <v>470</v>
      </c>
      <c r="R65" s="30" t="s">
        <v>458</v>
      </c>
      <c r="S65" s="30" t="s">
        <v>428</v>
      </c>
      <c r="T65" s="30" t="s">
        <v>429</v>
      </c>
      <c r="U65" s="30" t="s">
        <v>430</v>
      </c>
      <c r="V65" s="30" t="s">
        <v>427</v>
      </c>
    </row>
    <row r="66" spans="1:22" customFormat="1" ht="26.25" x14ac:dyDescent="0.25">
      <c r="A66" s="55" t="s">
        <v>764</v>
      </c>
      <c r="B66" s="35" t="s">
        <v>140</v>
      </c>
      <c r="C66" s="217">
        <v>189.71155899999994</v>
      </c>
      <c r="D66" s="217">
        <v>377.404</v>
      </c>
      <c r="E66" s="218">
        <v>98.416666666666671</v>
      </c>
      <c r="F66" s="217">
        <v>44.000818999999993</v>
      </c>
      <c r="G66" s="217">
        <v>87.41</v>
      </c>
      <c r="H66" s="218">
        <v>13.166666666666666</v>
      </c>
      <c r="I66" s="217">
        <v>134.79495779999996</v>
      </c>
      <c r="J66" s="217">
        <v>268.053</v>
      </c>
      <c r="K66" s="217">
        <v>16.083333333333336</v>
      </c>
      <c r="L66" s="218">
        <v>368.50733579999991</v>
      </c>
      <c r="M66" s="218">
        <v>732.86699999999996</v>
      </c>
      <c r="N66" s="218">
        <v>127.66666666666669</v>
      </c>
      <c r="O66" s="35" t="s">
        <v>412</v>
      </c>
      <c r="P66" s="30" t="s">
        <v>706</v>
      </c>
      <c r="Q66" s="30"/>
      <c r="R66" s="30" t="s">
        <v>458</v>
      </c>
      <c r="S66" s="30" t="s">
        <v>270</v>
      </c>
      <c r="T66" s="30" t="s">
        <v>423</v>
      </c>
      <c r="U66" s="30" t="s">
        <v>424</v>
      </c>
      <c r="V66" s="30" t="s">
        <v>422</v>
      </c>
    </row>
    <row r="67" spans="1:22" customFormat="1" ht="26.25" x14ac:dyDescent="0.25">
      <c r="A67" s="55" t="s">
        <v>764</v>
      </c>
      <c r="B67" s="35" t="s">
        <v>141</v>
      </c>
      <c r="C67" s="217">
        <v>378.45330540000003</v>
      </c>
      <c r="D67" s="217">
        <v>717.15599999999995</v>
      </c>
      <c r="E67" s="218">
        <v>137.58333333333334</v>
      </c>
      <c r="F67" s="217">
        <v>96.800786800000012</v>
      </c>
      <c r="G67" s="217">
        <v>183.23599999999999</v>
      </c>
      <c r="H67" s="218">
        <v>8.3333333333333339</v>
      </c>
      <c r="I67" s="217">
        <v>390.02912769999995</v>
      </c>
      <c r="J67" s="217">
        <v>738.90700000000004</v>
      </c>
      <c r="K67" s="217">
        <v>18.833333333333336</v>
      </c>
      <c r="L67" s="218">
        <v>865.28321989999995</v>
      </c>
      <c r="M67" s="218">
        <v>1639.299</v>
      </c>
      <c r="N67" s="218">
        <v>164.75000000000003</v>
      </c>
      <c r="O67" s="35" t="s">
        <v>412</v>
      </c>
      <c r="P67" s="30" t="s">
        <v>706</v>
      </c>
      <c r="Q67" s="30"/>
      <c r="R67" s="30" t="s">
        <v>458</v>
      </c>
      <c r="S67" s="30" t="s">
        <v>428</v>
      </c>
      <c r="T67" s="30" t="s">
        <v>459</v>
      </c>
      <c r="U67" s="30" t="s">
        <v>430</v>
      </c>
      <c r="V67" s="30" t="s">
        <v>441</v>
      </c>
    </row>
    <row r="68" spans="1:22" customFormat="1" ht="39" x14ac:dyDescent="0.25">
      <c r="A68" s="55" t="s">
        <v>764</v>
      </c>
      <c r="B68" s="55" t="s">
        <v>142</v>
      </c>
      <c r="C68" s="217">
        <v>72.797839199999999</v>
      </c>
      <c r="D68" s="217">
        <v>124.708</v>
      </c>
      <c r="E68" s="218">
        <v>31.5</v>
      </c>
      <c r="F68" s="217">
        <v>19.051568199999998</v>
      </c>
      <c r="G68" s="217">
        <v>33.143000000000001</v>
      </c>
      <c r="H68" s="218">
        <v>4.25</v>
      </c>
      <c r="I68" s="217">
        <v>107.26195920000001</v>
      </c>
      <c r="J68" s="217">
        <v>185.358</v>
      </c>
      <c r="K68" s="217">
        <v>5.166666666666667</v>
      </c>
      <c r="L68" s="218">
        <v>199.1113666</v>
      </c>
      <c r="M68" s="218">
        <v>343.209</v>
      </c>
      <c r="N68" s="218">
        <v>40.916666666666664</v>
      </c>
      <c r="O68" s="35" t="s">
        <v>412</v>
      </c>
      <c r="P68" s="30" t="s">
        <v>706</v>
      </c>
      <c r="Q68" s="55" t="s">
        <v>471</v>
      </c>
      <c r="R68" s="30" t="s">
        <v>458</v>
      </c>
      <c r="S68" s="30" t="s">
        <v>428</v>
      </c>
      <c r="T68" s="30" t="s">
        <v>459</v>
      </c>
      <c r="U68" s="30" t="s">
        <v>430</v>
      </c>
      <c r="V68" s="30" t="s">
        <v>441</v>
      </c>
    </row>
    <row r="69" spans="1:22" customFormat="1" ht="26.25" x14ac:dyDescent="0.25">
      <c r="A69" s="55" t="s">
        <v>764</v>
      </c>
      <c r="B69" s="35" t="s">
        <v>143</v>
      </c>
      <c r="C69" s="217">
        <v>394.66222900000002</v>
      </c>
      <c r="D69" s="217">
        <v>775.10500000000002</v>
      </c>
      <c r="E69" s="218">
        <v>174.5</v>
      </c>
      <c r="F69" s="217">
        <v>176.57253210000002</v>
      </c>
      <c r="G69" s="217">
        <v>345.84899999999999</v>
      </c>
      <c r="H69" s="218">
        <v>22.416666666666668</v>
      </c>
      <c r="I69" s="217">
        <v>272.0379709</v>
      </c>
      <c r="J69" s="217">
        <v>534.351</v>
      </c>
      <c r="K69" s="217">
        <v>18.083333333333336</v>
      </c>
      <c r="L69" s="218">
        <v>843.27273200000002</v>
      </c>
      <c r="M69" s="218">
        <v>1655.3049999999998</v>
      </c>
      <c r="N69" s="218">
        <v>215</v>
      </c>
      <c r="O69" s="35" t="s">
        <v>412</v>
      </c>
      <c r="P69" s="30" t="s">
        <v>706</v>
      </c>
      <c r="Q69" s="30"/>
      <c r="R69" s="30" t="s">
        <v>458</v>
      </c>
      <c r="S69" s="30" t="s">
        <v>428</v>
      </c>
      <c r="T69" s="30" t="s">
        <v>429</v>
      </c>
      <c r="U69" s="30" t="s">
        <v>430</v>
      </c>
      <c r="V69" s="30" t="s">
        <v>427</v>
      </c>
    </row>
    <row r="70" spans="1:22" customFormat="1" ht="26.25" x14ac:dyDescent="0.25">
      <c r="A70" s="55" t="s">
        <v>764</v>
      </c>
      <c r="B70" s="35" t="s">
        <v>144</v>
      </c>
      <c r="C70" s="217">
        <v>186.77303350000003</v>
      </c>
      <c r="D70" s="217">
        <v>371.04300000000001</v>
      </c>
      <c r="E70" s="218">
        <v>71.75</v>
      </c>
      <c r="F70" s="217">
        <v>85.700252300000002</v>
      </c>
      <c r="G70" s="217">
        <v>171.12200000000001</v>
      </c>
      <c r="H70" s="218">
        <v>9.3333333333333339</v>
      </c>
      <c r="I70" s="217">
        <v>272.62567050000001</v>
      </c>
      <c r="J70" s="217">
        <v>541.96500000000003</v>
      </c>
      <c r="K70" s="217">
        <v>14.333333333333334</v>
      </c>
      <c r="L70" s="218">
        <v>545.09895630000005</v>
      </c>
      <c r="M70" s="218">
        <v>1084.1300000000001</v>
      </c>
      <c r="N70" s="218">
        <v>95.416666666666657</v>
      </c>
      <c r="O70" s="35" t="s">
        <v>412</v>
      </c>
      <c r="P70" s="30" t="s">
        <v>706</v>
      </c>
      <c r="Q70" s="30"/>
      <c r="R70" s="30" t="s">
        <v>458</v>
      </c>
      <c r="S70" s="30" t="s">
        <v>428</v>
      </c>
      <c r="T70" s="30" t="s">
        <v>459</v>
      </c>
      <c r="U70" s="30" t="s">
        <v>430</v>
      </c>
      <c r="V70" s="30" t="s">
        <v>441</v>
      </c>
    </row>
    <row r="71" spans="1:22" customFormat="1" ht="26.25" x14ac:dyDescent="0.25">
      <c r="A71" s="55" t="s">
        <v>764</v>
      </c>
      <c r="B71" s="35" t="s">
        <v>801</v>
      </c>
      <c r="C71" s="217">
        <v>458.6141384</v>
      </c>
      <c r="D71" s="217">
        <v>793.24099999999999</v>
      </c>
      <c r="E71" s="218">
        <v>177.5</v>
      </c>
      <c r="F71" s="217">
        <v>478.65622500000006</v>
      </c>
      <c r="G71" s="217">
        <v>828.05</v>
      </c>
      <c r="H71" s="218">
        <v>32.083333333333336</v>
      </c>
      <c r="I71" s="217">
        <v>609.2213058000001</v>
      </c>
      <c r="J71" s="217">
        <v>1048.367</v>
      </c>
      <c r="K71" s="217">
        <v>27</v>
      </c>
      <c r="L71" s="218">
        <v>1546.4916692000002</v>
      </c>
      <c r="M71" s="218">
        <v>2669.6579999999999</v>
      </c>
      <c r="N71" s="218">
        <v>236.58333333333334</v>
      </c>
      <c r="O71" s="35" t="s">
        <v>412</v>
      </c>
      <c r="P71" s="30" t="s">
        <v>706</v>
      </c>
      <c r="Q71" s="107" t="s">
        <v>472</v>
      </c>
      <c r="R71" s="30" t="s">
        <v>458</v>
      </c>
      <c r="S71" s="30" t="s">
        <v>428</v>
      </c>
      <c r="T71" s="30" t="s">
        <v>459</v>
      </c>
      <c r="U71" s="30" t="s">
        <v>430</v>
      </c>
      <c r="V71" s="30" t="s">
        <v>441</v>
      </c>
    </row>
    <row r="72" spans="1:22" customFormat="1" ht="26.25" x14ac:dyDescent="0.25">
      <c r="A72" s="55" t="s">
        <v>764</v>
      </c>
      <c r="B72" s="35" t="s">
        <v>145</v>
      </c>
      <c r="C72" s="217">
        <v>307.27158110000005</v>
      </c>
      <c r="D72" s="217">
        <v>644.16700000000003</v>
      </c>
      <c r="E72" s="218">
        <v>107.66666666666667</v>
      </c>
      <c r="F72" s="217">
        <v>169.26001609999997</v>
      </c>
      <c r="G72" s="217">
        <v>354.85300000000001</v>
      </c>
      <c r="H72" s="218">
        <v>12.833333333333334</v>
      </c>
      <c r="I72" s="217">
        <v>322.91754339999994</v>
      </c>
      <c r="J72" s="217">
        <v>677.08199999999999</v>
      </c>
      <c r="K72" s="217">
        <v>16.333333333333332</v>
      </c>
      <c r="L72" s="218">
        <v>799.44914059999996</v>
      </c>
      <c r="M72" s="218">
        <v>1676.1019999999999</v>
      </c>
      <c r="N72" s="218">
        <v>136.83333333333334</v>
      </c>
      <c r="O72" s="35" t="s">
        <v>412</v>
      </c>
      <c r="P72" s="30" t="s">
        <v>706</v>
      </c>
      <c r="Q72" s="30"/>
      <c r="R72" s="30" t="s">
        <v>458</v>
      </c>
      <c r="S72" s="30" t="s">
        <v>463</v>
      </c>
      <c r="T72" s="30" t="s">
        <v>464</v>
      </c>
      <c r="U72" s="30" t="s">
        <v>463</v>
      </c>
      <c r="V72" s="30" t="s">
        <v>460</v>
      </c>
    </row>
    <row r="73" spans="1:22" customFormat="1" ht="26.25" x14ac:dyDescent="0.25">
      <c r="A73" s="55" t="s">
        <v>764</v>
      </c>
      <c r="B73" s="35" t="s">
        <v>146</v>
      </c>
      <c r="C73" s="217">
        <v>373.2952128</v>
      </c>
      <c r="D73" s="217">
        <v>856.42899999999997</v>
      </c>
      <c r="E73" s="218">
        <v>170</v>
      </c>
      <c r="F73" s="217">
        <v>147.85236</v>
      </c>
      <c r="G73" s="217">
        <v>339.16300000000001</v>
      </c>
      <c r="H73" s="218">
        <v>12.916666666666666</v>
      </c>
      <c r="I73" s="217">
        <v>347.38603980000005</v>
      </c>
      <c r="J73" s="217">
        <v>798.43299999999999</v>
      </c>
      <c r="K73" s="217">
        <v>28.5</v>
      </c>
      <c r="L73" s="218">
        <v>868.53361260000008</v>
      </c>
      <c r="M73" s="218">
        <v>1994.0250000000001</v>
      </c>
      <c r="N73" s="218">
        <v>211.41666666666666</v>
      </c>
      <c r="O73" s="35" t="s">
        <v>412</v>
      </c>
      <c r="P73" s="30" t="s">
        <v>706</v>
      </c>
      <c r="Q73" s="30"/>
      <c r="R73" s="30" t="s">
        <v>458</v>
      </c>
      <c r="S73" s="30" t="s">
        <v>463</v>
      </c>
      <c r="T73" s="30" t="s">
        <v>464</v>
      </c>
      <c r="U73" s="30" t="s">
        <v>463</v>
      </c>
      <c r="V73" s="30" t="s">
        <v>460</v>
      </c>
    </row>
    <row r="74" spans="1:22" customFormat="1" ht="26.25" x14ac:dyDescent="0.25">
      <c r="A74" s="55" t="s">
        <v>764</v>
      </c>
      <c r="B74" s="35" t="s">
        <v>147</v>
      </c>
      <c r="C74" s="217">
        <v>331.43361369999997</v>
      </c>
      <c r="D74" s="217">
        <v>601.76700000000005</v>
      </c>
      <c r="E74" s="218">
        <v>114.33333333333333</v>
      </c>
      <c r="F74" s="217">
        <v>105.21335740000001</v>
      </c>
      <c r="G74" s="217">
        <v>191.03399999999999</v>
      </c>
      <c r="H74" s="218">
        <v>12.416666666666666</v>
      </c>
      <c r="I74" s="217">
        <v>461.28532910000001</v>
      </c>
      <c r="J74" s="217">
        <v>838.08100000000002</v>
      </c>
      <c r="K74" s="217">
        <v>21.5</v>
      </c>
      <c r="L74" s="218">
        <v>897.93230019999999</v>
      </c>
      <c r="M74" s="218">
        <v>1630.8820000000001</v>
      </c>
      <c r="N74" s="218">
        <v>148.25</v>
      </c>
      <c r="O74" s="35" t="s">
        <v>412</v>
      </c>
      <c r="P74" s="30" t="s">
        <v>706</v>
      </c>
      <c r="Q74" s="30"/>
      <c r="R74" s="30" t="s">
        <v>458</v>
      </c>
      <c r="S74" s="30" t="s">
        <v>428</v>
      </c>
      <c r="T74" s="30" t="s">
        <v>459</v>
      </c>
      <c r="U74" s="30" t="s">
        <v>430</v>
      </c>
      <c r="V74" s="30" t="s">
        <v>441</v>
      </c>
    </row>
    <row r="75" spans="1:22" customFormat="1" ht="26.25" x14ac:dyDescent="0.25">
      <c r="A75" s="55" t="s">
        <v>764</v>
      </c>
      <c r="B75" s="35" t="s">
        <v>148</v>
      </c>
      <c r="C75" s="217">
        <v>609.6947037000001</v>
      </c>
      <c r="D75" s="217">
        <v>1031.5630000000001</v>
      </c>
      <c r="E75" s="218">
        <v>187.41666666666666</v>
      </c>
      <c r="F75" s="217">
        <v>223.9712394</v>
      </c>
      <c r="G75" s="217">
        <v>378.91</v>
      </c>
      <c r="H75" s="218">
        <v>21.666666666666668</v>
      </c>
      <c r="I75" s="217">
        <v>780.9181066000001</v>
      </c>
      <c r="J75" s="217">
        <v>1324.29</v>
      </c>
      <c r="K75" s="217">
        <v>31.166666666666668</v>
      </c>
      <c r="L75" s="218">
        <v>1614.5840497000002</v>
      </c>
      <c r="M75" s="218">
        <v>2734.7629999999999</v>
      </c>
      <c r="N75" s="218">
        <v>240.24999999999997</v>
      </c>
      <c r="O75" s="35" t="s">
        <v>412</v>
      </c>
      <c r="P75" s="30" t="s">
        <v>706</v>
      </c>
      <c r="Q75" s="30"/>
      <c r="R75" s="30" t="s">
        <v>458</v>
      </c>
      <c r="S75" s="30" t="s">
        <v>461</v>
      </c>
      <c r="T75" s="30" t="s">
        <v>461</v>
      </c>
      <c r="U75" s="30" t="s">
        <v>462</v>
      </c>
      <c r="V75" s="30" t="s">
        <v>460</v>
      </c>
    </row>
    <row r="76" spans="1:22" customFormat="1" ht="39" x14ac:dyDescent="0.25">
      <c r="A76" s="55" t="s">
        <v>764</v>
      </c>
      <c r="B76" s="35" t="s">
        <v>149</v>
      </c>
      <c r="C76" s="217">
        <v>71.795003800000003</v>
      </c>
      <c r="D76" s="217">
        <v>122.48099999999999</v>
      </c>
      <c r="E76" s="218">
        <v>45.166666666666664</v>
      </c>
      <c r="F76" s="217">
        <v>55.913671600000008</v>
      </c>
      <c r="G76" s="217">
        <v>95.361999999999995</v>
      </c>
      <c r="H76" s="218">
        <v>6</v>
      </c>
      <c r="I76" s="217">
        <v>79.936862600000026</v>
      </c>
      <c r="J76" s="217">
        <v>136.40299999999999</v>
      </c>
      <c r="K76" s="217">
        <v>10.833333333333332</v>
      </c>
      <c r="L76" s="218">
        <v>207.64553800000004</v>
      </c>
      <c r="M76" s="218">
        <v>354.24599999999998</v>
      </c>
      <c r="N76" s="218">
        <v>62</v>
      </c>
      <c r="O76" s="35" t="s">
        <v>412</v>
      </c>
      <c r="P76" s="30" t="s">
        <v>706</v>
      </c>
      <c r="Q76" s="30"/>
      <c r="R76" s="30" t="s">
        <v>458</v>
      </c>
      <c r="S76" s="30" t="s">
        <v>442</v>
      </c>
      <c r="T76" s="30" t="s">
        <v>443</v>
      </c>
      <c r="U76" s="30" t="s">
        <v>444</v>
      </c>
      <c r="V76" s="30" t="s">
        <v>441</v>
      </c>
    </row>
    <row r="77" spans="1:22" customFormat="1" ht="26.25" x14ac:dyDescent="0.25">
      <c r="A77" s="55" t="s">
        <v>764</v>
      </c>
      <c r="B77" s="35" t="s">
        <v>150</v>
      </c>
      <c r="C77" s="217">
        <v>208.42547269999997</v>
      </c>
      <c r="D77" s="217">
        <v>378.43099999999998</v>
      </c>
      <c r="E77" s="218">
        <v>63.416666666666664</v>
      </c>
      <c r="F77" s="217">
        <v>103.70347660000003</v>
      </c>
      <c r="G77" s="217">
        <v>187.90700000000001</v>
      </c>
      <c r="H77" s="218">
        <v>9.5</v>
      </c>
      <c r="I77" s="217">
        <v>104.88831290000002</v>
      </c>
      <c r="J77" s="217">
        <v>189.898</v>
      </c>
      <c r="K77" s="217">
        <v>15.333333333333332</v>
      </c>
      <c r="L77" s="218">
        <v>417.0172622</v>
      </c>
      <c r="M77" s="218">
        <v>756.23599999999999</v>
      </c>
      <c r="N77" s="218">
        <v>88.249999999999986</v>
      </c>
      <c r="O77" s="35" t="s">
        <v>412</v>
      </c>
      <c r="P77" s="30" t="s">
        <v>706</v>
      </c>
      <c r="Q77" s="30"/>
      <c r="R77" s="30" t="s">
        <v>458</v>
      </c>
      <c r="S77" s="30" t="s">
        <v>463</v>
      </c>
      <c r="T77" s="30" t="s">
        <v>464</v>
      </c>
      <c r="U77" s="30" t="s">
        <v>463</v>
      </c>
      <c r="V77" s="30" t="s">
        <v>460</v>
      </c>
    </row>
    <row r="78" spans="1:22" customFormat="1" ht="26.25" x14ac:dyDescent="0.25">
      <c r="A78" s="55" t="s">
        <v>764</v>
      </c>
      <c r="B78" s="35" t="s">
        <v>151</v>
      </c>
      <c r="C78" s="217">
        <v>454.11505679999993</v>
      </c>
      <c r="D78" s="217">
        <v>749.40200000000004</v>
      </c>
      <c r="E78" s="218">
        <v>147.75</v>
      </c>
      <c r="F78" s="217">
        <v>219.09575649999996</v>
      </c>
      <c r="G78" s="217">
        <v>362.35</v>
      </c>
      <c r="H78" s="218">
        <v>15.666666666666666</v>
      </c>
      <c r="I78" s="217">
        <v>294.2742326</v>
      </c>
      <c r="J78" s="217">
        <v>485.904</v>
      </c>
      <c r="K78" s="217">
        <v>23.5</v>
      </c>
      <c r="L78" s="218">
        <v>967.48504589999993</v>
      </c>
      <c r="M78" s="218">
        <v>1597.6559999999999</v>
      </c>
      <c r="N78" s="218">
        <v>186.91666666666666</v>
      </c>
      <c r="O78" s="35" t="s">
        <v>412</v>
      </c>
      <c r="P78" s="30" t="s">
        <v>706</v>
      </c>
      <c r="Q78" s="30"/>
      <c r="R78" s="30" t="s">
        <v>458</v>
      </c>
      <c r="S78" s="30" t="s">
        <v>463</v>
      </c>
      <c r="T78" s="30" t="s">
        <v>464</v>
      </c>
      <c r="U78" s="30" t="s">
        <v>463</v>
      </c>
      <c r="V78" s="30" t="s">
        <v>460</v>
      </c>
    </row>
    <row r="79" spans="1:22" customFormat="1" ht="26.25" x14ac:dyDescent="0.25">
      <c r="A79" s="55" t="s">
        <v>764</v>
      </c>
      <c r="B79" s="55" t="s">
        <v>152</v>
      </c>
      <c r="C79" s="217">
        <v>225.57794690000003</v>
      </c>
      <c r="D79" s="217">
        <v>386.25400000000002</v>
      </c>
      <c r="E79" s="218">
        <v>61.75</v>
      </c>
      <c r="F79" s="217">
        <v>420.73979910000003</v>
      </c>
      <c r="G79" s="217">
        <v>717.14800000000002</v>
      </c>
      <c r="H79" s="218">
        <v>10.5</v>
      </c>
      <c r="I79" s="217">
        <v>240.37916719999998</v>
      </c>
      <c r="J79" s="217">
        <v>413.23200000000003</v>
      </c>
      <c r="K79" s="217">
        <v>14.5</v>
      </c>
      <c r="L79" s="218">
        <v>886.69691320000004</v>
      </c>
      <c r="M79" s="218">
        <v>1516.634</v>
      </c>
      <c r="N79" s="218">
        <v>86.75</v>
      </c>
      <c r="O79" s="35" t="s">
        <v>412</v>
      </c>
      <c r="P79" s="30" t="s">
        <v>706</v>
      </c>
      <c r="Q79" s="30" t="s">
        <v>473</v>
      </c>
      <c r="R79" s="30" t="s">
        <v>458</v>
      </c>
      <c r="S79" s="30" t="s">
        <v>461</v>
      </c>
      <c r="T79" s="30" t="s">
        <v>461</v>
      </c>
      <c r="U79" s="30" t="s">
        <v>462</v>
      </c>
      <c r="V79" s="30" t="s">
        <v>460</v>
      </c>
    </row>
    <row r="80" spans="1:22" customFormat="1" ht="26.25" x14ac:dyDescent="0.25">
      <c r="A80" s="55" t="s">
        <v>764</v>
      </c>
      <c r="B80" s="35" t="s">
        <v>153</v>
      </c>
      <c r="C80" s="217">
        <v>308.82815649999998</v>
      </c>
      <c r="D80" s="217">
        <v>566.721</v>
      </c>
      <c r="E80" s="218">
        <v>136.08333333333334</v>
      </c>
      <c r="F80" s="217">
        <v>157.8379697</v>
      </c>
      <c r="G80" s="217">
        <v>289.90600000000001</v>
      </c>
      <c r="H80" s="218">
        <v>15.333333333333334</v>
      </c>
      <c r="I80" s="217">
        <v>259.67036939999997</v>
      </c>
      <c r="J80" s="217">
        <v>476.60899999999998</v>
      </c>
      <c r="K80" s="217">
        <v>18.25</v>
      </c>
      <c r="L80" s="218">
        <v>726.33649560000003</v>
      </c>
      <c r="M80" s="218">
        <v>1333.2359999999999</v>
      </c>
      <c r="N80" s="218">
        <v>169.66666666666669</v>
      </c>
      <c r="O80" s="35" t="s">
        <v>412</v>
      </c>
      <c r="P80" s="30" t="s">
        <v>706</v>
      </c>
      <c r="Q80" s="30"/>
      <c r="R80" s="30" t="s">
        <v>458</v>
      </c>
      <c r="S80" s="30" t="s">
        <v>463</v>
      </c>
      <c r="T80" s="30" t="s">
        <v>464</v>
      </c>
      <c r="U80" s="30" t="s">
        <v>463</v>
      </c>
      <c r="V80" s="30" t="s">
        <v>460</v>
      </c>
    </row>
    <row r="81" spans="1:22" customFormat="1" ht="26.25" x14ac:dyDescent="0.25">
      <c r="A81" s="55" t="s">
        <v>764</v>
      </c>
      <c r="B81" s="35" t="s">
        <v>154</v>
      </c>
      <c r="C81" s="217">
        <v>172.58016519999995</v>
      </c>
      <c r="D81" s="217">
        <v>297.34300000000002</v>
      </c>
      <c r="E81" s="218">
        <v>81.166666666666671</v>
      </c>
      <c r="F81" s="217">
        <v>107.63732879999999</v>
      </c>
      <c r="G81" s="217">
        <v>185.536</v>
      </c>
      <c r="H81" s="218">
        <v>13.916666666666666</v>
      </c>
      <c r="I81" s="217">
        <v>197.17926159999996</v>
      </c>
      <c r="J81" s="217">
        <v>339.75</v>
      </c>
      <c r="K81" s="217">
        <v>14.083333333333332</v>
      </c>
      <c r="L81" s="218">
        <v>477.39675559999989</v>
      </c>
      <c r="M81" s="218">
        <v>822.62900000000002</v>
      </c>
      <c r="N81" s="218">
        <v>109.16666666666667</v>
      </c>
      <c r="O81" s="35" t="s">
        <v>412</v>
      </c>
      <c r="P81" s="30" t="s">
        <v>706</v>
      </c>
      <c r="Q81" s="30"/>
      <c r="R81" s="30" t="s">
        <v>458</v>
      </c>
      <c r="S81" s="30" t="s">
        <v>463</v>
      </c>
      <c r="T81" s="30" t="s">
        <v>464</v>
      </c>
      <c r="U81" s="30" t="s">
        <v>463</v>
      </c>
      <c r="V81" s="30" t="s">
        <v>460</v>
      </c>
    </row>
    <row r="82" spans="1:22" customFormat="1" ht="26.25" x14ac:dyDescent="0.25">
      <c r="A82" s="55" t="s">
        <v>764</v>
      </c>
      <c r="B82" s="35" t="s">
        <v>155</v>
      </c>
      <c r="C82" s="217">
        <v>166.87739999999999</v>
      </c>
      <c r="D82" s="217">
        <v>1301.6420000000001</v>
      </c>
      <c r="E82" s="218">
        <v>257.41666666666669</v>
      </c>
      <c r="F82" s="217">
        <v>94.043999999999969</v>
      </c>
      <c r="G82" s="217">
        <v>723.91899999999998</v>
      </c>
      <c r="H82" s="218">
        <v>20.416666666666668</v>
      </c>
      <c r="I82" s="217">
        <v>33.6126</v>
      </c>
      <c r="J82" s="217">
        <v>804.36900000000003</v>
      </c>
      <c r="K82" s="217">
        <v>35</v>
      </c>
      <c r="L82" s="218">
        <v>294.53399999999993</v>
      </c>
      <c r="M82" s="218">
        <v>2829.9300000000003</v>
      </c>
      <c r="N82" s="218">
        <v>312.83333333333337</v>
      </c>
      <c r="O82" s="35" t="s">
        <v>412</v>
      </c>
      <c r="P82" s="30" t="s">
        <v>706</v>
      </c>
      <c r="Q82" s="30"/>
      <c r="R82" s="30" t="s">
        <v>458</v>
      </c>
      <c r="S82" s="30" t="s">
        <v>467</v>
      </c>
      <c r="T82" s="30" t="s">
        <v>468</v>
      </c>
      <c r="U82" s="30" t="s">
        <v>467</v>
      </c>
      <c r="V82" s="30" t="s">
        <v>427</v>
      </c>
    </row>
    <row r="83" spans="1:22" customFormat="1" ht="26.25" x14ac:dyDescent="0.25">
      <c r="A83" s="55" t="s">
        <v>764</v>
      </c>
      <c r="B83" s="35" t="s">
        <v>156</v>
      </c>
      <c r="C83" s="217">
        <v>344.2209699</v>
      </c>
      <c r="D83" s="217">
        <v>676.27700000000004</v>
      </c>
      <c r="E83" s="218">
        <v>125.5</v>
      </c>
      <c r="F83" s="217">
        <v>124.40575109999997</v>
      </c>
      <c r="G83" s="217">
        <v>244.65700000000001</v>
      </c>
      <c r="H83" s="218">
        <v>15.75</v>
      </c>
      <c r="I83" s="217">
        <v>312.34176319999995</v>
      </c>
      <c r="J83" s="217">
        <v>614.52800000000002</v>
      </c>
      <c r="K83" s="217">
        <v>23</v>
      </c>
      <c r="L83" s="218">
        <v>780.96848419999992</v>
      </c>
      <c r="M83" s="218">
        <v>1535.462</v>
      </c>
      <c r="N83" s="218">
        <v>164.25</v>
      </c>
      <c r="O83" s="35" t="s">
        <v>412</v>
      </c>
      <c r="P83" s="30" t="s">
        <v>706</v>
      </c>
      <c r="Q83" s="30" t="s">
        <v>474</v>
      </c>
      <c r="R83" s="30" t="s">
        <v>458</v>
      </c>
      <c r="S83" s="30" t="s">
        <v>428</v>
      </c>
      <c r="T83" s="30" t="s">
        <v>429</v>
      </c>
      <c r="U83" s="30" t="s">
        <v>430</v>
      </c>
      <c r="V83" s="30" t="s">
        <v>427</v>
      </c>
    </row>
    <row r="84" spans="1:22" customFormat="1" ht="39" x14ac:dyDescent="0.25">
      <c r="A84" s="55" t="s">
        <v>764</v>
      </c>
      <c r="B84" s="55" t="s">
        <v>157</v>
      </c>
      <c r="C84" s="217">
        <v>232.90448819999997</v>
      </c>
      <c r="D84" s="217">
        <v>457.512</v>
      </c>
      <c r="E84" s="218">
        <v>91.75</v>
      </c>
      <c r="F84" s="217">
        <v>52.6030674</v>
      </c>
      <c r="G84" s="217">
        <v>103.378</v>
      </c>
      <c r="H84" s="218">
        <v>9.75</v>
      </c>
      <c r="I84" s="217">
        <v>155.95519950000002</v>
      </c>
      <c r="J84" s="217">
        <v>306.733</v>
      </c>
      <c r="K84" s="217">
        <v>17.416666666666664</v>
      </c>
      <c r="L84" s="218">
        <v>441.46275509999998</v>
      </c>
      <c r="M84" s="218">
        <v>867.62300000000005</v>
      </c>
      <c r="N84" s="218">
        <v>118.91666666666666</v>
      </c>
      <c r="O84" s="35" t="s">
        <v>412</v>
      </c>
      <c r="P84" s="30" t="s">
        <v>706</v>
      </c>
      <c r="Q84" s="55" t="s">
        <v>475</v>
      </c>
      <c r="R84" s="30" t="s">
        <v>458</v>
      </c>
      <c r="S84" s="30" t="s">
        <v>428</v>
      </c>
      <c r="T84" s="30" t="s">
        <v>429</v>
      </c>
      <c r="U84" s="30" t="s">
        <v>430</v>
      </c>
      <c r="V84" s="30" t="s">
        <v>427</v>
      </c>
    </row>
    <row r="85" spans="1:22" customFormat="1" ht="26.25" x14ac:dyDescent="0.25">
      <c r="A85" s="55" t="s">
        <v>764</v>
      </c>
      <c r="B85" s="35" t="s">
        <v>159</v>
      </c>
      <c r="C85" s="217">
        <v>140.90319020000001</v>
      </c>
      <c r="D85" s="217">
        <v>227.345</v>
      </c>
      <c r="E85" s="218">
        <v>50.25</v>
      </c>
      <c r="F85" s="217">
        <v>65.154309499999997</v>
      </c>
      <c r="G85" s="217">
        <v>105.001</v>
      </c>
      <c r="H85" s="218">
        <v>8.9166666666666661</v>
      </c>
      <c r="I85" s="217">
        <v>129.1473124</v>
      </c>
      <c r="J85" s="217">
        <v>208.46199999999999</v>
      </c>
      <c r="K85" s="217">
        <v>12.25</v>
      </c>
      <c r="L85" s="218">
        <v>335.20481210000003</v>
      </c>
      <c r="M85" s="218">
        <v>540.80799999999999</v>
      </c>
      <c r="N85" s="218">
        <v>71.416666666666657</v>
      </c>
      <c r="O85" s="35" t="s">
        <v>412</v>
      </c>
      <c r="P85" s="30" t="s">
        <v>706</v>
      </c>
      <c r="Q85" s="30"/>
      <c r="R85" s="30" t="s">
        <v>458</v>
      </c>
      <c r="S85" s="30" t="s">
        <v>463</v>
      </c>
      <c r="T85" s="30" t="s">
        <v>464</v>
      </c>
      <c r="U85" s="30" t="s">
        <v>463</v>
      </c>
      <c r="V85" s="30" t="s">
        <v>460</v>
      </c>
    </row>
    <row r="86" spans="1:22" customFormat="1" x14ac:dyDescent="0.25">
      <c r="A86" s="55" t="s">
        <v>160</v>
      </c>
      <c r="B86" s="35" t="s">
        <v>161</v>
      </c>
      <c r="C86" s="217">
        <v>47.984999999999999</v>
      </c>
      <c r="D86" s="217">
        <v>79.974999999999994</v>
      </c>
      <c r="E86" s="218">
        <v>12.666666666666666</v>
      </c>
      <c r="F86" s="217">
        <v>71.745000000000005</v>
      </c>
      <c r="G86" s="217">
        <v>119.575</v>
      </c>
      <c r="H86" s="218">
        <v>10.666666666666666</v>
      </c>
      <c r="I86" s="217">
        <v>14.865</v>
      </c>
      <c r="J86" s="217">
        <v>24.774999999999999</v>
      </c>
      <c r="K86" s="217">
        <v>3</v>
      </c>
      <c r="L86" s="218">
        <v>134.595</v>
      </c>
      <c r="M86" s="218">
        <v>224.32500000000002</v>
      </c>
      <c r="N86" s="218">
        <v>26.333333333333332</v>
      </c>
      <c r="O86" s="35" t="s">
        <v>412</v>
      </c>
      <c r="P86" s="30" t="s">
        <v>706</v>
      </c>
      <c r="Q86" s="30"/>
      <c r="R86" s="30" t="s">
        <v>477</v>
      </c>
      <c r="S86" s="30" t="s">
        <v>270</v>
      </c>
      <c r="T86" s="30" t="s">
        <v>423</v>
      </c>
      <c r="U86" s="30" t="s">
        <v>424</v>
      </c>
      <c r="V86" s="30" t="s">
        <v>422</v>
      </c>
    </row>
    <row r="87" spans="1:22" customFormat="1" ht="26.25" x14ac:dyDescent="0.25">
      <c r="A87" s="55" t="s">
        <v>162</v>
      </c>
      <c r="B87" s="35" t="s">
        <v>164</v>
      </c>
      <c r="C87" s="218">
        <v>18576</v>
      </c>
      <c r="D87" s="218">
        <v>143473</v>
      </c>
      <c r="E87" s="218">
        <v>24206</v>
      </c>
      <c r="F87" s="218">
        <v>98145.5</v>
      </c>
      <c r="G87" s="218">
        <v>965307</v>
      </c>
      <c r="H87" s="218">
        <v>6275</v>
      </c>
      <c r="I87" s="218"/>
      <c r="J87" s="218"/>
      <c r="K87" s="218"/>
      <c r="L87" s="218">
        <v>116721.5</v>
      </c>
      <c r="M87" s="218">
        <v>1108780</v>
      </c>
      <c r="N87" s="218">
        <v>30481</v>
      </c>
      <c r="O87" s="35" t="s">
        <v>414</v>
      </c>
      <c r="P87" s="30" t="s">
        <v>711</v>
      </c>
      <c r="Q87" s="55"/>
      <c r="R87" s="30" t="s">
        <v>478</v>
      </c>
      <c r="S87" s="30" t="s">
        <v>203</v>
      </c>
      <c r="T87" s="30" t="s">
        <v>164</v>
      </c>
      <c r="U87" s="30" t="s">
        <v>479</v>
      </c>
      <c r="V87" s="30" t="s">
        <v>422</v>
      </c>
    </row>
    <row r="88" spans="1:22" customFormat="1" ht="26.25" x14ac:dyDescent="0.25">
      <c r="A88" s="55" t="s">
        <v>166</v>
      </c>
      <c r="B88" s="35" t="s">
        <v>167</v>
      </c>
      <c r="C88" s="217">
        <v>632.09629919999998</v>
      </c>
      <c r="D88" s="217">
        <v>986.15700000000004</v>
      </c>
      <c r="E88" s="218">
        <v>176.58333333333334</v>
      </c>
      <c r="F88" s="217">
        <v>489.13508639999998</v>
      </c>
      <c r="G88" s="217">
        <v>766.91700000000003</v>
      </c>
      <c r="H88" s="218">
        <v>25.5</v>
      </c>
      <c r="I88" s="217">
        <v>301.81654019999991</v>
      </c>
      <c r="J88" s="217">
        <v>473.82900000000001</v>
      </c>
      <c r="K88" s="217">
        <v>8.9166666666666661</v>
      </c>
      <c r="L88" s="218">
        <v>1423.0479258</v>
      </c>
      <c r="M88" s="218">
        <v>2226.9030000000002</v>
      </c>
      <c r="N88" s="218">
        <v>211</v>
      </c>
      <c r="O88" s="35" t="s">
        <v>412</v>
      </c>
      <c r="P88" s="30" t="s">
        <v>706</v>
      </c>
      <c r="Q88" s="30"/>
      <c r="R88" s="30" t="s">
        <v>480</v>
      </c>
      <c r="S88" s="30" t="s">
        <v>428</v>
      </c>
      <c r="T88" s="30" t="s">
        <v>429</v>
      </c>
      <c r="U88" s="30" t="s">
        <v>430</v>
      </c>
      <c r="V88" s="30" t="s">
        <v>427</v>
      </c>
    </row>
    <row r="89" spans="1:22" customFormat="1" ht="39" x14ac:dyDescent="0.25">
      <c r="A89" s="55" t="s">
        <v>168</v>
      </c>
      <c r="B89" s="99" t="s">
        <v>169</v>
      </c>
      <c r="C89" s="217"/>
      <c r="D89" s="217"/>
      <c r="E89" s="218"/>
      <c r="F89" s="217"/>
      <c r="G89" s="217"/>
      <c r="H89" s="218"/>
      <c r="I89" s="217"/>
      <c r="J89" s="217"/>
      <c r="K89" s="217"/>
      <c r="L89" s="218"/>
      <c r="M89" s="218"/>
      <c r="N89" s="218"/>
      <c r="O89" s="99" t="s">
        <v>412</v>
      </c>
      <c r="P89" s="30" t="s">
        <v>708</v>
      </c>
      <c r="Q89" s="30" t="s">
        <v>425</v>
      </c>
      <c r="R89" s="30"/>
      <c r="S89" s="30" t="s">
        <v>442</v>
      </c>
      <c r="T89" s="30" t="s">
        <v>443</v>
      </c>
      <c r="U89" s="30" t="s">
        <v>444</v>
      </c>
      <c r="V89" s="30" t="s">
        <v>441</v>
      </c>
    </row>
    <row r="90" spans="1:22" customFormat="1" ht="26.25" x14ac:dyDescent="0.25">
      <c r="A90" s="55" t="s">
        <v>170</v>
      </c>
      <c r="B90" s="55" t="s">
        <v>171</v>
      </c>
      <c r="C90" s="217">
        <v>91.043819999999982</v>
      </c>
      <c r="D90" s="217">
        <v>148.87200000000001</v>
      </c>
      <c r="E90" s="218">
        <v>28.833333333333332</v>
      </c>
      <c r="F90" s="217">
        <v>80.835299999999989</v>
      </c>
      <c r="G90" s="217">
        <v>132.73400000000001</v>
      </c>
      <c r="H90" s="218">
        <v>11</v>
      </c>
      <c r="I90" s="217">
        <v>84.028919999999985</v>
      </c>
      <c r="J90" s="217">
        <v>137.714</v>
      </c>
      <c r="K90" s="217">
        <v>20.5</v>
      </c>
      <c r="L90" s="218">
        <v>255.90803999999997</v>
      </c>
      <c r="M90" s="218">
        <v>419.32</v>
      </c>
      <c r="N90" s="218">
        <v>60.333333333333329</v>
      </c>
      <c r="O90" s="35" t="s">
        <v>412</v>
      </c>
      <c r="P90" s="30" t="s">
        <v>706</v>
      </c>
      <c r="Q90" s="51"/>
      <c r="R90" s="30" t="s">
        <v>718</v>
      </c>
      <c r="S90" s="30" t="s">
        <v>433</v>
      </c>
      <c r="T90" s="30" t="s">
        <v>482</v>
      </c>
      <c r="U90" s="30" t="s">
        <v>435</v>
      </c>
      <c r="V90" s="30" t="s">
        <v>427</v>
      </c>
    </row>
    <row r="91" spans="1:22" customFormat="1" ht="26.25" x14ac:dyDescent="0.25">
      <c r="A91" s="55" t="s">
        <v>172</v>
      </c>
      <c r="B91" s="35" t="s">
        <v>173</v>
      </c>
      <c r="C91" s="217">
        <v>195.43055559999999</v>
      </c>
      <c r="D91" s="217">
        <v>279.74599999999998</v>
      </c>
      <c r="E91" s="218">
        <v>68</v>
      </c>
      <c r="F91" s="217">
        <v>156.30196960000001</v>
      </c>
      <c r="G91" s="217">
        <v>223.73599999999999</v>
      </c>
      <c r="H91" s="218">
        <v>6</v>
      </c>
      <c r="I91" s="217">
        <v>41.844044200000006</v>
      </c>
      <c r="J91" s="217">
        <v>59.896999999999998</v>
      </c>
      <c r="K91" s="217">
        <v>10</v>
      </c>
      <c r="L91" s="218">
        <v>393.57656939999998</v>
      </c>
      <c r="M91" s="218">
        <v>563.37900000000002</v>
      </c>
      <c r="N91" s="218">
        <v>84</v>
      </c>
      <c r="O91" s="35" t="s">
        <v>412</v>
      </c>
      <c r="P91" s="30" t="s">
        <v>706</v>
      </c>
      <c r="Q91" s="51"/>
      <c r="R91" s="30" t="s">
        <v>483</v>
      </c>
      <c r="S91" s="30" t="s">
        <v>428</v>
      </c>
      <c r="T91" s="30" t="s">
        <v>429</v>
      </c>
      <c r="U91" s="30" t="s">
        <v>430</v>
      </c>
      <c r="V91" s="30" t="s">
        <v>427</v>
      </c>
    </row>
    <row r="92" spans="1:22" customFormat="1" ht="26.25" x14ac:dyDescent="0.25">
      <c r="A92" s="55" t="s">
        <v>177</v>
      </c>
      <c r="B92" s="35" t="s">
        <v>178</v>
      </c>
      <c r="C92" s="218">
        <v>1287</v>
      </c>
      <c r="D92" s="218">
        <v>11114</v>
      </c>
      <c r="E92" s="218">
        <v>1453</v>
      </c>
      <c r="F92" s="218">
        <v>3833</v>
      </c>
      <c r="G92" s="218">
        <v>38129</v>
      </c>
      <c r="H92" s="218">
        <v>397</v>
      </c>
      <c r="I92" s="218"/>
      <c r="J92" s="218"/>
      <c r="K92" s="218"/>
      <c r="L92" s="218">
        <v>5120</v>
      </c>
      <c r="M92" s="218">
        <v>49243</v>
      </c>
      <c r="N92" s="218">
        <v>1850</v>
      </c>
      <c r="O92" s="35" t="s">
        <v>414</v>
      </c>
      <c r="P92" s="30" t="s">
        <v>711</v>
      </c>
      <c r="Q92" s="35"/>
      <c r="R92" s="30" t="s">
        <v>485</v>
      </c>
      <c r="S92" s="30" t="s">
        <v>486</v>
      </c>
      <c r="T92" s="30" t="s">
        <v>486</v>
      </c>
      <c r="U92" s="30" t="s">
        <v>487</v>
      </c>
      <c r="V92" s="30" t="s">
        <v>460</v>
      </c>
    </row>
    <row r="93" spans="1:22" customFormat="1" ht="39" x14ac:dyDescent="0.25">
      <c r="A93" s="55" t="s">
        <v>179</v>
      </c>
      <c r="B93" s="220" t="s">
        <v>180</v>
      </c>
      <c r="C93" s="217">
        <v>41.700764599999999</v>
      </c>
      <c r="D93" s="217">
        <v>111.342</v>
      </c>
      <c r="E93" s="218">
        <v>42</v>
      </c>
      <c r="F93" s="217">
        <v>21.090226300000001</v>
      </c>
      <c r="G93" s="217">
        <v>78.281000000000006</v>
      </c>
      <c r="H93" s="218">
        <v>9</v>
      </c>
      <c r="I93" s="217">
        <v>27.694299600000001</v>
      </c>
      <c r="J93" s="217">
        <v>77.111000000000004</v>
      </c>
      <c r="K93" s="217">
        <v>6</v>
      </c>
      <c r="L93" s="218">
        <v>90.485290499999991</v>
      </c>
      <c r="M93" s="218">
        <v>266.73399999999998</v>
      </c>
      <c r="N93" s="218">
        <v>57</v>
      </c>
      <c r="O93" s="35" t="s">
        <v>412</v>
      </c>
      <c r="P93" s="30" t="s">
        <v>706</v>
      </c>
      <c r="Q93" s="30" t="s">
        <v>489</v>
      </c>
      <c r="R93" s="30" t="s">
        <v>488</v>
      </c>
      <c r="S93" s="30" t="s">
        <v>442</v>
      </c>
      <c r="T93" s="30" t="s">
        <v>443</v>
      </c>
      <c r="U93" s="30" t="s">
        <v>444</v>
      </c>
      <c r="V93" s="30" t="s">
        <v>441</v>
      </c>
    </row>
    <row r="94" spans="1:22" customFormat="1" ht="26.25" x14ac:dyDescent="0.25">
      <c r="A94" s="55" t="s">
        <v>715</v>
      </c>
      <c r="B94" s="99" t="s">
        <v>181</v>
      </c>
      <c r="C94" s="217">
        <v>4450.2557616999993</v>
      </c>
      <c r="D94" s="217">
        <v>10144.403</v>
      </c>
      <c r="E94" s="218">
        <v>1656.8333333333333</v>
      </c>
      <c r="F94" s="217">
        <v>10884.3556462</v>
      </c>
      <c r="G94" s="217">
        <v>24748.305</v>
      </c>
      <c r="H94" s="218">
        <v>1029.5</v>
      </c>
      <c r="I94" s="217">
        <v>1963.8076658</v>
      </c>
      <c r="J94" s="217">
        <v>4478.4319999999998</v>
      </c>
      <c r="K94" s="217">
        <v>57.5</v>
      </c>
      <c r="L94" s="218">
        <v>17298.419073699999</v>
      </c>
      <c r="M94" s="218">
        <v>39371.14</v>
      </c>
      <c r="N94" s="218">
        <v>2743.833333333333</v>
      </c>
      <c r="O94" s="35" t="s">
        <v>412</v>
      </c>
      <c r="P94" s="30" t="s">
        <v>706</v>
      </c>
      <c r="Q94" s="30" t="s">
        <v>787</v>
      </c>
      <c r="R94" s="30" t="s">
        <v>490</v>
      </c>
      <c r="S94" s="30" t="s">
        <v>428</v>
      </c>
      <c r="T94" s="30" t="s">
        <v>429</v>
      </c>
      <c r="U94" s="30" t="s">
        <v>430</v>
      </c>
      <c r="V94" s="30" t="s">
        <v>427</v>
      </c>
    </row>
    <row r="95" spans="1:22" customFormat="1" ht="39" x14ac:dyDescent="0.25">
      <c r="A95" s="55" t="s">
        <v>182</v>
      </c>
      <c r="B95" s="99" t="s">
        <v>183</v>
      </c>
      <c r="C95" s="217"/>
      <c r="D95" s="217"/>
      <c r="E95" s="218"/>
      <c r="F95" s="217"/>
      <c r="G95" s="217"/>
      <c r="H95" s="218"/>
      <c r="I95" s="217"/>
      <c r="J95" s="217"/>
      <c r="K95" s="217"/>
      <c r="L95" s="218"/>
      <c r="M95" s="218"/>
      <c r="N95" s="218"/>
      <c r="O95" s="99" t="s">
        <v>412</v>
      </c>
      <c r="P95" s="30" t="s">
        <v>708</v>
      </c>
      <c r="Q95" s="30" t="s">
        <v>425</v>
      </c>
      <c r="R95" s="30"/>
      <c r="S95" s="30" t="s">
        <v>442</v>
      </c>
      <c r="T95" s="30" t="s">
        <v>443</v>
      </c>
      <c r="U95" s="30" t="s">
        <v>444</v>
      </c>
      <c r="V95" s="30" t="s">
        <v>441</v>
      </c>
    </row>
    <row r="96" spans="1:22" customFormat="1" ht="26.25" x14ac:dyDescent="0.25">
      <c r="A96" s="55" t="s">
        <v>184</v>
      </c>
      <c r="B96" s="35" t="s">
        <v>185</v>
      </c>
      <c r="C96" s="217">
        <v>240.83766250000002</v>
      </c>
      <c r="D96" s="217">
        <v>495.92</v>
      </c>
      <c r="E96" s="218">
        <v>84</v>
      </c>
      <c r="F96" s="217">
        <v>345.65640729999996</v>
      </c>
      <c r="G96" s="217">
        <v>718.22400000000005</v>
      </c>
      <c r="H96" s="218">
        <v>16</v>
      </c>
      <c r="I96" s="217">
        <v>39.704998499999995</v>
      </c>
      <c r="J96" s="217">
        <v>82.144999999999996</v>
      </c>
      <c r="K96" s="217">
        <v>6</v>
      </c>
      <c r="L96" s="218">
        <v>626.19906830000002</v>
      </c>
      <c r="M96" s="218">
        <v>1296.289</v>
      </c>
      <c r="N96" s="218">
        <v>106</v>
      </c>
      <c r="O96" s="35" t="s">
        <v>412</v>
      </c>
      <c r="P96" s="30" t="s">
        <v>706</v>
      </c>
      <c r="Q96" s="30"/>
      <c r="R96" s="30" t="s">
        <v>492</v>
      </c>
      <c r="S96" s="30" t="s">
        <v>461</v>
      </c>
      <c r="T96" s="30" t="s">
        <v>461</v>
      </c>
      <c r="U96" s="30" t="s">
        <v>462</v>
      </c>
      <c r="V96" s="30" t="s">
        <v>460</v>
      </c>
    </row>
    <row r="97" spans="1:22" customFormat="1" ht="39" x14ac:dyDescent="0.25">
      <c r="A97" s="55" t="s">
        <v>186</v>
      </c>
      <c r="B97" s="55" t="s">
        <v>187</v>
      </c>
      <c r="C97" s="217">
        <v>50.946600000000004</v>
      </c>
      <c r="D97" s="217">
        <v>53.628</v>
      </c>
      <c r="E97" s="218">
        <v>37</v>
      </c>
      <c r="F97" s="217">
        <v>39.746099999999998</v>
      </c>
      <c r="G97" s="217">
        <v>41.838000000000001</v>
      </c>
      <c r="H97" s="218">
        <v>6.416666666666667</v>
      </c>
      <c r="I97" s="217">
        <v>85.05064999999999</v>
      </c>
      <c r="J97" s="217">
        <v>89.527000000000001</v>
      </c>
      <c r="K97" s="217">
        <v>5</v>
      </c>
      <c r="L97" s="218">
        <v>175.74334999999999</v>
      </c>
      <c r="M97" s="218">
        <v>184.99299999999999</v>
      </c>
      <c r="N97" s="218">
        <v>48.416666666666664</v>
      </c>
      <c r="O97" s="35" t="s">
        <v>412</v>
      </c>
      <c r="P97" s="30" t="s">
        <v>706</v>
      </c>
      <c r="Q97" s="30" t="s">
        <v>494</v>
      </c>
      <c r="R97" s="30" t="s">
        <v>493</v>
      </c>
      <c r="S97" s="30" t="s">
        <v>442</v>
      </c>
      <c r="T97" s="30" t="s">
        <v>443</v>
      </c>
      <c r="U97" s="30" t="s">
        <v>444</v>
      </c>
      <c r="V97" s="30" t="s">
        <v>441</v>
      </c>
    </row>
    <row r="98" spans="1:22" customFormat="1" ht="39" x14ac:dyDescent="0.25">
      <c r="A98" s="55" t="s">
        <v>188</v>
      </c>
      <c r="B98" s="55" t="s">
        <v>189</v>
      </c>
      <c r="C98" s="217">
        <v>46.815570000000008</v>
      </c>
      <c r="D98" s="217">
        <v>107.622</v>
      </c>
      <c r="E98" s="218">
        <v>25</v>
      </c>
      <c r="F98" s="217">
        <v>60.841274999999996</v>
      </c>
      <c r="G98" s="217">
        <v>139.86500000000001</v>
      </c>
      <c r="H98" s="218">
        <v>11</v>
      </c>
      <c r="I98" s="217">
        <v>22.220670000000002</v>
      </c>
      <c r="J98" s="217">
        <v>51.082000000000001</v>
      </c>
      <c r="K98" s="217">
        <v>9</v>
      </c>
      <c r="L98" s="218">
        <v>129.87751500000002</v>
      </c>
      <c r="M98" s="218">
        <v>298.56900000000002</v>
      </c>
      <c r="N98" s="218">
        <v>45</v>
      </c>
      <c r="O98" s="35" t="s">
        <v>412</v>
      </c>
      <c r="P98" s="30" t="s">
        <v>706</v>
      </c>
      <c r="Q98" s="30" t="s">
        <v>497</v>
      </c>
      <c r="R98" s="30" t="s">
        <v>495</v>
      </c>
      <c r="S98" s="30" t="s">
        <v>449</v>
      </c>
      <c r="T98" s="30" t="s">
        <v>450</v>
      </c>
      <c r="U98" s="30" t="s">
        <v>496</v>
      </c>
      <c r="V98" s="30" t="s">
        <v>422</v>
      </c>
    </row>
    <row r="99" spans="1:22" customFormat="1" ht="26.25" x14ac:dyDescent="0.25">
      <c r="A99" s="55" t="s">
        <v>190</v>
      </c>
      <c r="B99" s="35" t="s">
        <v>191</v>
      </c>
      <c r="C99" s="217">
        <v>103.55919999999998</v>
      </c>
      <c r="D99" s="217">
        <v>258.89800000000002</v>
      </c>
      <c r="E99" s="218">
        <v>52.5</v>
      </c>
      <c r="F99" s="217">
        <v>56.926000000000002</v>
      </c>
      <c r="G99" s="217">
        <v>142.315</v>
      </c>
      <c r="H99" s="218">
        <v>7</v>
      </c>
      <c r="I99" s="217">
        <v>38.923199999999994</v>
      </c>
      <c r="J99" s="217">
        <v>97.308000000000007</v>
      </c>
      <c r="K99" s="217">
        <v>12</v>
      </c>
      <c r="L99" s="218">
        <v>199.40839999999997</v>
      </c>
      <c r="M99" s="218">
        <v>498.52100000000002</v>
      </c>
      <c r="N99" s="218">
        <v>71.5</v>
      </c>
      <c r="O99" s="35" t="s">
        <v>412</v>
      </c>
      <c r="P99" s="30" t="s">
        <v>706</v>
      </c>
      <c r="Q99" s="30"/>
      <c r="R99" s="30" t="s">
        <v>498</v>
      </c>
      <c r="S99" s="30" t="s">
        <v>467</v>
      </c>
      <c r="T99" s="30" t="s">
        <v>499</v>
      </c>
      <c r="U99" s="30" t="s">
        <v>467</v>
      </c>
      <c r="V99" s="30" t="s">
        <v>427</v>
      </c>
    </row>
    <row r="100" spans="1:22" customFormat="1" ht="26.25" x14ac:dyDescent="0.25">
      <c r="A100" s="55" t="s">
        <v>192</v>
      </c>
      <c r="B100" s="99" t="s">
        <v>193</v>
      </c>
      <c r="C100" s="217"/>
      <c r="D100" s="217"/>
      <c r="E100" s="218"/>
      <c r="F100" s="217"/>
      <c r="G100" s="217"/>
      <c r="H100" s="218"/>
      <c r="I100" s="217"/>
      <c r="J100" s="217"/>
      <c r="K100" s="217"/>
      <c r="L100" s="218"/>
      <c r="M100" s="218"/>
      <c r="N100" s="218"/>
      <c r="O100" s="99" t="s">
        <v>412</v>
      </c>
      <c r="P100" s="30" t="s">
        <v>706</v>
      </c>
      <c r="Q100" s="30" t="s">
        <v>425</v>
      </c>
      <c r="R100" s="30" t="s">
        <v>500</v>
      </c>
      <c r="S100" s="30" t="s">
        <v>467</v>
      </c>
      <c r="T100" s="30" t="s">
        <v>499</v>
      </c>
      <c r="U100" s="30" t="s">
        <v>467</v>
      </c>
      <c r="V100" s="30" t="s">
        <v>427</v>
      </c>
    </row>
    <row r="101" spans="1:22" customFormat="1" ht="26.25" x14ac:dyDescent="0.25">
      <c r="A101" s="55" t="s">
        <v>194</v>
      </c>
      <c r="B101" s="55" t="s">
        <v>195</v>
      </c>
      <c r="C101" s="217">
        <v>80.396298099999981</v>
      </c>
      <c r="D101" s="217">
        <v>179.32300000000001</v>
      </c>
      <c r="E101" s="218">
        <v>55</v>
      </c>
      <c r="F101" s="217">
        <v>208.71539889999997</v>
      </c>
      <c r="G101" s="217">
        <v>465.45499999999998</v>
      </c>
      <c r="H101" s="218">
        <v>28.09090909090909</v>
      </c>
      <c r="I101" s="217">
        <v>40.228189800000003</v>
      </c>
      <c r="J101" s="217">
        <v>89.81</v>
      </c>
      <c r="K101" s="217">
        <v>11.090909090909092</v>
      </c>
      <c r="L101" s="218">
        <v>329.33988679999993</v>
      </c>
      <c r="M101" s="218">
        <v>734.58799999999997</v>
      </c>
      <c r="N101" s="218">
        <v>94.181818181818187</v>
      </c>
      <c r="O101" s="35" t="s">
        <v>412</v>
      </c>
      <c r="P101" s="30" t="s">
        <v>706</v>
      </c>
      <c r="Q101" s="30" t="s">
        <v>634</v>
      </c>
      <c r="R101" s="30" t="s">
        <v>501</v>
      </c>
      <c r="S101" s="30" t="s">
        <v>467</v>
      </c>
      <c r="T101" s="30" t="s">
        <v>499</v>
      </c>
      <c r="U101" s="30" t="s">
        <v>467</v>
      </c>
      <c r="V101" s="30" t="s">
        <v>427</v>
      </c>
    </row>
    <row r="102" spans="1:22" customFormat="1" ht="39" x14ac:dyDescent="0.25">
      <c r="A102" s="55" t="s">
        <v>196</v>
      </c>
      <c r="B102" s="35" t="s">
        <v>197</v>
      </c>
      <c r="C102" s="217">
        <v>95.526235000000014</v>
      </c>
      <c r="D102" s="217">
        <v>165.83199999999999</v>
      </c>
      <c r="E102" s="218">
        <v>53</v>
      </c>
      <c r="F102" s="217">
        <v>128.995215</v>
      </c>
      <c r="G102" s="217">
        <v>224.227</v>
      </c>
      <c r="H102" s="218">
        <v>21.666666666666668</v>
      </c>
      <c r="I102" s="217">
        <v>40.621704999999999</v>
      </c>
      <c r="J102" s="217">
        <v>70.757999999999996</v>
      </c>
      <c r="K102" s="217">
        <v>7.0833333333333339</v>
      </c>
      <c r="L102" s="218">
        <v>265.14315500000004</v>
      </c>
      <c r="M102" s="218">
        <v>460.81699999999995</v>
      </c>
      <c r="N102" s="218">
        <v>81.75</v>
      </c>
      <c r="O102" s="35" t="s">
        <v>412</v>
      </c>
      <c r="P102" s="30" t="s">
        <v>706</v>
      </c>
      <c r="Q102" s="30"/>
      <c r="R102" s="30" t="s">
        <v>503</v>
      </c>
      <c r="S102" s="30" t="s">
        <v>449</v>
      </c>
      <c r="T102" s="30" t="s">
        <v>450</v>
      </c>
      <c r="U102" s="30" t="s">
        <v>451</v>
      </c>
      <c r="V102" s="30" t="s">
        <v>422</v>
      </c>
    </row>
    <row r="103" spans="1:22" customFormat="1" ht="26.25" x14ac:dyDescent="0.25">
      <c r="A103" s="35" t="s">
        <v>198</v>
      </c>
      <c r="B103" s="210" t="s">
        <v>630</v>
      </c>
      <c r="C103" s="218">
        <v>72356</v>
      </c>
      <c r="D103" s="218">
        <v>545123</v>
      </c>
      <c r="E103" s="218">
        <v>69590</v>
      </c>
      <c r="F103" s="218">
        <v>63175</v>
      </c>
      <c r="G103" s="218">
        <v>578892</v>
      </c>
      <c r="H103" s="218">
        <v>9105</v>
      </c>
      <c r="I103" s="218">
        <v>4579</v>
      </c>
      <c r="J103" s="218">
        <v>45415</v>
      </c>
      <c r="K103" s="218">
        <v>6</v>
      </c>
      <c r="L103" s="218">
        <v>140110</v>
      </c>
      <c r="M103" s="218">
        <v>1169430</v>
      </c>
      <c r="N103" s="218">
        <v>78701</v>
      </c>
      <c r="O103" s="35" t="s">
        <v>414</v>
      </c>
      <c r="P103" s="35" t="s">
        <v>711</v>
      </c>
      <c r="Q103" s="55"/>
      <c r="R103" s="35"/>
      <c r="S103" s="30" t="s">
        <v>203</v>
      </c>
      <c r="T103" s="30" t="s">
        <v>164</v>
      </c>
      <c r="U103" s="30" t="s">
        <v>479</v>
      </c>
      <c r="V103" s="30" t="s">
        <v>422</v>
      </c>
    </row>
    <row r="104" spans="1:22" customFormat="1" ht="39" x14ac:dyDescent="0.25">
      <c r="A104" s="55" t="s">
        <v>205</v>
      </c>
      <c r="B104" s="55" t="s">
        <v>206</v>
      </c>
      <c r="C104" s="217">
        <v>95.695915100000008</v>
      </c>
      <c r="D104" s="217">
        <v>133.55600000000001</v>
      </c>
      <c r="E104" s="218">
        <v>37.25</v>
      </c>
      <c r="F104" s="217">
        <v>51.643180800000003</v>
      </c>
      <c r="G104" s="217">
        <v>72.179000000000002</v>
      </c>
      <c r="H104" s="218">
        <v>8</v>
      </c>
      <c r="I104" s="217">
        <v>90.492665200000005</v>
      </c>
      <c r="J104" s="217">
        <v>126.779</v>
      </c>
      <c r="K104" s="217">
        <v>5</v>
      </c>
      <c r="L104" s="218">
        <v>237.83176110000002</v>
      </c>
      <c r="M104" s="218">
        <v>332.51400000000001</v>
      </c>
      <c r="N104" s="218">
        <v>50.25</v>
      </c>
      <c r="O104" s="35" t="s">
        <v>412</v>
      </c>
      <c r="P104" s="30" t="s">
        <v>706</v>
      </c>
      <c r="Q104" s="30"/>
      <c r="R104" s="30" t="s">
        <v>717</v>
      </c>
      <c r="S104" s="30" t="s">
        <v>442</v>
      </c>
      <c r="T104" s="30" t="s">
        <v>443</v>
      </c>
      <c r="U104" s="30" t="s">
        <v>444</v>
      </c>
      <c r="V104" s="30" t="s">
        <v>441</v>
      </c>
    </row>
    <row r="105" spans="1:22" customFormat="1" ht="26.25" x14ac:dyDescent="0.25">
      <c r="A105" s="55" t="s">
        <v>207</v>
      </c>
      <c r="B105" s="99" t="s">
        <v>208</v>
      </c>
      <c r="C105" s="217"/>
      <c r="D105" s="217"/>
      <c r="E105" s="218"/>
      <c r="F105" s="217"/>
      <c r="G105" s="217"/>
      <c r="H105" s="218"/>
      <c r="I105" s="217"/>
      <c r="J105" s="217"/>
      <c r="K105" s="217"/>
      <c r="L105" s="218"/>
      <c r="M105" s="218"/>
      <c r="N105" s="218"/>
      <c r="O105" s="99" t="s">
        <v>412</v>
      </c>
      <c r="P105" s="30" t="s">
        <v>708</v>
      </c>
      <c r="Q105" s="30" t="s">
        <v>425</v>
      </c>
      <c r="R105" s="30" t="s">
        <v>768</v>
      </c>
      <c r="S105" s="30" t="s">
        <v>467</v>
      </c>
      <c r="T105" s="30" t="s">
        <v>468</v>
      </c>
      <c r="U105" s="30" t="s">
        <v>467</v>
      </c>
      <c r="V105" s="30" t="s">
        <v>441</v>
      </c>
    </row>
    <row r="106" spans="1:22" customFormat="1" ht="39" x14ac:dyDescent="0.25">
      <c r="A106" s="35" t="s">
        <v>209</v>
      </c>
      <c r="B106" s="210" t="s">
        <v>630</v>
      </c>
      <c r="C106" s="217">
        <v>4480</v>
      </c>
      <c r="D106" s="217">
        <v>17793</v>
      </c>
      <c r="E106" s="217">
        <v>2971</v>
      </c>
      <c r="F106" s="217">
        <v>12574</v>
      </c>
      <c r="G106" s="217">
        <v>58457</v>
      </c>
      <c r="H106" s="217">
        <v>782</v>
      </c>
      <c r="I106" s="217"/>
      <c r="J106" s="217"/>
      <c r="K106" s="217"/>
      <c r="L106" s="217">
        <v>17054</v>
      </c>
      <c r="M106" s="217">
        <v>76250</v>
      </c>
      <c r="N106" s="217">
        <v>3753</v>
      </c>
      <c r="O106" s="35" t="s">
        <v>414</v>
      </c>
      <c r="P106" s="35" t="s">
        <v>711</v>
      </c>
      <c r="Q106" s="55"/>
      <c r="R106" s="35"/>
      <c r="S106" s="35" t="s">
        <v>449</v>
      </c>
      <c r="T106" s="35" t="s">
        <v>450</v>
      </c>
      <c r="U106" s="35" t="s">
        <v>496</v>
      </c>
      <c r="V106" s="35" t="s">
        <v>422</v>
      </c>
    </row>
    <row r="107" spans="1:22" customFormat="1" ht="39" x14ac:dyDescent="0.25">
      <c r="A107" s="55" t="s">
        <v>794</v>
      </c>
      <c r="B107" s="55" t="s">
        <v>214</v>
      </c>
      <c r="C107" s="217">
        <v>1765.8792383</v>
      </c>
      <c r="D107" s="217">
        <v>5103.4030000000002</v>
      </c>
      <c r="E107" s="218">
        <v>795.5</v>
      </c>
      <c r="F107" s="217">
        <v>4381.6293605000001</v>
      </c>
      <c r="G107" s="217">
        <v>13078.081</v>
      </c>
      <c r="H107" s="218">
        <v>643.58333333333337</v>
      </c>
      <c r="I107" s="217">
        <v>1447.6206066</v>
      </c>
      <c r="J107" s="217">
        <v>4190.2449999999999</v>
      </c>
      <c r="K107" s="217">
        <v>120.16666666666666</v>
      </c>
      <c r="L107" s="218">
        <v>7595.1292054000005</v>
      </c>
      <c r="M107" s="218">
        <v>22371.728999999999</v>
      </c>
      <c r="N107" s="218">
        <v>1559.2500000000002</v>
      </c>
      <c r="O107" s="35" t="s">
        <v>412</v>
      </c>
      <c r="P107" s="30" t="s">
        <v>706</v>
      </c>
      <c r="Q107" s="30"/>
      <c r="R107" s="30" t="s">
        <v>508</v>
      </c>
      <c r="S107" s="30" t="s">
        <v>449</v>
      </c>
      <c r="T107" s="30" t="s">
        <v>450</v>
      </c>
      <c r="U107" s="30" t="s">
        <v>496</v>
      </c>
      <c r="V107" s="30" t="s">
        <v>422</v>
      </c>
    </row>
    <row r="108" spans="1:22" customFormat="1" x14ac:dyDescent="0.25">
      <c r="A108" s="55" t="s">
        <v>215</v>
      </c>
      <c r="B108" s="55" t="s">
        <v>216</v>
      </c>
      <c r="C108" s="217">
        <v>91.166399999999996</v>
      </c>
      <c r="D108" s="217">
        <v>151.94399999999999</v>
      </c>
      <c r="E108" s="218">
        <v>49.666666666666664</v>
      </c>
      <c r="F108" s="217">
        <v>131.42999999999998</v>
      </c>
      <c r="G108" s="217">
        <v>219.05</v>
      </c>
      <c r="H108" s="218">
        <v>13</v>
      </c>
      <c r="I108" s="217">
        <v>29.083200000000001</v>
      </c>
      <c r="J108" s="217">
        <v>48.472000000000001</v>
      </c>
      <c r="K108" s="217">
        <v>6</v>
      </c>
      <c r="L108" s="218">
        <v>251.67959999999997</v>
      </c>
      <c r="M108" s="218">
        <v>419.46600000000001</v>
      </c>
      <c r="N108" s="218">
        <v>68.666666666666657</v>
      </c>
      <c r="O108" s="35" t="s">
        <v>412</v>
      </c>
      <c r="P108" s="30" t="s">
        <v>706</v>
      </c>
      <c r="Q108" s="30" t="s">
        <v>510</v>
      </c>
      <c r="R108" s="30" t="s">
        <v>509</v>
      </c>
      <c r="S108" s="30" t="s">
        <v>463</v>
      </c>
      <c r="T108" s="30" t="s">
        <v>464</v>
      </c>
      <c r="U108" s="30" t="s">
        <v>463</v>
      </c>
      <c r="V108" s="30" t="s">
        <v>460</v>
      </c>
    </row>
    <row r="109" spans="1:22" customFormat="1" ht="26.25" x14ac:dyDescent="0.25">
      <c r="A109" s="55" t="s">
        <v>217</v>
      </c>
      <c r="B109" s="35" t="s">
        <v>218</v>
      </c>
      <c r="C109" s="217">
        <v>94.272412399999993</v>
      </c>
      <c r="D109" s="217">
        <v>140.77199999999999</v>
      </c>
      <c r="E109" s="218">
        <v>39.166666666666664</v>
      </c>
      <c r="F109" s="217">
        <v>254.18336629999999</v>
      </c>
      <c r="G109" s="217">
        <v>381.41199999999998</v>
      </c>
      <c r="H109" s="218">
        <v>15.583333333333334</v>
      </c>
      <c r="I109" s="217">
        <v>103.41856439999999</v>
      </c>
      <c r="J109" s="217">
        <v>150.9</v>
      </c>
      <c r="K109" s="217">
        <v>20.333333333333332</v>
      </c>
      <c r="L109" s="218">
        <v>451.87434309999998</v>
      </c>
      <c r="M109" s="218">
        <v>673.08399999999995</v>
      </c>
      <c r="N109" s="218">
        <v>75.083333333333329</v>
      </c>
      <c r="O109" s="35" t="s">
        <v>412</v>
      </c>
      <c r="P109" s="30" t="s">
        <v>706</v>
      </c>
      <c r="Q109" s="30"/>
      <c r="R109" s="30" t="s">
        <v>511</v>
      </c>
      <c r="S109" s="30" t="s">
        <v>467</v>
      </c>
      <c r="T109" s="30" t="s">
        <v>499</v>
      </c>
      <c r="U109" s="30" t="s">
        <v>467</v>
      </c>
      <c r="V109" s="30" t="s">
        <v>427</v>
      </c>
    </row>
    <row r="110" spans="1:22" customFormat="1" ht="39" x14ac:dyDescent="0.25">
      <c r="A110" s="55" t="s">
        <v>219</v>
      </c>
      <c r="B110" s="55" t="s">
        <v>220</v>
      </c>
      <c r="C110" s="217">
        <v>106.67160000000001</v>
      </c>
      <c r="D110" s="217">
        <v>174.16399999999999</v>
      </c>
      <c r="E110" s="218">
        <v>52</v>
      </c>
      <c r="F110" s="217">
        <v>134.48129999999998</v>
      </c>
      <c r="G110" s="217">
        <v>217.297</v>
      </c>
      <c r="H110" s="218">
        <v>14</v>
      </c>
      <c r="I110" s="217">
        <v>39.087199999999996</v>
      </c>
      <c r="J110" s="217">
        <v>62.12</v>
      </c>
      <c r="K110" s="217">
        <v>8</v>
      </c>
      <c r="L110" s="218">
        <v>280.24009999999998</v>
      </c>
      <c r="M110" s="218">
        <v>453.58100000000002</v>
      </c>
      <c r="N110" s="218">
        <v>74</v>
      </c>
      <c r="O110" s="35" t="s">
        <v>412</v>
      </c>
      <c r="P110" s="30" t="s">
        <v>706</v>
      </c>
      <c r="Q110" s="55" t="s">
        <v>513</v>
      </c>
      <c r="R110" s="30" t="s">
        <v>512</v>
      </c>
      <c r="S110" s="30" t="s">
        <v>467</v>
      </c>
      <c r="T110" s="30" t="s">
        <v>468</v>
      </c>
      <c r="U110" s="30" t="s">
        <v>467</v>
      </c>
      <c r="V110" s="30" t="s">
        <v>427</v>
      </c>
    </row>
    <row r="111" spans="1:22" customFormat="1" ht="26.25" x14ac:dyDescent="0.25">
      <c r="A111" s="55" t="s">
        <v>221</v>
      </c>
      <c r="B111" s="35" t="s">
        <v>222</v>
      </c>
      <c r="C111" s="217">
        <v>43.042522699999999</v>
      </c>
      <c r="D111" s="217">
        <v>81.572000000000003</v>
      </c>
      <c r="E111" s="218">
        <v>42.333333333333336</v>
      </c>
      <c r="F111" s="217">
        <v>87.501638899999989</v>
      </c>
      <c r="G111" s="217">
        <v>166.41399999999999</v>
      </c>
      <c r="H111" s="218">
        <v>26.666666666666668</v>
      </c>
      <c r="I111" s="217">
        <v>5.8948489000000022</v>
      </c>
      <c r="J111" s="217">
        <v>11.153</v>
      </c>
      <c r="K111" s="217">
        <v>7</v>
      </c>
      <c r="L111" s="218">
        <v>136.43901049999999</v>
      </c>
      <c r="M111" s="218">
        <v>259.13900000000001</v>
      </c>
      <c r="N111" s="218">
        <v>76</v>
      </c>
      <c r="O111" s="35" t="s">
        <v>412</v>
      </c>
      <c r="P111" s="30" t="s">
        <v>706</v>
      </c>
      <c r="Q111" s="30"/>
      <c r="R111" s="30" t="s">
        <v>514</v>
      </c>
      <c r="S111" s="30" t="s">
        <v>439</v>
      </c>
      <c r="T111" s="30" t="s">
        <v>515</v>
      </c>
      <c r="U111" s="30" t="s">
        <v>440</v>
      </c>
      <c r="V111" s="30" t="s">
        <v>438</v>
      </c>
    </row>
    <row r="112" spans="1:22" customFormat="1" x14ac:dyDescent="0.25">
      <c r="A112" s="55" t="s">
        <v>223</v>
      </c>
      <c r="B112" s="55" t="s">
        <v>224</v>
      </c>
      <c r="C112" s="217">
        <v>23.828294100000001</v>
      </c>
      <c r="D112" s="217">
        <v>44.606000000000002</v>
      </c>
      <c r="E112" s="218">
        <v>26</v>
      </c>
      <c r="F112" s="217">
        <v>39.3618223</v>
      </c>
      <c r="G112" s="217">
        <v>73.843000000000004</v>
      </c>
      <c r="H112" s="218">
        <v>13</v>
      </c>
      <c r="I112" s="217">
        <v>26.050039200000001</v>
      </c>
      <c r="J112" s="217">
        <v>48.762</v>
      </c>
      <c r="K112" s="217">
        <v>11</v>
      </c>
      <c r="L112" s="218">
        <v>89.240155600000008</v>
      </c>
      <c r="M112" s="218">
        <v>167.21100000000001</v>
      </c>
      <c r="N112" s="218">
        <v>50</v>
      </c>
      <c r="O112" s="35" t="s">
        <v>412</v>
      </c>
      <c r="P112" s="30" t="s">
        <v>415</v>
      </c>
      <c r="Q112" s="30" t="s">
        <v>517</v>
      </c>
      <c r="R112" s="30" t="s">
        <v>516</v>
      </c>
      <c r="S112" s="30" t="s">
        <v>433</v>
      </c>
      <c r="T112" s="30" t="s">
        <v>434</v>
      </c>
      <c r="U112" s="30" t="s">
        <v>435</v>
      </c>
      <c r="V112" s="30" t="s">
        <v>427</v>
      </c>
    </row>
    <row r="113" spans="1:22" customFormat="1" x14ac:dyDescent="0.25">
      <c r="A113" s="55" t="s">
        <v>225</v>
      </c>
      <c r="B113" s="35" t="s">
        <v>226</v>
      </c>
      <c r="C113" s="217">
        <v>135.81278119999999</v>
      </c>
      <c r="D113" s="217">
        <v>215.65799999999999</v>
      </c>
      <c r="E113" s="218">
        <v>37.583333333333336</v>
      </c>
      <c r="F113" s="217">
        <v>551.72678940000003</v>
      </c>
      <c r="G113" s="217">
        <v>881.01900000000001</v>
      </c>
      <c r="H113" s="218">
        <v>24.166666666666668</v>
      </c>
      <c r="I113" s="217">
        <v>863.66980150000018</v>
      </c>
      <c r="J113" s="217">
        <v>1375.941</v>
      </c>
      <c r="K113" s="217">
        <v>55.25</v>
      </c>
      <c r="L113" s="218">
        <v>1551.2093721000001</v>
      </c>
      <c r="M113" s="218">
        <v>2472.6179999999999</v>
      </c>
      <c r="N113" s="218">
        <v>117</v>
      </c>
      <c r="O113" s="35" t="s">
        <v>412</v>
      </c>
      <c r="P113" s="30" t="s">
        <v>706</v>
      </c>
      <c r="Q113" s="30"/>
      <c r="R113" s="30" t="s">
        <v>769</v>
      </c>
      <c r="S113" s="30" t="s">
        <v>433</v>
      </c>
      <c r="T113" s="30" t="s">
        <v>434</v>
      </c>
      <c r="U113" s="30" t="s">
        <v>435</v>
      </c>
      <c r="V113" s="30" t="s">
        <v>427</v>
      </c>
    </row>
    <row r="114" spans="1:22" customFormat="1" ht="39" x14ac:dyDescent="0.25">
      <c r="A114" s="55" t="s">
        <v>227</v>
      </c>
      <c r="B114" s="30" t="s">
        <v>228</v>
      </c>
      <c r="C114" s="217"/>
      <c r="D114" s="217"/>
      <c r="E114" s="218"/>
      <c r="F114" s="217"/>
      <c r="G114" s="217"/>
      <c r="H114" s="218"/>
      <c r="I114" s="217"/>
      <c r="J114" s="217"/>
      <c r="K114" s="217"/>
      <c r="L114" s="218"/>
      <c r="M114" s="218"/>
      <c r="N114" s="218"/>
      <c r="O114" s="99" t="s">
        <v>412</v>
      </c>
      <c r="P114" s="30" t="s">
        <v>706</v>
      </c>
      <c r="Q114" s="30" t="s">
        <v>425</v>
      </c>
      <c r="R114" s="30" t="s">
        <v>519</v>
      </c>
      <c r="S114" s="30" t="s">
        <v>442</v>
      </c>
      <c r="T114" s="30" t="s">
        <v>443</v>
      </c>
      <c r="U114" s="30" t="s">
        <v>444</v>
      </c>
      <c r="V114" s="30" t="s">
        <v>441</v>
      </c>
    </row>
    <row r="115" spans="1:22" customFormat="1" ht="39" x14ac:dyDescent="0.25">
      <c r="A115" s="55" t="s">
        <v>229</v>
      </c>
      <c r="B115" s="35" t="s">
        <v>230</v>
      </c>
      <c r="C115" s="217">
        <v>157.58444729999999</v>
      </c>
      <c r="D115" s="217">
        <v>243.137</v>
      </c>
      <c r="E115" s="218">
        <v>131.08333333333334</v>
      </c>
      <c r="F115" s="217">
        <v>31.247320200000001</v>
      </c>
      <c r="G115" s="217">
        <v>47.829000000000001</v>
      </c>
      <c r="H115" s="218">
        <v>8.5</v>
      </c>
      <c r="I115" s="217">
        <v>77.425763000000003</v>
      </c>
      <c r="J115" s="217">
        <v>119.962</v>
      </c>
      <c r="K115" s="217">
        <v>8</v>
      </c>
      <c r="L115" s="218">
        <v>266.25753049999997</v>
      </c>
      <c r="M115" s="218">
        <v>410.928</v>
      </c>
      <c r="N115" s="218">
        <v>147.58333333333334</v>
      </c>
      <c r="O115" s="35" t="s">
        <v>412</v>
      </c>
      <c r="P115" s="30" t="s">
        <v>706</v>
      </c>
      <c r="Q115" s="30"/>
      <c r="R115" s="30" t="s">
        <v>716</v>
      </c>
      <c r="S115" s="30" t="s">
        <v>442</v>
      </c>
      <c r="T115" s="30" t="s">
        <v>443</v>
      </c>
      <c r="U115" s="30" t="s">
        <v>444</v>
      </c>
      <c r="V115" s="30" t="s">
        <v>441</v>
      </c>
    </row>
    <row r="116" spans="1:22" customFormat="1" ht="26.25" x14ac:dyDescent="0.25">
      <c r="A116" s="35" t="s">
        <v>231</v>
      </c>
      <c r="B116" s="210" t="s">
        <v>630</v>
      </c>
      <c r="C116" s="218">
        <v>61625.2</v>
      </c>
      <c r="D116" s="218">
        <v>304785</v>
      </c>
      <c r="E116" s="218">
        <v>37530</v>
      </c>
      <c r="F116" s="218">
        <v>26303.8</v>
      </c>
      <c r="G116" s="218">
        <v>140257</v>
      </c>
      <c r="H116" s="218">
        <v>6458</v>
      </c>
      <c r="I116" s="218">
        <v>129233.60000000001</v>
      </c>
      <c r="J116" s="218">
        <v>843125</v>
      </c>
      <c r="K116" s="218">
        <v>464</v>
      </c>
      <c r="L116" s="218">
        <v>217162.6</v>
      </c>
      <c r="M116" s="218">
        <v>1288167</v>
      </c>
      <c r="N116" s="218">
        <v>44452</v>
      </c>
      <c r="O116" s="35" t="s">
        <v>414</v>
      </c>
      <c r="P116" s="35" t="s">
        <v>711</v>
      </c>
      <c r="Q116" s="55"/>
      <c r="R116" s="35"/>
      <c r="S116" s="35" t="s">
        <v>203</v>
      </c>
      <c r="T116" s="35" t="s">
        <v>484</v>
      </c>
      <c r="U116" s="35" t="s">
        <v>444</v>
      </c>
      <c r="V116" s="35" t="s">
        <v>441</v>
      </c>
    </row>
    <row r="117" spans="1:22" customFormat="1" x14ac:dyDescent="0.25">
      <c r="A117" s="55" t="s">
        <v>236</v>
      </c>
      <c r="B117" s="55" t="s">
        <v>237</v>
      </c>
      <c r="C117" s="217">
        <v>119.25000999999999</v>
      </c>
      <c r="D117" s="217">
        <v>207.55199999999999</v>
      </c>
      <c r="E117" s="218">
        <v>55</v>
      </c>
      <c r="F117" s="217">
        <v>128.88562999999999</v>
      </c>
      <c r="G117" s="217">
        <v>223.56</v>
      </c>
      <c r="H117" s="218">
        <v>26</v>
      </c>
      <c r="I117" s="217">
        <v>44.758780000000002</v>
      </c>
      <c r="J117" s="217">
        <v>75.025999999999996</v>
      </c>
      <c r="K117" s="217">
        <v>12</v>
      </c>
      <c r="L117" s="218">
        <v>292.89441999999997</v>
      </c>
      <c r="M117" s="218">
        <v>506.13799999999998</v>
      </c>
      <c r="N117" s="218">
        <v>93</v>
      </c>
      <c r="O117" s="35" t="s">
        <v>412</v>
      </c>
      <c r="P117" s="30" t="s">
        <v>706</v>
      </c>
      <c r="Q117" s="30" t="s">
        <v>524</v>
      </c>
      <c r="R117" s="30" t="s">
        <v>523</v>
      </c>
      <c r="S117" s="30" t="s">
        <v>463</v>
      </c>
      <c r="T117" s="30" t="s">
        <v>464</v>
      </c>
      <c r="U117" s="30" t="s">
        <v>463</v>
      </c>
      <c r="V117" s="30" t="s">
        <v>460</v>
      </c>
    </row>
    <row r="118" spans="1:22" customFormat="1" ht="26.25" x14ac:dyDescent="0.25">
      <c r="A118" s="55" t="s">
        <v>238</v>
      </c>
      <c r="B118" s="35" t="s">
        <v>239</v>
      </c>
      <c r="C118" s="217">
        <v>302.28954290000001</v>
      </c>
      <c r="D118" s="217">
        <v>794.43</v>
      </c>
      <c r="E118" s="218">
        <v>407.41666666666669</v>
      </c>
      <c r="F118" s="217">
        <v>203.79123279999999</v>
      </c>
      <c r="G118" s="217">
        <v>538.47500000000002</v>
      </c>
      <c r="H118" s="218">
        <v>115.75</v>
      </c>
      <c r="I118" s="217">
        <v>126.2295166</v>
      </c>
      <c r="J118" s="217">
        <v>338.54700000000003</v>
      </c>
      <c r="K118" s="217">
        <v>29.083333333333332</v>
      </c>
      <c r="L118" s="218">
        <v>632.31029230000001</v>
      </c>
      <c r="M118" s="218">
        <v>1671.452</v>
      </c>
      <c r="N118" s="218">
        <v>552.25000000000011</v>
      </c>
      <c r="O118" s="35" t="s">
        <v>412</v>
      </c>
      <c r="P118" s="30" t="s">
        <v>706</v>
      </c>
      <c r="Q118" s="30"/>
      <c r="R118" s="30" t="s">
        <v>525</v>
      </c>
      <c r="S118" s="30" t="s">
        <v>439</v>
      </c>
      <c r="T118" s="30" t="s">
        <v>515</v>
      </c>
      <c r="U118" s="30" t="s">
        <v>440</v>
      </c>
      <c r="V118" s="30" t="s">
        <v>438</v>
      </c>
    </row>
    <row r="119" spans="1:22" customFormat="1" ht="39" x14ac:dyDescent="0.25">
      <c r="A119" s="55" t="s">
        <v>797</v>
      </c>
      <c r="B119" s="55" t="s">
        <v>240</v>
      </c>
      <c r="C119" s="217">
        <v>614.34121740000001</v>
      </c>
      <c r="D119" s="217">
        <v>1074.9069999999999</v>
      </c>
      <c r="E119" s="218">
        <v>291.16666666666669</v>
      </c>
      <c r="F119" s="217">
        <v>589.75484810000012</v>
      </c>
      <c r="G119" s="217">
        <v>1018.649</v>
      </c>
      <c r="H119" s="218">
        <v>71</v>
      </c>
      <c r="I119" s="217">
        <v>352.33281070000004</v>
      </c>
      <c r="J119" s="217">
        <v>604.78499999999997</v>
      </c>
      <c r="K119" s="217">
        <v>25.666666666666668</v>
      </c>
      <c r="L119" s="218">
        <v>1556.4288762000001</v>
      </c>
      <c r="M119" s="218">
        <v>2698.3409999999999</v>
      </c>
      <c r="N119" s="218">
        <v>387.83333333333337</v>
      </c>
      <c r="O119" s="35" t="s">
        <v>412</v>
      </c>
      <c r="P119" s="30" t="s">
        <v>706</v>
      </c>
      <c r="Q119" s="30"/>
      <c r="R119" s="30" t="s">
        <v>770</v>
      </c>
      <c r="S119" s="30" t="s">
        <v>442</v>
      </c>
      <c r="T119" s="30" t="s">
        <v>443</v>
      </c>
      <c r="U119" s="30" t="s">
        <v>444</v>
      </c>
      <c r="V119" s="30" t="s">
        <v>441</v>
      </c>
    </row>
    <row r="120" spans="1:22" customFormat="1" ht="26.25" x14ac:dyDescent="0.25">
      <c r="A120" s="35" t="s">
        <v>241</v>
      </c>
      <c r="B120" s="210" t="s">
        <v>630</v>
      </c>
      <c r="C120" s="218">
        <v>29363</v>
      </c>
      <c r="D120" s="218">
        <v>174990</v>
      </c>
      <c r="E120" s="218">
        <v>25243</v>
      </c>
      <c r="F120" s="218">
        <v>26283</v>
      </c>
      <c r="G120" s="218">
        <v>178271</v>
      </c>
      <c r="H120" s="218">
        <v>3784</v>
      </c>
      <c r="I120" s="218">
        <v>9063</v>
      </c>
      <c r="J120" s="218">
        <v>116657</v>
      </c>
      <c r="K120" s="218">
        <v>25</v>
      </c>
      <c r="L120" s="218">
        <v>64709</v>
      </c>
      <c r="M120" s="218">
        <v>469918</v>
      </c>
      <c r="N120" s="218">
        <v>29052</v>
      </c>
      <c r="O120" s="35" t="s">
        <v>414</v>
      </c>
      <c r="P120" s="35" t="s">
        <v>711</v>
      </c>
      <c r="Q120" s="55"/>
      <c r="R120" s="35"/>
      <c r="S120" s="35" t="s">
        <v>203</v>
      </c>
      <c r="T120" s="35" t="s">
        <v>505</v>
      </c>
      <c r="U120" s="35" t="s">
        <v>479</v>
      </c>
      <c r="V120" s="35" t="s">
        <v>422</v>
      </c>
    </row>
    <row r="121" spans="1:22" customFormat="1" ht="39" x14ac:dyDescent="0.25">
      <c r="A121" s="55" t="s">
        <v>244</v>
      </c>
      <c r="B121" s="35" t="s">
        <v>245</v>
      </c>
      <c r="C121" s="217">
        <v>84.089560000000006</v>
      </c>
      <c r="D121" s="217">
        <v>118.43600000000001</v>
      </c>
      <c r="E121" s="218">
        <v>34.833333333333336</v>
      </c>
      <c r="F121" s="217">
        <v>60.021979999999999</v>
      </c>
      <c r="G121" s="217">
        <v>84.537999999999997</v>
      </c>
      <c r="H121" s="218">
        <v>9.4166666666666661</v>
      </c>
      <c r="I121" s="217">
        <v>55.834400000000009</v>
      </c>
      <c r="J121" s="217">
        <v>78.64</v>
      </c>
      <c r="K121" s="217">
        <v>5</v>
      </c>
      <c r="L121" s="218">
        <v>199.94594000000001</v>
      </c>
      <c r="M121" s="218">
        <v>281.61399999999998</v>
      </c>
      <c r="N121" s="218">
        <v>49.25</v>
      </c>
      <c r="O121" s="35" t="s">
        <v>412</v>
      </c>
      <c r="P121" s="30" t="s">
        <v>706</v>
      </c>
      <c r="Q121" s="30"/>
      <c r="R121" s="30" t="s">
        <v>528</v>
      </c>
      <c r="S121" s="30" t="s">
        <v>442</v>
      </c>
      <c r="T121" s="30" t="s">
        <v>443</v>
      </c>
      <c r="U121" s="30" t="s">
        <v>444</v>
      </c>
      <c r="V121" s="30" t="s">
        <v>441</v>
      </c>
    </row>
    <row r="122" spans="1:22" customFormat="1" ht="26.25" x14ac:dyDescent="0.25">
      <c r="A122" s="55" t="s">
        <v>246</v>
      </c>
      <c r="B122" s="55" t="s">
        <v>247</v>
      </c>
      <c r="C122" s="217">
        <v>78.276440000000008</v>
      </c>
      <c r="D122" s="217">
        <v>97.48</v>
      </c>
      <c r="E122" s="218">
        <v>23</v>
      </c>
      <c r="F122" s="217">
        <v>48.098897000000008</v>
      </c>
      <c r="G122" s="217">
        <v>59.899000000000001</v>
      </c>
      <c r="H122" s="218">
        <v>8</v>
      </c>
      <c r="I122" s="217">
        <v>50.350509000000002</v>
      </c>
      <c r="J122" s="217">
        <v>62.703000000000003</v>
      </c>
      <c r="K122" s="217">
        <v>14</v>
      </c>
      <c r="L122" s="218">
        <v>176.72584600000002</v>
      </c>
      <c r="M122" s="218">
        <v>220.08200000000002</v>
      </c>
      <c r="N122" s="218">
        <v>45</v>
      </c>
      <c r="O122" s="35" t="s">
        <v>412</v>
      </c>
      <c r="P122" s="30" t="s">
        <v>706</v>
      </c>
      <c r="Q122" s="30" t="s">
        <v>530</v>
      </c>
      <c r="R122" s="30" t="s">
        <v>529</v>
      </c>
      <c r="S122" s="30" t="s">
        <v>467</v>
      </c>
      <c r="T122" s="30" t="s">
        <v>499</v>
      </c>
      <c r="U122" s="30" t="s">
        <v>467</v>
      </c>
      <c r="V122" s="30" t="s">
        <v>427</v>
      </c>
    </row>
    <row r="123" spans="1:22" customFormat="1" ht="51.75" x14ac:dyDescent="0.25">
      <c r="A123" s="35" t="s">
        <v>248</v>
      </c>
      <c r="B123" s="210" t="s">
        <v>630</v>
      </c>
      <c r="C123" s="217">
        <v>554.93010269999991</v>
      </c>
      <c r="D123" s="217">
        <v>975.86500000000001</v>
      </c>
      <c r="E123" s="218">
        <v>206.5</v>
      </c>
      <c r="F123" s="217">
        <v>675.13688249999996</v>
      </c>
      <c r="G123" s="217">
        <v>1187.864</v>
      </c>
      <c r="H123" s="218">
        <v>100</v>
      </c>
      <c r="I123" s="217">
        <v>276.16691889999998</v>
      </c>
      <c r="J123" s="217">
        <v>485.66399999999999</v>
      </c>
      <c r="K123" s="217">
        <v>24</v>
      </c>
      <c r="L123" s="218">
        <v>1506.2339040999998</v>
      </c>
      <c r="M123" s="218">
        <v>2649.393</v>
      </c>
      <c r="N123" s="218">
        <v>330.5</v>
      </c>
      <c r="O123" s="35" t="s">
        <v>412</v>
      </c>
      <c r="P123" s="35" t="s">
        <v>706</v>
      </c>
      <c r="Q123" s="35" t="s">
        <v>692</v>
      </c>
      <c r="R123" s="35"/>
      <c r="S123" s="35" t="s">
        <v>467</v>
      </c>
      <c r="T123" s="35" t="s">
        <v>499</v>
      </c>
      <c r="U123" s="35" t="s">
        <v>467</v>
      </c>
      <c r="V123" s="35" t="s">
        <v>427</v>
      </c>
    </row>
    <row r="124" spans="1:22" customFormat="1" ht="26.25" x14ac:dyDescent="0.25">
      <c r="A124" s="55" t="s">
        <v>249</v>
      </c>
      <c r="B124" s="35" t="s">
        <v>250</v>
      </c>
      <c r="C124" s="217">
        <v>533.33615899999995</v>
      </c>
      <c r="D124" s="217">
        <v>968.39099999999996</v>
      </c>
      <c r="E124" s="218">
        <v>195</v>
      </c>
      <c r="F124" s="217">
        <v>336.82382499999994</v>
      </c>
      <c r="G124" s="217">
        <v>612.35699999999997</v>
      </c>
      <c r="H124" s="218">
        <v>27.666666666666668</v>
      </c>
      <c r="I124" s="217">
        <v>132.26502769999999</v>
      </c>
      <c r="J124" s="217">
        <v>239.98099999999999</v>
      </c>
      <c r="K124" s="217">
        <v>13.333333333333332</v>
      </c>
      <c r="L124" s="218">
        <v>1002.4250116999999</v>
      </c>
      <c r="M124" s="218">
        <v>1820.729</v>
      </c>
      <c r="N124" s="218">
        <v>236</v>
      </c>
      <c r="O124" s="35" t="s">
        <v>412</v>
      </c>
      <c r="P124" s="30" t="s">
        <v>706</v>
      </c>
      <c r="Q124" s="30"/>
      <c r="R124" s="30" t="s">
        <v>532</v>
      </c>
      <c r="S124" s="30" t="s">
        <v>439</v>
      </c>
      <c r="T124" s="30" t="s">
        <v>515</v>
      </c>
      <c r="U124" s="30" t="s">
        <v>440</v>
      </c>
      <c r="V124" s="30" t="s">
        <v>438</v>
      </c>
    </row>
    <row r="125" spans="1:22" customFormat="1" ht="64.5" x14ac:dyDescent="0.25">
      <c r="A125" s="55" t="s">
        <v>249</v>
      </c>
      <c r="B125" s="55" t="s">
        <v>251</v>
      </c>
      <c r="C125" s="217">
        <v>386.39815290000001</v>
      </c>
      <c r="D125" s="217">
        <v>702.39499999999998</v>
      </c>
      <c r="E125" s="218">
        <v>201.33333333333334</v>
      </c>
      <c r="F125" s="217">
        <v>262.68566350000003</v>
      </c>
      <c r="G125" s="217">
        <v>475.31700000000001</v>
      </c>
      <c r="H125" s="218">
        <v>32</v>
      </c>
      <c r="I125" s="217">
        <v>5.0209200000000003</v>
      </c>
      <c r="J125" s="217">
        <v>9.1389999999999993</v>
      </c>
      <c r="K125" s="217">
        <v>5</v>
      </c>
      <c r="L125" s="218">
        <v>654.10473640000009</v>
      </c>
      <c r="M125" s="218">
        <v>1186.8509999999999</v>
      </c>
      <c r="N125" s="218">
        <v>238.33333333333334</v>
      </c>
      <c r="O125" s="35" t="s">
        <v>412</v>
      </c>
      <c r="P125" s="30" t="s">
        <v>706</v>
      </c>
      <c r="Q125" s="55" t="s">
        <v>533</v>
      </c>
      <c r="R125" s="30" t="s">
        <v>532</v>
      </c>
      <c r="S125" s="30" t="s">
        <v>439</v>
      </c>
      <c r="T125" s="30" t="s">
        <v>91</v>
      </c>
      <c r="U125" s="30" t="s">
        <v>440</v>
      </c>
      <c r="V125" s="30" t="s">
        <v>438</v>
      </c>
    </row>
    <row r="126" spans="1:22" customFormat="1" ht="26.25" x14ac:dyDescent="0.25">
      <c r="A126" s="55" t="s">
        <v>249</v>
      </c>
      <c r="B126" s="35" t="s">
        <v>252</v>
      </c>
      <c r="C126" s="217">
        <v>972.48334429999989</v>
      </c>
      <c r="D126" s="217">
        <v>1766.1289999999999</v>
      </c>
      <c r="E126" s="218">
        <v>357.16666666666669</v>
      </c>
      <c r="F126" s="217">
        <v>999.00640750000002</v>
      </c>
      <c r="G126" s="217">
        <v>1812.15</v>
      </c>
      <c r="H126" s="218">
        <v>63.833333333333336</v>
      </c>
      <c r="I126" s="217">
        <v>362.91174280000001</v>
      </c>
      <c r="J126" s="217">
        <v>659.00300000000004</v>
      </c>
      <c r="K126" s="217">
        <v>43.166666666666671</v>
      </c>
      <c r="L126" s="218">
        <v>2334.4014945999998</v>
      </c>
      <c r="M126" s="218">
        <v>4237.2820000000002</v>
      </c>
      <c r="N126" s="218">
        <v>464.16666666666669</v>
      </c>
      <c r="O126" s="35" t="s">
        <v>412</v>
      </c>
      <c r="P126" s="30" t="s">
        <v>706</v>
      </c>
      <c r="Q126" s="51"/>
      <c r="R126" s="30" t="s">
        <v>532</v>
      </c>
      <c r="S126" s="30" t="s">
        <v>439</v>
      </c>
      <c r="T126" s="30" t="s">
        <v>515</v>
      </c>
      <c r="U126" s="30" t="s">
        <v>440</v>
      </c>
      <c r="V126" s="30" t="s">
        <v>438</v>
      </c>
    </row>
    <row r="127" spans="1:22" customFormat="1" ht="26.25" x14ac:dyDescent="0.25">
      <c r="A127" s="55" t="s">
        <v>249</v>
      </c>
      <c r="B127" s="35" t="s">
        <v>253</v>
      </c>
      <c r="C127" s="217">
        <v>539.44021349999991</v>
      </c>
      <c r="D127" s="217">
        <v>980.22</v>
      </c>
      <c r="E127" s="218">
        <v>227.41666666666666</v>
      </c>
      <c r="F127" s="217">
        <v>573.22184719999996</v>
      </c>
      <c r="G127" s="217">
        <v>1040.5930000000001</v>
      </c>
      <c r="H127" s="218">
        <v>48.25</v>
      </c>
      <c r="I127" s="217">
        <v>100.1631762</v>
      </c>
      <c r="J127" s="217">
        <v>181.31399999999999</v>
      </c>
      <c r="K127" s="217">
        <v>19.5</v>
      </c>
      <c r="L127" s="218">
        <v>1212.8252368999999</v>
      </c>
      <c r="M127" s="218">
        <v>2202.127</v>
      </c>
      <c r="N127" s="218">
        <v>295.16666666666663</v>
      </c>
      <c r="O127" s="35" t="s">
        <v>412</v>
      </c>
      <c r="P127" s="30" t="s">
        <v>706</v>
      </c>
      <c r="Q127" s="51"/>
      <c r="R127" s="30" t="s">
        <v>532</v>
      </c>
      <c r="S127" s="30" t="s">
        <v>439</v>
      </c>
      <c r="T127" s="30" t="s">
        <v>534</v>
      </c>
      <c r="U127" s="30" t="s">
        <v>440</v>
      </c>
      <c r="V127" s="30" t="s">
        <v>438</v>
      </c>
    </row>
    <row r="128" spans="1:22" customFormat="1" ht="39" x14ac:dyDescent="0.25">
      <c r="A128" s="55" t="s">
        <v>249</v>
      </c>
      <c r="B128" s="55" t="s">
        <v>254</v>
      </c>
      <c r="C128" s="217">
        <v>119.80882639999999</v>
      </c>
      <c r="D128" s="217">
        <v>218.49299999999999</v>
      </c>
      <c r="E128" s="218">
        <v>46.5</v>
      </c>
      <c r="F128" s="217">
        <v>62.798042399999993</v>
      </c>
      <c r="G128" s="217">
        <v>114.785</v>
      </c>
      <c r="H128" s="218">
        <v>8</v>
      </c>
      <c r="I128" s="217">
        <v>20.514983099999998</v>
      </c>
      <c r="J128" s="217">
        <v>37.326999999999998</v>
      </c>
      <c r="K128" s="217">
        <v>7.333333333333333</v>
      </c>
      <c r="L128" s="218">
        <v>203.12185189999997</v>
      </c>
      <c r="M128" s="218">
        <v>370.60500000000002</v>
      </c>
      <c r="N128" s="218">
        <v>61.833333333333336</v>
      </c>
      <c r="O128" s="35" t="s">
        <v>412</v>
      </c>
      <c r="P128" s="30" t="s">
        <v>706</v>
      </c>
      <c r="Q128" s="55" t="s">
        <v>535</v>
      </c>
      <c r="R128" s="30" t="s">
        <v>532</v>
      </c>
      <c r="S128" s="30" t="s">
        <v>439</v>
      </c>
      <c r="T128" s="30" t="s">
        <v>515</v>
      </c>
      <c r="U128" s="30" t="s">
        <v>440</v>
      </c>
      <c r="V128" s="30" t="s">
        <v>438</v>
      </c>
    </row>
    <row r="129" spans="1:22" customFormat="1" ht="26.25" x14ac:dyDescent="0.25">
      <c r="A129" s="55" t="s">
        <v>255</v>
      </c>
      <c r="B129" s="99" t="s">
        <v>256</v>
      </c>
      <c r="C129" s="217"/>
      <c r="D129" s="217"/>
      <c r="E129" s="218"/>
      <c r="F129" s="217"/>
      <c r="G129" s="217"/>
      <c r="H129" s="218"/>
      <c r="I129" s="217"/>
      <c r="J129" s="217"/>
      <c r="K129" s="217"/>
      <c r="L129" s="218"/>
      <c r="M129" s="218"/>
      <c r="N129" s="218"/>
      <c r="O129" s="99" t="s">
        <v>412</v>
      </c>
      <c r="P129" s="30" t="s">
        <v>706</v>
      </c>
      <c r="Q129" s="30" t="s">
        <v>425</v>
      </c>
      <c r="R129" s="30" t="s">
        <v>721</v>
      </c>
      <c r="S129" s="30" t="s">
        <v>461</v>
      </c>
      <c r="T129" s="30" t="s">
        <v>461</v>
      </c>
      <c r="U129" s="30" t="s">
        <v>462</v>
      </c>
      <c r="V129" s="30" t="s">
        <v>460</v>
      </c>
    </row>
    <row r="130" spans="1:22" customFormat="1" ht="26.25" x14ac:dyDescent="0.25">
      <c r="A130" s="55" t="s">
        <v>257</v>
      </c>
      <c r="B130" s="35" t="s">
        <v>259</v>
      </c>
      <c r="C130" s="218">
        <v>6826.2</v>
      </c>
      <c r="D130" s="218">
        <v>67041</v>
      </c>
      <c r="E130" s="218">
        <v>6195</v>
      </c>
      <c r="F130" s="218">
        <v>6619</v>
      </c>
      <c r="G130" s="218">
        <v>67963</v>
      </c>
      <c r="H130" s="218">
        <v>1210</v>
      </c>
      <c r="I130" s="218">
        <v>1926.9</v>
      </c>
      <c r="J130" s="218">
        <v>21981</v>
      </c>
      <c r="K130" s="218">
        <v>13</v>
      </c>
      <c r="L130" s="218">
        <v>15372.1</v>
      </c>
      <c r="M130" s="218">
        <v>156985</v>
      </c>
      <c r="N130" s="218">
        <v>7418</v>
      </c>
      <c r="O130" s="35" t="s">
        <v>414</v>
      </c>
      <c r="P130" s="30" t="s">
        <v>711</v>
      </c>
      <c r="Q130" s="55"/>
      <c r="R130" s="30" t="s">
        <v>536</v>
      </c>
      <c r="S130" s="30" t="s">
        <v>439</v>
      </c>
      <c r="T130" s="30" t="s">
        <v>537</v>
      </c>
      <c r="U130" s="30" t="s">
        <v>440</v>
      </c>
      <c r="V130" s="30" t="s">
        <v>438</v>
      </c>
    </row>
    <row r="131" spans="1:22" customFormat="1" x14ac:dyDescent="0.25">
      <c r="A131" s="55" t="s">
        <v>263</v>
      </c>
      <c r="B131" s="35" t="s">
        <v>264</v>
      </c>
      <c r="C131" s="217">
        <v>290.05574000000001</v>
      </c>
      <c r="D131" s="217">
        <v>1115.5989999999999</v>
      </c>
      <c r="E131" s="218">
        <v>136</v>
      </c>
      <c r="F131" s="217">
        <v>308.12859999999995</v>
      </c>
      <c r="G131" s="217">
        <v>1185.1099999999999</v>
      </c>
      <c r="H131" s="218">
        <v>188.33333333333334</v>
      </c>
      <c r="I131" s="217">
        <v>331.8094000000001</v>
      </c>
      <c r="J131" s="217">
        <v>1276.19</v>
      </c>
      <c r="K131" s="217">
        <v>35.833333333333336</v>
      </c>
      <c r="L131" s="218">
        <v>929.99374000000012</v>
      </c>
      <c r="M131" s="218">
        <v>3576.8989999999999</v>
      </c>
      <c r="N131" s="218">
        <v>360.16666666666669</v>
      </c>
      <c r="O131" s="35" t="s">
        <v>412</v>
      </c>
      <c r="P131" s="30" t="s">
        <v>706</v>
      </c>
      <c r="Q131" s="30"/>
      <c r="R131" s="30" t="s">
        <v>538</v>
      </c>
      <c r="S131" s="30" t="s">
        <v>433</v>
      </c>
      <c r="T131" s="30" t="s">
        <v>434</v>
      </c>
      <c r="U131" s="30" t="s">
        <v>435</v>
      </c>
      <c r="V131" s="30" t="s">
        <v>427</v>
      </c>
    </row>
    <row r="132" spans="1:22" customFormat="1" ht="26.25" x14ac:dyDescent="0.25">
      <c r="A132" s="55" t="s">
        <v>265</v>
      </c>
      <c r="B132" s="35" t="s">
        <v>266</v>
      </c>
      <c r="C132" s="217">
        <v>402.45244019999996</v>
      </c>
      <c r="D132" s="217">
        <v>796.80200000000002</v>
      </c>
      <c r="E132" s="218">
        <v>162.5</v>
      </c>
      <c r="F132" s="217">
        <v>181.89412580000001</v>
      </c>
      <c r="G132" s="217">
        <v>356.54</v>
      </c>
      <c r="H132" s="218">
        <v>28.333333333333332</v>
      </c>
      <c r="I132" s="217">
        <v>134.15103440000001</v>
      </c>
      <c r="J132" s="217">
        <v>279.18299999999999</v>
      </c>
      <c r="K132" s="217">
        <v>12.666666666666666</v>
      </c>
      <c r="L132" s="218">
        <v>718.49760040000001</v>
      </c>
      <c r="M132" s="218">
        <v>1432.5250000000001</v>
      </c>
      <c r="N132" s="218">
        <v>203.5</v>
      </c>
      <c r="O132" s="35" t="s">
        <v>412</v>
      </c>
      <c r="P132" s="30" t="s">
        <v>706</v>
      </c>
      <c r="Q132" s="30"/>
      <c r="R132" s="30" t="s">
        <v>539</v>
      </c>
      <c r="S132" s="30" t="s">
        <v>428</v>
      </c>
      <c r="T132" s="30" t="s">
        <v>429</v>
      </c>
      <c r="U132" s="30" t="s">
        <v>430</v>
      </c>
      <c r="V132" s="30" t="s">
        <v>427</v>
      </c>
    </row>
    <row r="133" spans="1:22" customFormat="1" ht="51.75" x14ac:dyDescent="0.25">
      <c r="A133" s="55" t="s">
        <v>267</v>
      </c>
      <c r="B133" s="55" t="s">
        <v>268</v>
      </c>
      <c r="C133" s="217">
        <v>146.63502</v>
      </c>
      <c r="D133" s="217">
        <v>168.54599999999999</v>
      </c>
      <c r="E133" s="218">
        <v>35.416666666666664</v>
      </c>
      <c r="F133" s="217">
        <v>172.20258000000001</v>
      </c>
      <c r="G133" s="217">
        <v>197.934</v>
      </c>
      <c r="H133" s="218">
        <v>14.083333333333334</v>
      </c>
      <c r="I133" s="217">
        <v>126.40839</v>
      </c>
      <c r="J133" s="217">
        <v>145.297</v>
      </c>
      <c r="K133" s="217">
        <v>8</v>
      </c>
      <c r="L133" s="218">
        <v>445.24599000000001</v>
      </c>
      <c r="M133" s="218">
        <v>511.77700000000004</v>
      </c>
      <c r="N133" s="218">
        <v>57.5</v>
      </c>
      <c r="O133" s="35" t="s">
        <v>412</v>
      </c>
      <c r="P133" s="30" t="s">
        <v>706</v>
      </c>
      <c r="Q133" s="30" t="s">
        <v>541</v>
      </c>
      <c r="R133" s="30" t="s">
        <v>540</v>
      </c>
      <c r="S133" s="30" t="s">
        <v>461</v>
      </c>
      <c r="T133" s="30" t="s">
        <v>461</v>
      </c>
      <c r="U133" s="30" t="s">
        <v>462</v>
      </c>
      <c r="V133" s="30" t="s">
        <v>460</v>
      </c>
    </row>
    <row r="134" spans="1:22" customFormat="1" x14ac:dyDescent="0.25">
      <c r="A134" s="55" t="s">
        <v>269</v>
      </c>
      <c r="B134" s="35" t="s">
        <v>270</v>
      </c>
      <c r="C134" s="218">
        <v>5941</v>
      </c>
      <c r="D134" s="218">
        <v>33653</v>
      </c>
      <c r="E134" s="218">
        <v>4670</v>
      </c>
      <c r="F134" s="218">
        <v>3603</v>
      </c>
      <c r="G134" s="218">
        <v>21088</v>
      </c>
      <c r="H134" s="218">
        <v>1026</v>
      </c>
      <c r="I134" s="218">
        <v>13525</v>
      </c>
      <c r="J134" s="218">
        <v>84344</v>
      </c>
      <c r="K134" s="218">
        <v>102</v>
      </c>
      <c r="L134" s="218">
        <v>23069</v>
      </c>
      <c r="M134" s="218">
        <v>139085</v>
      </c>
      <c r="N134" s="218">
        <v>5798</v>
      </c>
      <c r="O134" s="35" t="s">
        <v>414</v>
      </c>
      <c r="P134" s="30" t="s">
        <v>711</v>
      </c>
      <c r="Q134" s="55"/>
      <c r="R134" s="30" t="s">
        <v>542</v>
      </c>
      <c r="S134" s="30" t="s">
        <v>270</v>
      </c>
      <c r="T134" s="30" t="s">
        <v>423</v>
      </c>
      <c r="U134" s="30" t="s">
        <v>424</v>
      </c>
      <c r="V134" s="30" t="s">
        <v>422</v>
      </c>
    </row>
    <row r="135" spans="1:22" customFormat="1" ht="26.25" x14ac:dyDescent="0.25">
      <c r="A135" s="55" t="s">
        <v>275</v>
      </c>
      <c r="B135" s="35" t="s">
        <v>276</v>
      </c>
      <c r="C135" s="217">
        <v>161.04689999999999</v>
      </c>
      <c r="D135" s="217">
        <v>178.941</v>
      </c>
      <c r="E135" s="218">
        <v>52.75</v>
      </c>
      <c r="F135" s="217">
        <v>42.423300000000005</v>
      </c>
      <c r="G135" s="217">
        <v>47.137</v>
      </c>
      <c r="H135" s="218">
        <v>5</v>
      </c>
      <c r="I135" s="217">
        <v>154.8783</v>
      </c>
      <c r="J135" s="217">
        <v>172.08699999999999</v>
      </c>
      <c r="K135" s="217">
        <v>14</v>
      </c>
      <c r="L135" s="218">
        <v>358.3485</v>
      </c>
      <c r="M135" s="218">
        <v>398.16499999999996</v>
      </c>
      <c r="N135" s="218">
        <v>71.75</v>
      </c>
      <c r="O135" s="35" t="s">
        <v>412</v>
      </c>
      <c r="P135" s="30" t="s">
        <v>706</v>
      </c>
      <c r="Q135" s="30"/>
      <c r="R135" s="30" t="s">
        <v>543</v>
      </c>
      <c r="S135" s="30" t="s">
        <v>467</v>
      </c>
      <c r="T135" s="30" t="s">
        <v>499</v>
      </c>
      <c r="U135" s="30" t="s">
        <v>467</v>
      </c>
      <c r="V135" s="30" t="s">
        <v>427</v>
      </c>
    </row>
    <row r="136" spans="1:22" customFormat="1" ht="26.25" x14ac:dyDescent="0.25">
      <c r="A136" s="55" t="s">
        <v>277</v>
      </c>
      <c r="B136" s="35" t="s">
        <v>278</v>
      </c>
      <c r="C136" s="217">
        <v>3212.8697323999995</v>
      </c>
      <c r="D136" s="217">
        <v>7407.8379999999997</v>
      </c>
      <c r="E136" s="218">
        <v>975</v>
      </c>
      <c r="F136" s="217">
        <v>3935.0412783000002</v>
      </c>
      <c r="G136" s="217">
        <v>9144.0540000000001</v>
      </c>
      <c r="H136" s="218">
        <v>107</v>
      </c>
      <c r="I136" s="217">
        <v>1185.9834218999999</v>
      </c>
      <c r="J136" s="217">
        <v>2728.6309999999999</v>
      </c>
      <c r="K136" s="217">
        <v>93</v>
      </c>
      <c r="L136" s="218">
        <v>8333.8944326000001</v>
      </c>
      <c r="M136" s="218">
        <v>19280.523000000001</v>
      </c>
      <c r="N136" s="218">
        <v>1175</v>
      </c>
      <c r="O136" s="35" t="s">
        <v>412</v>
      </c>
      <c r="P136" s="30" t="s">
        <v>706</v>
      </c>
      <c r="Q136" s="30"/>
      <c r="R136" s="30" t="s">
        <v>544</v>
      </c>
      <c r="S136" s="30" t="s">
        <v>461</v>
      </c>
      <c r="T136" s="30" t="s">
        <v>461</v>
      </c>
      <c r="U136" s="30" t="s">
        <v>462</v>
      </c>
      <c r="V136" s="30" t="s">
        <v>460</v>
      </c>
    </row>
    <row r="137" spans="1:22" customFormat="1" ht="39" x14ac:dyDescent="0.25">
      <c r="A137" s="55" t="s">
        <v>279</v>
      </c>
      <c r="B137" s="55" t="s">
        <v>280</v>
      </c>
      <c r="C137" s="217">
        <v>50.244300000000003</v>
      </c>
      <c r="D137" s="217">
        <v>111.654</v>
      </c>
      <c r="E137" s="218">
        <v>50.727272727272727</v>
      </c>
      <c r="F137" s="217">
        <v>34.94700000000001</v>
      </c>
      <c r="G137" s="217">
        <v>77.66</v>
      </c>
      <c r="H137" s="218">
        <v>5</v>
      </c>
      <c r="I137" s="217">
        <v>28.957049999999999</v>
      </c>
      <c r="J137" s="217">
        <v>64.349000000000004</v>
      </c>
      <c r="K137" s="217">
        <v>10</v>
      </c>
      <c r="L137" s="218">
        <v>114.14835000000001</v>
      </c>
      <c r="M137" s="218">
        <v>253.66300000000001</v>
      </c>
      <c r="N137" s="218">
        <v>65.72727272727272</v>
      </c>
      <c r="O137" s="35" t="s">
        <v>412</v>
      </c>
      <c r="P137" s="30" t="s">
        <v>706</v>
      </c>
      <c r="Q137" s="30"/>
      <c r="R137" s="30" t="s">
        <v>545</v>
      </c>
      <c r="S137" s="30" t="s">
        <v>442</v>
      </c>
      <c r="T137" s="30" t="s">
        <v>443</v>
      </c>
      <c r="U137" s="30" t="s">
        <v>444</v>
      </c>
      <c r="V137" s="30" t="s">
        <v>441</v>
      </c>
    </row>
    <row r="138" spans="1:22" customFormat="1" ht="26.25" x14ac:dyDescent="0.25">
      <c r="A138" s="55" t="s">
        <v>281</v>
      </c>
      <c r="B138" s="55" t="s">
        <v>282</v>
      </c>
      <c r="C138" s="217">
        <v>328.19072</v>
      </c>
      <c r="D138" s="217">
        <v>631.13599999999997</v>
      </c>
      <c r="E138" s="218">
        <v>173.33333333333334</v>
      </c>
      <c r="F138" s="217">
        <v>105.52776000000001</v>
      </c>
      <c r="G138" s="217">
        <v>202.93799999999999</v>
      </c>
      <c r="H138" s="218">
        <v>7.333333333333333</v>
      </c>
      <c r="I138" s="217">
        <v>70.305039999999991</v>
      </c>
      <c r="J138" s="217">
        <v>135.202</v>
      </c>
      <c r="K138" s="217">
        <v>16.333333333333336</v>
      </c>
      <c r="L138" s="218">
        <v>504.02351999999996</v>
      </c>
      <c r="M138" s="218">
        <v>969.27599999999995</v>
      </c>
      <c r="N138" s="218">
        <v>197.00000000000003</v>
      </c>
      <c r="O138" s="35" t="s">
        <v>412</v>
      </c>
      <c r="P138" s="30" t="s">
        <v>706</v>
      </c>
      <c r="Q138" s="30" t="s">
        <v>547</v>
      </c>
      <c r="R138" s="30" t="s">
        <v>546</v>
      </c>
      <c r="S138" s="30" t="s">
        <v>428</v>
      </c>
      <c r="T138" s="30" t="s">
        <v>429</v>
      </c>
      <c r="U138" s="30" t="s">
        <v>430</v>
      </c>
      <c r="V138" s="30" t="s">
        <v>427</v>
      </c>
    </row>
    <row r="139" spans="1:22" customFormat="1" ht="26.25" x14ac:dyDescent="0.25">
      <c r="A139" s="55" t="s">
        <v>283</v>
      </c>
      <c r="B139" s="35" t="s">
        <v>284</v>
      </c>
      <c r="C139" s="217">
        <v>248.41742000000005</v>
      </c>
      <c r="D139" s="217">
        <v>447.89499999999998</v>
      </c>
      <c r="E139" s="218">
        <v>83</v>
      </c>
      <c r="F139" s="217">
        <v>220.12577999999999</v>
      </c>
      <c r="G139" s="217">
        <v>396.96600000000001</v>
      </c>
      <c r="H139" s="218">
        <v>17</v>
      </c>
      <c r="I139" s="217">
        <v>25.510000000000005</v>
      </c>
      <c r="J139" s="217">
        <v>46.192999999999998</v>
      </c>
      <c r="K139" s="217">
        <v>5</v>
      </c>
      <c r="L139" s="218">
        <v>494.05320000000006</v>
      </c>
      <c r="M139" s="218">
        <v>891.05399999999997</v>
      </c>
      <c r="N139" s="218">
        <v>105</v>
      </c>
      <c r="O139" s="35" t="s">
        <v>412</v>
      </c>
      <c r="P139" s="30" t="s">
        <v>706</v>
      </c>
      <c r="Q139" s="30"/>
      <c r="R139" s="30" t="s">
        <v>548</v>
      </c>
      <c r="S139" s="30" t="s">
        <v>428</v>
      </c>
      <c r="T139" s="30" t="s">
        <v>429</v>
      </c>
      <c r="U139" s="30" t="s">
        <v>430</v>
      </c>
      <c r="V139" s="30" t="s">
        <v>427</v>
      </c>
    </row>
    <row r="140" spans="1:22" customFormat="1" x14ac:dyDescent="0.25">
      <c r="A140" s="55" t="s">
        <v>285</v>
      </c>
      <c r="B140" s="55" t="s">
        <v>286</v>
      </c>
      <c r="C140" s="217">
        <v>63.861190000000001</v>
      </c>
      <c r="D140" s="217">
        <v>155.75899999999999</v>
      </c>
      <c r="E140" s="218">
        <v>37.5</v>
      </c>
      <c r="F140" s="217">
        <v>119.94549999999998</v>
      </c>
      <c r="G140" s="217">
        <v>292.55</v>
      </c>
      <c r="H140" s="218">
        <v>25.666666666666668</v>
      </c>
      <c r="I140" s="217">
        <v>70.729510000000005</v>
      </c>
      <c r="J140" s="217">
        <v>172.511</v>
      </c>
      <c r="K140" s="217">
        <v>10.083333333333334</v>
      </c>
      <c r="L140" s="218">
        <v>254.53619999999998</v>
      </c>
      <c r="M140" s="218">
        <v>620.81999999999994</v>
      </c>
      <c r="N140" s="218">
        <v>73.25</v>
      </c>
      <c r="O140" s="35" t="s">
        <v>412</v>
      </c>
      <c r="P140" s="30" t="s">
        <v>706</v>
      </c>
      <c r="Q140" s="30" t="s">
        <v>550</v>
      </c>
      <c r="R140" s="30" t="s">
        <v>549</v>
      </c>
      <c r="S140" s="30" t="s">
        <v>270</v>
      </c>
      <c r="T140" s="30" t="s">
        <v>423</v>
      </c>
      <c r="U140" s="30" t="s">
        <v>424</v>
      </c>
      <c r="V140" s="30" t="s">
        <v>422</v>
      </c>
    </row>
    <row r="141" spans="1:22" customFormat="1" ht="26.25" x14ac:dyDescent="0.25">
      <c r="A141" s="55" t="s">
        <v>287</v>
      </c>
      <c r="B141" s="55" t="s">
        <v>288</v>
      </c>
      <c r="C141" s="217">
        <v>194.08339999999998</v>
      </c>
      <c r="D141" s="217">
        <v>133.244</v>
      </c>
      <c r="E141" s="218">
        <v>34</v>
      </c>
      <c r="F141" s="217">
        <v>113.50919999999998</v>
      </c>
      <c r="G141" s="217">
        <v>84.314999999999998</v>
      </c>
      <c r="H141" s="218">
        <v>9</v>
      </c>
      <c r="I141" s="217">
        <v>122.16119999999999</v>
      </c>
      <c r="J141" s="217">
        <v>109.34699999999999</v>
      </c>
      <c r="K141" s="217">
        <v>11</v>
      </c>
      <c r="L141" s="218">
        <v>429.75379999999996</v>
      </c>
      <c r="M141" s="218">
        <v>326.90600000000001</v>
      </c>
      <c r="N141" s="218">
        <v>54</v>
      </c>
      <c r="O141" s="35" t="s">
        <v>412</v>
      </c>
      <c r="P141" s="30" t="s">
        <v>706</v>
      </c>
      <c r="Q141" s="30" t="s">
        <v>552</v>
      </c>
      <c r="R141" s="30" t="s">
        <v>551</v>
      </c>
      <c r="S141" s="30" t="s">
        <v>467</v>
      </c>
      <c r="T141" s="30" t="s">
        <v>499</v>
      </c>
      <c r="U141" s="30" t="s">
        <v>467</v>
      </c>
      <c r="V141" s="30" t="s">
        <v>427</v>
      </c>
    </row>
    <row r="142" spans="1:22" customFormat="1" ht="26.25" x14ac:dyDescent="0.25">
      <c r="A142" s="55" t="s">
        <v>289</v>
      </c>
      <c r="B142" s="55" t="s">
        <v>290</v>
      </c>
      <c r="C142" s="217">
        <v>27.024910900000005</v>
      </c>
      <c r="D142" s="217">
        <v>17.829000000000001</v>
      </c>
      <c r="E142" s="218">
        <v>16.583333333333332</v>
      </c>
      <c r="F142" s="217">
        <v>29.6552045</v>
      </c>
      <c r="G142" s="217">
        <v>19.564</v>
      </c>
      <c r="H142" s="218">
        <v>2.0833333333333335</v>
      </c>
      <c r="I142" s="217">
        <v>24.683180000000004</v>
      </c>
      <c r="J142" s="217">
        <v>16.283999999999999</v>
      </c>
      <c r="K142" s="217">
        <v>6</v>
      </c>
      <c r="L142" s="218">
        <v>81.363295400000013</v>
      </c>
      <c r="M142" s="218">
        <v>53.677</v>
      </c>
      <c r="N142" s="218">
        <v>24.666666666666664</v>
      </c>
      <c r="O142" s="35" t="s">
        <v>412</v>
      </c>
      <c r="P142" s="30" t="s">
        <v>706</v>
      </c>
      <c r="Q142" s="55" t="s">
        <v>554</v>
      </c>
      <c r="R142" s="30" t="s">
        <v>553</v>
      </c>
      <c r="S142" s="30" t="s">
        <v>428</v>
      </c>
      <c r="T142" s="30" t="s">
        <v>429</v>
      </c>
      <c r="U142" s="30" t="s">
        <v>430</v>
      </c>
      <c r="V142" s="30" t="s">
        <v>427</v>
      </c>
    </row>
    <row r="143" spans="1:22" customFormat="1" ht="26.25" x14ac:dyDescent="0.25">
      <c r="A143" s="55" t="s">
        <v>291</v>
      </c>
      <c r="B143" s="35" t="s">
        <v>292</v>
      </c>
      <c r="C143" s="217">
        <v>283.66415000000006</v>
      </c>
      <c r="D143" s="217">
        <v>515.75300000000004</v>
      </c>
      <c r="E143" s="218">
        <v>136.5</v>
      </c>
      <c r="F143" s="217">
        <v>63.7637</v>
      </c>
      <c r="G143" s="217">
        <v>115.934</v>
      </c>
      <c r="H143" s="218">
        <v>16.75</v>
      </c>
      <c r="I143" s="217">
        <v>290.99785000000003</v>
      </c>
      <c r="J143" s="217">
        <v>529.08699999999999</v>
      </c>
      <c r="K143" s="217">
        <v>31.583333333333332</v>
      </c>
      <c r="L143" s="218">
        <v>638.42570000000001</v>
      </c>
      <c r="M143" s="218">
        <v>1160.7739999999999</v>
      </c>
      <c r="N143" s="218">
        <v>184.83333333333334</v>
      </c>
      <c r="O143" s="35" t="s">
        <v>412</v>
      </c>
      <c r="P143" s="30" t="s">
        <v>706</v>
      </c>
      <c r="Q143" s="30"/>
      <c r="R143" s="30" t="s">
        <v>555</v>
      </c>
      <c r="S143" s="30" t="s">
        <v>467</v>
      </c>
      <c r="T143" s="30" t="s">
        <v>468</v>
      </c>
      <c r="U143" s="30" t="s">
        <v>467</v>
      </c>
      <c r="V143" s="30" t="s">
        <v>427</v>
      </c>
    </row>
    <row r="144" spans="1:22" customFormat="1" ht="26.25" x14ac:dyDescent="0.25">
      <c r="A144" s="55" t="s">
        <v>631</v>
      </c>
      <c r="B144" s="30" t="s">
        <v>732</v>
      </c>
      <c r="C144" s="218">
        <v>60084</v>
      </c>
      <c r="D144" s="218">
        <v>435159</v>
      </c>
      <c r="E144" s="218">
        <v>52501</v>
      </c>
      <c r="F144" s="218">
        <v>29083</v>
      </c>
      <c r="G144" s="218">
        <v>256040</v>
      </c>
      <c r="H144" s="218">
        <v>3643</v>
      </c>
      <c r="I144" s="218"/>
      <c r="J144" s="218"/>
      <c r="K144" s="218"/>
      <c r="L144" s="218">
        <v>89167</v>
      </c>
      <c r="M144" s="218">
        <v>691199</v>
      </c>
      <c r="N144" s="218">
        <v>56144</v>
      </c>
      <c r="O144" s="35" t="s">
        <v>414</v>
      </c>
      <c r="P144" s="30" t="s">
        <v>711</v>
      </c>
      <c r="Q144" s="55"/>
      <c r="R144" s="30" t="s">
        <v>635</v>
      </c>
      <c r="S144" s="30" t="s">
        <v>203</v>
      </c>
      <c r="T144" s="30" t="s">
        <v>810</v>
      </c>
      <c r="U144" s="30" t="s">
        <v>479</v>
      </c>
      <c r="V144" s="30" t="s">
        <v>422</v>
      </c>
    </row>
    <row r="145" spans="1:22" customFormat="1" ht="39" x14ac:dyDescent="0.25">
      <c r="A145" s="55" t="s">
        <v>723</v>
      </c>
      <c r="B145" s="55" t="s">
        <v>294</v>
      </c>
      <c r="C145" s="217">
        <v>401.0469468</v>
      </c>
      <c r="D145" s="217">
        <v>670.22799999999995</v>
      </c>
      <c r="E145" s="218">
        <v>178</v>
      </c>
      <c r="F145" s="217">
        <v>559.36253910000005</v>
      </c>
      <c r="G145" s="217">
        <v>935.27300000000002</v>
      </c>
      <c r="H145" s="218">
        <v>61.833333333333336</v>
      </c>
      <c r="I145" s="217">
        <v>577.84657790000006</v>
      </c>
      <c r="J145" s="217">
        <v>965.56600000000003</v>
      </c>
      <c r="K145" s="217">
        <v>58.5</v>
      </c>
      <c r="L145" s="218">
        <v>1538.2560638</v>
      </c>
      <c r="M145" s="218">
        <v>2571.067</v>
      </c>
      <c r="N145" s="218">
        <v>298.33333333333337</v>
      </c>
      <c r="O145" s="35" t="s">
        <v>412</v>
      </c>
      <c r="P145" s="30" t="s">
        <v>706</v>
      </c>
      <c r="Q145" s="30" t="s">
        <v>557</v>
      </c>
      <c r="R145" s="30" t="s">
        <v>556</v>
      </c>
      <c r="S145" s="30" t="s">
        <v>442</v>
      </c>
      <c r="T145" s="30" t="s">
        <v>443</v>
      </c>
      <c r="U145" s="30" t="s">
        <v>444</v>
      </c>
      <c r="V145" s="30" t="s">
        <v>427</v>
      </c>
    </row>
    <row r="146" spans="1:22" customFormat="1" ht="39" x14ac:dyDescent="0.25">
      <c r="A146" s="55" t="s">
        <v>295</v>
      </c>
      <c r="B146" s="35" t="s">
        <v>297</v>
      </c>
      <c r="C146" s="218">
        <v>671</v>
      </c>
      <c r="D146" s="218">
        <v>7498</v>
      </c>
      <c r="E146" s="218">
        <v>635</v>
      </c>
      <c r="F146" s="218">
        <v>1065</v>
      </c>
      <c r="G146" s="218">
        <v>9296</v>
      </c>
      <c r="H146" s="218">
        <v>215</v>
      </c>
      <c r="I146" s="218">
        <v>10</v>
      </c>
      <c r="J146" s="218">
        <v>51</v>
      </c>
      <c r="K146" s="218">
        <v>65</v>
      </c>
      <c r="L146" s="218">
        <v>1746</v>
      </c>
      <c r="M146" s="218">
        <v>16845</v>
      </c>
      <c r="N146" s="218">
        <v>915</v>
      </c>
      <c r="O146" s="35" t="s">
        <v>414</v>
      </c>
      <c r="P146" s="30" t="s">
        <v>711</v>
      </c>
      <c r="Q146" s="35"/>
      <c r="R146" s="30" t="s">
        <v>558</v>
      </c>
      <c r="S146" s="30" t="s">
        <v>439</v>
      </c>
      <c r="T146" s="30" t="s">
        <v>453</v>
      </c>
      <c r="U146" s="30" t="s">
        <v>440</v>
      </c>
      <c r="V146" s="30" t="s">
        <v>438</v>
      </c>
    </row>
    <row r="147" spans="1:22" customFormat="1" ht="26.25" x14ac:dyDescent="0.25">
      <c r="A147" s="55" t="s">
        <v>300</v>
      </c>
      <c r="B147" s="35" t="s">
        <v>301</v>
      </c>
      <c r="C147" s="217">
        <v>115.7989748</v>
      </c>
      <c r="D147" s="217">
        <v>134.63</v>
      </c>
      <c r="E147" s="218">
        <v>37.833333333333336</v>
      </c>
      <c r="F147" s="217">
        <v>99.838907799999973</v>
      </c>
      <c r="G147" s="217">
        <v>116.88</v>
      </c>
      <c r="H147" s="218">
        <v>6.5</v>
      </c>
      <c r="I147" s="217">
        <v>27.908588699999999</v>
      </c>
      <c r="J147" s="217">
        <v>31.992000000000001</v>
      </c>
      <c r="K147" s="217">
        <v>8</v>
      </c>
      <c r="L147" s="218">
        <v>243.54647129999995</v>
      </c>
      <c r="M147" s="218">
        <v>283.50200000000001</v>
      </c>
      <c r="N147" s="218">
        <v>52.333333333333336</v>
      </c>
      <c r="O147" s="35" t="s">
        <v>412</v>
      </c>
      <c r="P147" s="30" t="s">
        <v>706</v>
      </c>
      <c r="Q147" s="51"/>
      <c r="R147" s="30" t="s">
        <v>559</v>
      </c>
      <c r="S147" s="30" t="s">
        <v>428</v>
      </c>
      <c r="T147" s="30" t="s">
        <v>429</v>
      </c>
      <c r="U147" s="30" t="s">
        <v>430</v>
      </c>
      <c r="V147" s="30" t="s">
        <v>427</v>
      </c>
    </row>
    <row r="148" spans="1:22" customFormat="1" ht="26.25" x14ac:dyDescent="0.25">
      <c r="A148" s="55" t="s">
        <v>300</v>
      </c>
      <c r="B148" s="35" t="s">
        <v>302</v>
      </c>
      <c r="C148" s="217">
        <v>109.0559086</v>
      </c>
      <c r="D148" s="217">
        <v>114.274</v>
      </c>
      <c r="E148" s="218">
        <v>34.166666666666664</v>
      </c>
      <c r="F148" s="217">
        <v>80.155802800000004</v>
      </c>
      <c r="G148" s="217">
        <v>86.522999999999996</v>
      </c>
      <c r="H148" s="218">
        <v>7</v>
      </c>
      <c r="I148" s="217">
        <v>48.584855600000004</v>
      </c>
      <c r="J148" s="217">
        <v>50.862000000000002</v>
      </c>
      <c r="K148" s="217">
        <v>8.1666666666666679</v>
      </c>
      <c r="L148" s="218">
        <v>237.79656700000001</v>
      </c>
      <c r="M148" s="218">
        <v>251.65899999999999</v>
      </c>
      <c r="N148" s="218">
        <v>49.333333333333329</v>
      </c>
      <c r="O148" s="35" t="s">
        <v>412</v>
      </c>
      <c r="P148" s="30" t="s">
        <v>706</v>
      </c>
      <c r="Q148" s="51"/>
      <c r="R148" s="30" t="s">
        <v>559</v>
      </c>
      <c r="S148" s="30" t="s">
        <v>428</v>
      </c>
      <c r="T148" s="30" t="s">
        <v>429</v>
      </c>
      <c r="U148" s="30" t="s">
        <v>430</v>
      </c>
      <c r="V148" s="30" t="s">
        <v>427</v>
      </c>
    </row>
    <row r="149" spans="1:22" customFormat="1" ht="26.25" x14ac:dyDescent="0.25">
      <c r="A149" s="55" t="s">
        <v>300</v>
      </c>
      <c r="B149" s="35" t="s">
        <v>303</v>
      </c>
      <c r="C149" s="217">
        <v>49.495490199999999</v>
      </c>
      <c r="D149" s="217">
        <v>53.057000000000002</v>
      </c>
      <c r="E149" s="218">
        <v>17.083333333333332</v>
      </c>
      <c r="F149" s="217">
        <v>19.4354482</v>
      </c>
      <c r="G149" s="217">
        <v>17.673999999999999</v>
      </c>
      <c r="H149" s="218">
        <v>2.4166666666666665</v>
      </c>
      <c r="I149" s="217">
        <v>10.495583799999999</v>
      </c>
      <c r="J149" s="217">
        <v>10.401</v>
      </c>
      <c r="K149" s="217">
        <v>4</v>
      </c>
      <c r="L149" s="218">
        <v>79.426522199999994</v>
      </c>
      <c r="M149" s="218">
        <v>81.131999999999991</v>
      </c>
      <c r="N149" s="218">
        <v>23.5</v>
      </c>
      <c r="O149" s="35" t="s">
        <v>412</v>
      </c>
      <c r="P149" s="30" t="s">
        <v>706</v>
      </c>
      <c r="Q149" s="51"/>
      <c r="R149" s="30" t="s">
        <v>559</v>
      </c>
      <c r="S149" s="30" t="s">
        <v>428</v>
      </c>
      <c r="T149" s="30" t="s">
        <v>429</v>
      </c>
      <c r="U149" s="30" t="s">
        <v>430</v>
      </c>
      <c r="V149" s="30" t="s">
        <v>427</v>
      </c>
    </row>
    <row r="150" spans="1:22" customFormat="1" ht="26.25" x14ac:dyDescent="0.25">
      <c r="A150" s="55" t="s">
        <v>300</v>
      </c>
      <c r="B150" s="35" t="s">
        <v>304</v>
      </c>
      <c r="C150" s="217">
        <v>89.47626080000002</v>
      </c>
      <c r="D150" s="217">
        <v>95.664000000000001</v>
      </c>
      <c r="E150" s="218">
        <v>30.833333333333332</v>
      </c>
      <c r="F150" s="217">
        <v>59.416164999999992</v>
      </c>
      <c r="G150" s="217">
        <v>61.911999999999999</v>
      </c>
      <c r="H150" s="218">
        <v>7</v>
      </c>
      <c r="I150" s="217">
        <v>70.525190899999998</v>
      </c>
      <c r="J150" s="217">
        <v>71.820999999999998</v>
      </c>
      <c r="K150" s="217">
        <v>6.9166666666666661</v>
      </c>
      <c r="L150" s="218">
        <v>219.4176167</v>
      </c>
      <c r="M150" s="218">
        <v>229.39699999999999</v>
      </c>
      <c r="N150" s="218">
        <v>44.749999999999993</v>
      </c>
      <c r="O150" s="35" t="s">
        <v>412</v>
      </c>
      <c r="P150" s="30" t="s">
        <v>706</v>
      </c>
      <c r="Q150" s="51"/>
      <c r="R150" s="30" t="s">
        <v>559</v>
      </c>
      <c r="S150" s="30" t="s">
        <v>428</v>
      </c>
      <c r="T150" s="30" t="s">
        <v>429</v>
      </c>
      <c r="U150" s="30" t="s">
        <v>430</v>
      </c>
      <c r="V150" s="30" t="s">
        <v>427</v>
      </c>
    </row>
    <row r="151" spans="1:22" customFormat="1" ht="26.25" x14ac:dyDescent="0.25">
      <c r="A151" s="55" t="s">
        <v>300</v>
      </c>
      <c r="B151" s="35" t="s">
        <v>305</v>
      </c>
      <c r="C151" s="217">
        <v>44.258257600000007</v>
      </c>
      <c r="D151" s="217">
        <v>44.84</v>
      </c>
      <c r="E151" s="218">
        <v>20.083333333333332</v>
      </c>
      <c r="F151" s="217">
        <v>45.541321699999997</v>
      </c>
      <c r="G151" s="217">
        <v>47.783999999999999</v>
      </c>
      <c r="H151" s="218">
        <v>4.666666666666667</v>
      </c>
      <c r="I151" s="217">
        <v>16.928338400000001</v>
      </c>
      <c r="J151" s="217">
        <v>17.379000000000001</v>
      </c>
      <c r="K151" s="217">
        <v>3</v>
      </c>
      <c r="L151" s="218">
        <v>106.72791770000001</v>
      </c>
      <c r="M151" s="218">
        <v>110.003</v>
      </c>
      <c r="N151" s="218">
        <v>27.75</v>
      </c>
      <c r="O151" s="35" t="s">
        <v>412</v>
      </c>
      <c r="P151" s="30" t="s">
        <v>706</v>
      </c>
      <c r="Q151" s="51"/>
      <c r="R151" s="30" t="s">
        <v>559</v>
      </c>
      <c r="S151" s="30" t="s">
        <v>428</v>
      </c>
      <c r="T151" s="30" t="s">
        <v>429</v>
      </c>
      <c r="U151" s="30" t="s">
        <v>430</v>
      </c>
      <c r="V151" s="30" t="s">
        <v>427</v>
      </c>
    </row>
    <row r="152" spans="1:22" customFormat="1" ht="39" x14ac:dyDescent="0.25">
      <c r="A152" s="55" t="s">
        <v>306</v>
      </c>
      <c r="B152" s="99" t="s">
        <v>307</v>
      </c>
      <c r="C152" s="217"/>
      <c r="D152" s="217"/>
      <c r="E152" s="218"/>
      <c r="F152" s="217"/>
      <c r="G152" s="217"/>
      <c r="H152" s="218"/>
      <c r="I152" s="217"/>
      <c r="J152" s="217"/>
      <c r="K152" s="217"/>
      <c r="L152" s="218"/>
      <c r="M152" s="218"/>
      <c r="N152" s="218"/>
      <c r="O152" s="99" t="s">
        <v>416</v>
      </c>
      <c r="P152" s="30" t="s">
        <v>711</v>
      </c>
      <c r="Q152" s="30" t="s">
        <v>560</v>
      </c>
      <c r="R152" s="30"/>
      <c r="S152" s="30" t="s">
        <v>442</v>
      </c>
      <c r="T152" s="30" t="s">
        <v>443</v>
      </c>
      <c r="U152" s="30" t="s">
        <v>444</v>
      </c>
      <c r="V152" s="30" t="s">
        <v>427</v>
      </c>
    </row>
    <row r="153" spans="1:22" customFormat="1" ht="51.75" x14ac:dyDescent="0.25">
      <c r="A153" s="55" t="s">
        <v>311</v>
      </c>
      <c r="B153" s="221" t="s">
        <v>630</v>
      </c>
      <c r="C153" s="217">
        <v>1697.3125604000002</v>
      </c>
      <c r="D153" s="217">
        <v>3737.5129999999999</v>
      </c>
      <c r="E153" s="218">
        <v>739</v>
      </c>
      <c r="F153" s="217">
        <v>5064.0220772000002</v>
      </c>
      <c r="G153" s="217">
        <v>10546.932000000001</v>
      </c>
      <c r="H153" s="218">
        <v>244</v>
      </c>
      <c r="I153" s="217">
        <v>2548.1248753000004</v>
      </c>
      <c r="J153" s="217">
        <v>5692.3680000000004</v>
      </c>
      <c r="K153" s="217">
        <v>132</v>
      </c>
      <c r="L153" s="218">
        <v>9309.4595129000008</v>
      </c>
      <c r="M153" s="218">
        <v>19976.813000000002</v>
      </c>
      <c r="N153" s="218">
        <v>1115</v>
      </c>
      <c r="O153" s="35" t="s">
        <v>412</v>
      </c>
      <c r="P153" s="35" t="s">
        <v>706</v>
      </c>
      <c r="Q153" s="30" t="s">
        <v>563</v>
      </c>
      <c r="R153" s="35"/>
      <c r="S153" s="35" t="s">
        <v>467</v>
      </c>
      <c r="T153" s="35" t="s">
        <v>467</v>
      </c>
      <c r="U153" s="35" t="s">
        <v>467</v>
      </c>
      <c r="V153" s="35" t="s">
        <v>427</v>
      </c>
    </row>
    <row r="154" spans="1:22" customFormat="1" ht="39" x14ac:dyDescent="0.25">
      <c r="A154" s="55" t="s">
        <v>313</v>
      </c>
      <c r="B154" s="55" t="s">
        <v>314</v>
      </c>
      <c r="C154" s="217">
        <v>230.90191329999999</v>
      </c>
      <c r="D154" s="217">
        <v>371.33300000000003</v>
      </c>
      <c r="E154" s="218">
        <v>101.58333333333333</v>
      </c>
      <c r="F154" s="217">
        <v>92.968893799999989</v>
      </c>
      <c r="G154" s="217">
        <v>145.58500000000001</v>
      </c>
      <c r="H154" s="218">
        <v>17.833333333333332</v>
      </c>
      <c r="I154" s="217">
        <v>40.014776300000001</v>
      </c>
      <c r="J154" s="217">
        <v>67.450999999999993</v>
      </c>
      <c r="K154" s="217">
        <v>12.583333333333334</v>
      </c>
      <c r="L154" s="218">
        <v>363.88558339999997</v>
      </c>
      <c r="M154" s="218">
        <v>584.36900000000003</v>
      </c>
      <c r="N154" s="218">
        <v>132</v>
      </c>
      <c r="O154" s="35" t="s">
        <v>412</v>
      </c>
      <c r="P154" s="30" t="s">
        <v>706</v>
      </c>
      <c r="Q154" s="55" t="s">
        <v>565</v>
      </c>
      <c r="R154" s="30" t="s">
        <v>564</v>
      </c>
      <c r="S154" s="30" t="s">
        <v>428</v>
      </c>
      <c r="T154" s="30" t="s">
        <v>429</v>
      </c>
      <c r="U154" s="30" t="s">
        <v>430</v>
      </c>
      <c r="V154" s="30" t="s">
        <v>427</v>
      </c>
    </row>
    <row r="155" spans="1:22" customFormat="1" ht="26.25" x14ac:dyDescent="0.25">
      <c r="A155" s="55" t="s">
        <v>315</v>
      </c>
      <c r="B155" s="55" t="s">
        <v>316</v>
      </c>
      <c r="C155" s="217">
        <v>261.06420000000003</v>
      </c>
      <c r="D155" s="217">
        <v>435.10700000000003</v>
      </c>
      <c r="E155" s="218">
        <v>107</v>
      </c>
      <c r="F155" s="217">
        <v>123.7572</v>
      </c>
      <c r="G155" s="217">
        <v>206.262</v>
      </c>
      <c r="H155" s="218">
        <v>5</v>
      </c>
      <c r="I155" s="217">
        <v>54.413399999999996</v>
      </c>
      <c r="J155" s="217">
        <v>90.688999999999993</v>
      </c>
      <c r="K155" s="217">
        <v>13</v>
      </c>
      <c r="L155" s="218">
        <v>439.23480000000006</v>
      </c>
      <c r="M155" s="218">
        <v>732.05799999999999</v>
      </c>
      <c r="N155" s="218">
        <v>125</v>
      </c>
      <c r="O155" s="35" t="s">
        <v>412</v>
      </c>
      <c r="P155" s="30" t="s">
        <v>706</v>
      </c>
      <c r="Q155" s="30" t="s">
        <v>567</v>
      </c>
      <c r="R155" s="30" t="s">
        <v>566</v>
      </c>
      <c r="S155" s="30" t="s">
        <v>428</v>
      </c>
      <c r="T155" s="30" t="s">
        <v>429</v>
      </c>
      <c r="U155" s="30" t="s">
        <v>430</v>
      </c>
      <c r="V155" s="30" t="s">
        <v>427</v>
      </c>
    </row>
    <row r="156" spans="1:22" customFormat="1" ht="26.25" x14ac:dyDescent="0.25">
      <c r="A156" s="55" t="s">
        <v>317</v>
      </c>
      <c r="B156" s="55" t="s">
        <v>318</v>
      </c>
      <c r="C156" s="217">
        <v>195.28861000000001</v>
      </c>
      <c r="D156" s="217">
        <v>429.28500000000003</v>
      </c>
      <c r="E156" s="218">
        <v>89.333333333333329</v>
      </c>
      <c r="F156" s="217">
        <v>53.961590000000008</v>
      </c>
      <c r="G156" s="217">
        <v>118.58199999999999</v>
      </c>
      <c r="H156" s="218">
        <v>5.5</v>
      </c>
      <c r="I156" s="217">
        <v>217.97105999999999</v>
      </c>
      <c r="J156" s="217">
        <v>479.048</v>
      </c>
      <c r="K156" s="217">
        <v>25.333333333333332</v>
      </c>
      <c r="L156" s="218">
        <v>467.22126000000003</v>
      </c>
      <c r="M156" s="218">
        <v>1026.915</v>
      </c>
      <c r="N156" s="218">
        <v>120.16666666666666</v>
      </c>
      <c r="O156" s="35" t="s">
        <v>412</v>
      </c>
      <c r="P156" s="30" t="s">
        <v>706</v>
      </c>
      <c r="Q156" s="30" t="s">
        <v>569</v>
      </c>
      <c r="R156" s="30" t="s">
        <v>568</v>
      </c>
      <c r="S156" s="30" t="s">
        <v>428</v>
      </c>
      <c r="T156" s="30" t="s">
        <v>429</v>
      </c>
      <c r="U156" s="30" t="s">
        <v>430</v>
      </c>
      <c r="V156" s="30" t="s">
        <v>427</v>
      </c>
    </row>
    <row r="157" spans="1:22" customFormat="1" ht="26.25" x14ac:dyDescent="0.25">
      <c r="A157" s="55" t="s">
        <v>319</v>
      </c>
      <c r="B157" s="55" t="s">
        <v>320</v>
      </c>
      <c r="C157" s="217">
        <v>99.627649999999988</v>
      </c>
      <c r="D157" s="217">
        <v>126.324</v>
      </c>
      <c r="E157" s="218">
        <v>43.083333333333336</v>
      </c>
      <c r="F157" s="217">
        <v>117.80980000000001</v>
      </c>
      <c r="G157" s="217">
        <v>146.81299999999999</v>
      </c>
      <c r="H157" s="218">
        <v>9.9166666666666661</v>
      </c>
      <c r="I157" s="217">
        <v>52.66245</v>
      </c>
      <c r="J157" s="217">
        <v>68.126999999999995</v>
      </c>
      <c r="K157" s="217">
        <v>8</v>
      </c>
      <c r="L157" s="218">
        <v>270.09989999999999</v>
      </c>
      <c r="M157" s="218">
        <v>341.26400000000001</v>
      </c>
      <c r="N157" s="218">
        <v>61</v>
      </c>
      <c r="O157" s="35" t="s">
        <v>412</v>
      </c>
      <c r="P157" s="30" t="s">
        <v>415</v>
      </c>
      <c r="Q157" s="30" t="s">
        <v>571</v>
      </c>
      <c r="R157" s="30" t="s">
        <v>570</v>
      </c>
      <c r="S157" s="30" t="s">
        <v>467</v>
      </c>
      <c r="T157" s="30" t="s">
        <v>499</v>
      </c>
      <c r="U157" s="30" t="s">
        <v>467</v>
      </c>
      <c r="V157" s="30" t="s">
        <v>427</v>
      </c>
    </row>
    <row r="158" spans="1:22" customFormat="1" ht="26.25" x14ac:dyDescent="0.25">
      <c r="A158" s="55" t="s">
        <v>321</v>
      </c>
      <c r="B158" s="35" t="s">
        <v>322</v>
      </c>
      <c r="C158" s="217">
        <v>119.99543999999999</v>
      </c>
      <c r="D158" s="217">
        <v>162.15600000000001</v>
      </c>
      <c r="E158" s="218">
        <v>42.416666666666664</v>
      </c>
      <c r="F158" s="217">
        <v>119.60398000000001</v>
      </c>
      <c r="G158" s="217">
        <v>161.62700000000001</v>
      </c>
      <c r="H158" s="218">
        <v>11.833333333333334</v>
      </c>
      <c r="I158" s="217">
        <v>41.174339999999994</v>
      </c>
      <c r="J158" s="217">
        <v>55.640999999999998</v>
      </c>
      <c r="K158" s="217">
        <v>11</v>
      </c>
      <c r="L158" s="218">
        <v>280.77375999999998</v>
      </c>
      <c r="M158" s="218">
        <v>379.42400000000004</v>
      </c>
      <c r="N158" s="218">
        <v>65.25</v>
      </c>
      <c r="O158" s="35" t="s">
        <v>412</v>
      </c>
      <c r="P158" s="30" t="s">
        <v>706</v>
      </c>
      <c r="Q158" s="30"/>
      <c r="R158" s="30" t="s">
        <v>572</v>
      </c>
      <c r="S158" s="30" t="s">
        <v>433</v>
      </c>
      <c r="T158" s="30" t="s">
        <v>434</v>
      </c>
      <c r="U158" s="30" t="s">
        <v>435</v>
      </c>
      <c r="V158" s="30" t="s">
        <v>427</v>
      </c>
    </row>
    <row r="159" spans="1:22" customFormat="1" ht="26.25" x14ac:dyDescent="0.25">
      <c r="A159" s="55" t="s">
        <v>323</v>
      </c>
      <c r="B159" s="55" t="s">
        <v>324</v>
      </c>
      <c r="C159" s="217">
        <v>120.584</v>
      </c>
      <c r="D159" s="217">
        <v>241.16800000000001</v>
      </c>
      <c r="E159" s="218">
        <v>65.833333333333329</v>
      </c>
      <c r="F159" s="217">
        <v>35.503999999999998</v>
      </c>
      <c r="G159" s="217">
        <v>71.007999999999996</v>
      </c>
      <c r="H159" s="218">
        <v>7</v>
      </c>
      <c r="I159" s="217">
        <v>140.113</v>
      </c>
      <c r="J159" s="217">
        <v>280.226</v>
      </c>
      <c r="K159" s="217">
        <v>23</v>
      </c>
      <c r="L159" s="218">
        <v>296.20100000000002</v>
      </c>
      <c r="M159" s="218">
        <v>592.40200000000004</v>
      </c>
      <c r="N159" s="218">
        <v>95.833333333333329</v>
      </c>
      <c r="O159" s="35" t="s">
        <v>412</v>
      </c>
      <c r="P159" s="30" t="s">
        <v>706</v>
      </c>
      <c r="Q159" s="30" t="s">
        <v>574</v>
      </c>
      <c r="R159" s="30" t="s">
        <v>573</v>
      </c>
      <c r="S159" s="30" t="s">
        <v>467</v>
      </c>
      <c r="T159" s="30" t="s">
        <v>468</v>
      </c>
      <c r="U159" s="30" t="s">
        <v>467</v>
      </c>
      <c r="V159" s="30" t="s">
        <v>427</v>
      </c>
    </row>
    <row r="160" spans="1:22" customFormat="1" ht="39" x14ac:dyDescent="0.25">
      <c r="A160" s="55" t="s">
        <v>325</v>
      </c>
      <c r="B160" s="55" t="s">
        <v>326</v>
      </c>
      <c r="C160" s="217">
        <v>122.09882759999999</v>
      </c>
      <c r="D160" s="217">
        <v>151.90199999999999</v>
      </c>
      <c r="E160" s="218">
        <v>34</v>
      </c>
      <c r="F160" s="217">
        <v>60.805058599999988</v>
      </c>
      <c r="G160" s="217">
        <v>75.647000000000006</v>
      </c>
      <c r="H160" s="218">
        <v>6</v>
      </c>
      <c r="I160" s="217">
        <v>70.697425199999998</v>
      </c>
      <c r="J160" s="217">
        <v>87.953999999999994</v>
      </c>
      <c r="K160" s="217">
        <v>13</v>
      </c>
      <c r="L160" s="218">
        <v>253.60131139999999</v>
      </c>
      <c r="M160" s="218">
        <v>315.50299999999999</v>
      </c>
      <c r="N160" s="218">
        <v>53</v>
      </c>
      <c r="O160" s="35" t="s">
        <v>412</v>
      </c>
      <c r="P160" s="30" t="s">
        <v>706</v>
      </c>
      <c r="Q160" s="30" t="s">
        <v>576</v>
      </c>
      <c r="R160" s="30" t="s">
        <v>575</v>
      </c>
      <c r="S160" s="30" t="s">
        <v>442</v>
      </c>
      <c r="T160" s="30" t="s">
        <v>443</v>
      </c>
      <c r="U160" s="30" t="s">
        <v>444</v>
      </c>
      <c r="V160" s="30" t="s">
        <v>427</v>
      </c>
    </row>
    <row r="161" spans="1:22" customFormat="1" ht="39" x14ac:dyDescent="0.25">
      <c r="A161" s="55" t="s">
        <v>327</v>
      </c>
      <c r="B161" s="30" t="s">
        <v>329</v>
      </c>
      <c r="C161" s="217">
        <v>2204.4307251</v>
      </c>
      <c r="D161" s="217">
        <v>6139.4579999999996</v>
      </c>
      <c r="E161" s="218">
        <v>1694.5</v>
      </c>
      <c r="F161" s="217">
        <v>4206.0125036999998</v>
      </c>
      <c r="G161" s="217">
        <v>11718.303</v>
      </c>
      <c r="H161" s="218">
        <v>275.125</v>
      </c>
      <c r="I161" s="217">
        <v>1582.6937218999999</v>
      </c>
      <c r="J161" s="217">
        <v>4408.0959999999995</v>
      </c>
      <c r="K161" s="217">
        <v>128.75</v>
      </c>
      <c r="L161" s="218">
        <v>7993.1369506999999</v>
      </c>
      <c r="M161" s="218">
        <v>22265.857</v>
      </c>
      <c r="N161" s="218">
        <v>2098.375</v>
      </c>
      <c r="O161" s="35" t="s">
        <v>412</v>
      </c>
      <c r="P161" s="30" t="s">
        <v>706</v>
      </c>
      <c r="Q161" s="55" t="s">
        <v>841</v>
      </c>
      <c r="R161" s="30" t="s">
        <v>771</v>
      </c>
      <c r="S161" s="30" t="s">
        <v>463</v>
      </c>
      <c r="T161" s="30" t="s">
        <v>464</v>
      </c>
      <c r="U161" s="30" t="s">
        <v>463</v>
      </c>
      <c r="V161" s="30" t="s">
        <v>460</v>
      </c>
    </row>
    <row r="162" spans="1:22" customFormat="1" ht="26.25" x14ac:dyDescent="0.25">
      <c r="A162" s="55" t="s">
        <v>330</v>
      </c>
      <c r="B162" s="35" t="s">
        <v>331</v>
      </c>
      <c r="C162" s="217">
        <v>101.67029999999998</v>
      </c>
      <c r="D162" s="217">
        <v>677.80200000000002</v>
      </c>
      <c r="E162" s="218">
        <v>90.75</v>
      </c>
      <c r="F162" s="217">
        <v>380.27595000000002</v>
      </c>
      <c r="G162" s="217">
        <v>2535.1729999999998</v>
      </c>
      <c r="H162" s="218">
        <v>58</v>
      </c>
      <c r="I162" s="217">
        <v>15.551399999999997</v>
      </c>
      <c r="J162" s="217">
        <v>103.676</v>
      </c>
      <c r="K162" s="217">
        <v>4</v>
      </c>
      <c r="L162" s="218">
        <v>497.49765000000002</v>
      </c>
      <c r="M162" s="218">
        <v>3316.6509999999998</v>
      </c>
      <c r="N162" s="218">
        <v>152.75</v>
      </c>
      <c r="O162" s="35" t="s">
        <v>412</v>
      </c>
      <c r="P162" s="30" t="s">
        <v>706</v>
      </c>
      <c r="Q162" s="51"/>
      <c r="R162" s="30" t="s">
        <v>579</v>
      </c>
      <c r="S162" s="30" t="s">
        <v>486</v>
      </c>
      <c r="T162" s="30" t="s">
        <v>486</v>
      </c>
      <c r="U162" s="30" t="s">
        <v>487</v>
      </c>
      <c r="V162" s="30" t="s">
        <v>460</v>
      </c>
    </row>
    <row r="163" spans="1:22" customFormat="1" ht="26.25" x14ac:dyDescent="0.25">
      <c r="A163" s="55" t="s">
        <v>330</v>
      </c>
      <c r="B163" s="35" t="s">
        <v>332</v>
      </c>
      <c r="C163" s="217">
        <v>84.778756999999999</v>
      </c>
      <c r="D163" s="217">
        <v>561.34699999999998</v>
      </c>
      <c r="E163" s="218">
        <v>60.416666666666664</v>
      </c>
      <c r="F163" s="217">
        <v>348.39211800000004</v>
      </c>
      <c r="G163" s="217">
        <v>2307.1579999999999</v>
      </c>
      <c r="H163" s="218">
        <v>52.75</v>
      </c>
      <c r="I163" s="217">
        <v>16.694520499999999</v>
      </c>
      <c r="J163" s="217">
        <v>110.28100000000001</v>
      </c>
      <c r="K163" s="217">
        <v>4</v>
      </c>
      <c r="L163" s="218">
        <v>449.86539550000003</v>
      </c>
      <c r="M163" s="218">
        <v>2978.7860000000001</v>
      </c>
      <c r="N163" s="218">
        <v>117.16666666666666</v>
      </c>
      <c r="O163" s="35" t="s">
        <v>412</v>
      </c>
      <c r="P163" s="30" t="s">
        <v>706</v>
      </c>
      <c r="Q163" s="51"/>
      <c r="R163" s="30" t="s">
        <v>579</v>
      </c>
      <c r="S163" s="30" t="s">
        <v>486</v>
      </c>
      <c r="T163" s="30" t="s">
        <v>486</v>
      </c>
      <c r="U163" s="30" t="s">
        <v>487</v>
      </c>
      <c r="V163" s="30" t="s">
        <v>460</v>
      </c>
    </row>
    <row r="164" spans="1:22" customFormat="1" ht="26.25" x14ac:dyDescent="0.25">
      <c r="A164" s="55" t="s">
        <v>330</v>
      </c>
      <c r="B164" s="35" t="s">
        <v>333</v>
      </c>
      <c r="C164" s="217">
        <v>94.426263800000001</v>
      </c>
      <c r="D164" s="217">
        <v>611.65200000000004</v>
      </c>
      <c r="E164" s="218">
        <v>80.916666666666671</v>
      </c>
      <c r="F164" s="217">
        <v>479.43307440000001</v>
      </c>
      <c r="G164" s="217">
        <v>3109.1439999999998</v>
      </c>
      <c r="H164" s="218">
        <v>50</v>
      </c>
      <c r="I164" s="217">
        <v>109.77696159999999</v>
      </c>
      <c r="J164" s="217">
        <v>718.899</v>
      </c>
      <c r="K164" s="217">
        <v>10</v>
      </c>
      <c r="L164" s="218">
        <v>683.63629979999996</v>
      </c>
      <c r="M164" s="218">
        <v>4439.6949999999997</v>
      </c>
      <c r="N164" s="218">
        <v>140.91666666666669</v>
      </c>
      <c r="O164" s="35" t="s">
        <v>412</v>
      </c>
      <c r="P164" s="30" t="s">
        <v>706</v>
      </c>
      <c r="Q164" s="51"/>
      <c r="R164" s="30" t="s">
        <v>579</v>
      </c>
      <c r="S164" s="30" t="s">
        <v>486</v>
      </c>
      <c r="T164" s="30" t="s">
        <v>486</v>
      </c>
      <c r="U164" s="30" t="s">
        <v>487</v>
      </c>
      <c r="V164" s="30" t="s">
        <v>460</v>
      </c>
    </row>
    <row r="165" spans="1:22" customFormat="1" ht="26.25" x14ac:dyDescent="0.25">
      <c r="A165" s="55" t="s">
        <v>330</v>
      </c>
      <c r="B165" s="35" t="s">
        <v>334</v>
      </c>
      <c r="C165" s="217">
        <v>101.63909</v>
      </c>
      <c r="D165" s="217">
        <v>880.21500000000003</v>
      </c>
      <c r="E165" s="218">
        <v>105.75</v>
      </c>
      <c r="F165" s="217">
        <v>437.40994999999998</v>
      </c>
      <c r="G165" s="217">
        <v>3813.7370000000001</v>
      </c>
      <c r="H165" s="218">
        <v>62.833333333333336</v>
      </c>
      <c r="I165" s="217">
        <v>11.964639999999999</v>
      </c>
      <c r="J165" s="217">
        <v>107.404</v>
      </c>
      <c r="K165" s="217">
        <v>4.8333333333333339</v>
      </c>
      <c r="L165" s="218">
        <v>551.01368000000002</v>
      </c>
      <c r="M165" s="218">
        <v>4801.3559999999998</v>
      </c>
      <c r="N165" s="218">
        <v>173.41666666666669</v>
      </c>
      <c r="O165" s="35" t="s">
        <v>412</v>
      </c>
      <c r="P165" s="30" t="s">
        <v>706</v>
      </c>
      <c r="Q165" s="51"/>
      <c r="R165" s="30" t="s">
        <v>579</v>
      </c>
      <c r="S165" s="30" t="s">
        <v>486</v>
      </c>
      <c r="T165" s="30" t="s">
        <v>486</v>
      </c>
      <c r="U165" s="30" t="s">
        <v>487</v>
      </c>
      <c r="V165" s="30" t="s">
        <v>460</v>
      </c>
    </row>
    <row r="166" spans="1:22" customFormat="1" ht="26.25" x14ac:dyDescent="0.25">
      <c r="A166" s="55" t="s">
        <v>330</v>
      </c>
      <c r="B166" s="35" t="s">
        <v>335</v>
      </c>
      <c r="C166" s="217">
        <v>299.09256339999996</v>
      </c>
      <c r="D166" s="217">
        <v>1773.6590000000001</v>
      </c>
      <c r="E166" s="218">
        <v>180.66666666666666</v>
      </c>
      <c r="F166" s="217">
        <v>548.85723769999993</v>
      </c>
      <c r="G166" s="217">
        <v>3303.0839999999998</v>
      </c>
      <c r="H166" s="218">
        <v>76.333333333333329</v>
      </c>
      <c r="I166" s="217">
        <v>22.291097099999998</v>
      </c>
      <c r="J166" s="217">
        <v>141.739</v>
      </c>
      <c r="K166" s="217">
        <v>8</v>
      </c>
      <c r="L166" s="218">
        <v>870.24089819999983</v>
      </c>
      <c r="M166" s="218">
        <v>5218.482</v>
      </c>
      <c r="N166" s="218">
        <v>265</v>
      </c>
      <c r="O166" s="35" t="s">
        <v>412</v>
      </c>
      <c r="P166" s="30" t="s">
        <v>706</v>
      </c>
      <c r="Q166" s="51"/>
      <c r="R166" s="30" t="s">
        <v>579</v>
      </c>
      <c r="S166" s="30" t="s">
        <v>486</v>
      </c>
      <c r="T166" s="30" t="s">
        <v>486</v>
      </c>
      <c r="U166" s="30" t="s">
        <v>487</v>
      </c>
      <c r="V166" s="30" t="s">
        <v>460</v>
      </c>
    </row>
    <row r="167" spans="1:22" customFormat="1" ht="26.25" x14ac:dyDescent="0.25">
      <c r="A167" s="55" t="s">
        <v>330</v>
      </c>
      <c r="B167" s="35" t="s">
        <v>336</v>
      </c>
      <c r="C167" s="217">
        <v>70.791664400000002</v>
      </c>
      <c r="D167" s="217">
        <v>435.98700000000002</v>
      </c>
      <c r="E167" s="218">
        <v>55.916666666666664</v>
      </c>
      <c r="F167" s="217">
        <v>312.12470759999997</v>
      </c>
      <c r="G167" s="217">
        <v>1942.01</v>
      </c>
      <c r="H167" s="218">
        <v>42.75</v>
      </c>
      <c r="I167" s="217">
        <v>16.977107199999999</v>
      </c>
      <c r="J167" s="217">
        <v>100.01</v>
      </c>
      <c r="K167" s="217">
        <v>3.25</v>
      </c>
      <c r="L167" s="218">
        <v>399.89347919999994</v>
      </c>
      <c r="M167" s="218">
        <v>2478.0070000000001</v>
      </c>
      <c r="N167" s="218">
        <v>101.91666666666666</v>
      </c>
      <c r="O167" s="35" t="s">
        <v>412</v>
      </c>
      <c r="P167" s="30" t="s">
        <v>706</v>
      </c>
      <c r="Q167" s="51"/>
      <c r="R167" s="30" t="s">
        <v>579</v>
      </c>
      <c r="S167" s="30" t="s">
        <v>486</v>
      </c>
      <c r="T167" s="30" t="s">
        <v>486</v>
      </c>
      <c r="U167" s="30" t="s">
        <v>487</v>
      </c>
      <c r="V167" s="30" t="s">
        <v>460</v>
      </c>
    </row>
    <row r="168" spans="1:22" customFormat="1" ht="26.25" x14ac:dyDescent="0.25">
      <c r="A168" s="55" t="s">
        <v>330</v>
      </c>
      <c r="B168" s="35" t="s">
        <v>337</v>
      </c>
      <c r="C168" s="217">
        <v>173.19840599999998</v>
      </c>
      <c r="D168" s="217">
        <v>1144.645</v>
      </c>
      <c r="E168" s="218">
        <v>144.25</v>
      </c>
      <c r="F168" s="217">
        <v>517.328214</v>
      </c>
      <c r="G168" s="217">
        <v>3416.5169999999998</v>
      </c>
      <c r="H168" s="218">
        <v>73.5</v>
      </c>
      <c r="I168" s="217">
        <v>28.021411000000001</v>
      </c>
      <c r="J168" s="217">
        <v>183.47300000000001</v>
      </c>
      <c r="K168" s="217">
        <v>6</v>
      </c>
      <c r="L168" s="218">
        <v>718.54803100000004</v>
      </c>
      <c r="M168" s="218">
        <v>4744.6350000000002</v>
      </c>
      <c r="N168" s="218">
        <v>223.75</v>
      </c>
      <c r="O168" s="35" t="s">
        <v>412</v>
      </c>
      <c r="P168" s="30" t="s">
        <v>706</v>
      </c>
      <c r="Q168" s="51"/>
      <c r="R168" s="30" t="s">
        <v>579</v>
      </c>
      <c r="S168" s="30" t="s">
        <v>486</v>
      </c>
      <c r="T168" s="30" t="s">
        <v>486</v>
      </c>
      <c r="U168" s="30" t="s">
        <v>487</v>
      </c>
      <c r="V168" s="30" t="s">
        <v>460</v>
      </c>
    </row>
    <row r="169" spans="1:22" customFormat="1" ht="26.25" x14ac:dyDescent="0.25">
      <c r="A169" s="55" t="s">
        <v>338</v>
      </c>
      <c r="B169" s="35" t="s">
        <v>339</v>
      </c>
      <c r="C169" s="217">
        <v>91.131910000000005</v>
      </c>
      <c r="D169" s="217">
        <v>171.947</v>
      </c>
      <c r="E169" s="218">
        <v>41.25</v>
      </c>
      <c r="F169" s="217">
        <v>200.94420000000002</v>
      </c>
      <c r="G169" s="217">
        <v>379.14</v>
      </c>
      <c r="H169" s="218">
        <v>6</v>
      </c>
      <c r="I169" s="217">
        <v>114.30245000000001</v>
      </c>
      <c r="J169" s="217">
        <v>215.66499999999999</v>
      </c>
      <c r="K169" s="217">
        <v>10</v>
      </c>
      <c r="L169" s="218">
        <v>406.37856000000005</v>
      </c>
      <c r="M169" s="218">
        <v>766.75199999999995</v>
      </c>
      <c r="N169" s="218">
        <v>57.25</v>
      </c>
      <c r="O169" s="35" t="s">
        <v>412</v>
      </c>
      <c r="P169" s="30" t="s">
        <v>706</v>
      </c>
      <c r="Q169" s="51"/>
      <c r="R169" s="30" t="s">
        <v>580</v>
      </c>
      <c r="S169" s="30" t="s">
        <v>428</v>
      </c>
      <c r="T169" s="30" t="s">
        <v>459</v>
      </c>
      <c r="U169" s="30" t="s">
        <v>430</v>
      </c>
      <c r="V169" s="30" t="s">
        <v>441</v>
      </c>
    </row>
    <row r="170" spans="1:22" customFormat="1" ht="26.25" x14ac:dyDescent="0.25">
      <c r="A170" s="55" t="s">
        <v>798</v>
      </c>
      <c r="B170" s="99" t="s">
        <v>340</v>
      </c>
      <c r="C170" s="217">
        <v>2084.7150153000002</v>
      </c>
      <c r="D170" s="217">
        <v>5651.848</v>
      </c>
      <c r="E170" s="218">
        <v>991.5</v>
      </c>
      <c r="F170" s="217">
        <v>3877.5489781000001</v>
      </c>
      <c r="G170" s="217">
        <v>10740.049000000001</v>
      </c>
      <c r="H170" s="218">
        <v>433.16666666666669</v>
      </c>
      <c r="I170" s="217">
        <v>653.13889610000001</v>
      </c>
      <c r="J170" s="217">
        <v>1782.7819999999999</v>
      </c>
      <c r="K170" s="217">
        <v>99.25</v>
      </c>
      <c r="L170" s="218">
        <v>6615.4028895000001</v>
      </c>
      <c r="M170" s="218">
        <v>18174.679</v>
      </c>
      <c r="N170" s="218">
        <v>1523.9166666666667</v>
      </c>
      <c r="O170" s="35" t="s">
        <v>412</v>
      </c>
      <c r="P170" s="30" t="s">
        <v>706</v>
      </c>
      <c r="Q170" s="99" t="s">
        <v>839</v>
      </c>
      <c r="R170" s="30" t="s">
        <v>772</v>
      </c>
      <c r="S170" s="30" t="s">
        <v>467</v>
      </c>
      <c r="T170" s="30" t="s">
        <v>468</v>
      </c>
      <c r="U170" s="30" t="s">
        <v>467</v>
      </c>
      <c r="V170" s="30" t="s">
        <v>427</v>
      </c>
    </row>
    <row r="171" spans="1:22" customFormat="1" ht="26.25" x14ac:dyDescent="0.25">
      <c r="A171" s="55" t="s">
        <v>341</v>
      </c>
      <c r="B171" s="35" t="s">
        <v>342</v>
      </c>
      <c r="C171" s="217">
        <v>125.0569485</v>
      </c>
      <c r="D171" s="217">
        <v>319.98899999999998</v>
      </c>
      <c r="E171" s="218">
        <v>75.916666666666671</v>
      </c>
      <c r="F171" s="217">
        <v>93.584542099999993</v>
      </c>
      <c r="G171" s="217">
        <v>240.107</v>
      </c>
      <c r="H171" s="218">
        <v>9.6666666666666661</v>
      </c>
      <c r="I171" s="217">
        <v>36.210568400000007</v>
      </c>
      <c r="J171" s="217">
        <v>92.113</v>
      </c>
      <c r="K171" s="217">
        <v>7.416666666666667</v>
      </c>
      <c r="L171" s="218">
        <v>254.852059</v>
      </c>
      <c r="M171" s="218">
        <v>652.20900000000006</v>
      </c>
      <c r="N171" s="218">
        <v>93.000000000000014</v>
      </c>
      <c r="O171" s="35" t="s">
        <v>412</v>
      </c>
      <c r="P171" s="30" t="s">
        <v>706</v>
      </c>
      <c r="Q171" s="55" t="s">
        <v>584</v>
      </c>
      <c r="R171" s="30" t="s">
        <v>583</v>
      </c>
      <c r="S171" s="30" t="s">
        <v>270</v>
      </c>
      <c r="T171" s="30" t="s">
        <v>423</v>
      </c>
      <c r="U171" s="30" t="s">
        <v>424</v>
      </c>
      <c r="V171" s="30" t="s">
        <v>422</v>
      </c>
    </row>
    <row r="172" spans="1:22" customFormat="1" ht="26.25" x14ac:dyDescent="0.25">
      <c r="A172" s="55" t="s">
        <v>343</v>
      </c>
      <c r="B172" s="35" t="s">
        <v>344</v>
      </c>
      <c r="C172" s="217">
        <v>60.454939999999993</v>
      </c>
      <c r="D172" s="217">
        <v>66.433999999999997</v>
      </c>
      <c r="E172" s="218">
        <v>22.5</v>
      </c>
      <c r="F172" s="217">
        <v>124.62450000000001</v>
      </c>
      <c r="G172" s="217">
        <v>136.94999999999999</v>
      </c>
      <c r="H172" s="218">
        <v>10.5</v>
      </c>
      <c r="I172" s="217">
        <v>30.574180000000002</v>
      </c>
      <c r="J172" s="217">
        <v>33.597999999999999</v>
      </c>
      <c r="K172" s="217">
        <v>7</v>
      </c>
      <c r="L172" s="218">
        <v>215.65362000000002</v>
      </c>
      <c r="M172" s="218">
        <v>236.98199999999997</v>
      </c>
      <c r="N172" s="218">
        <v>40</v>
      </c>
      <c r="O172" s="35" t="s">
        <v>412</v>
      </c>
      <c r="P172" s="30" t="s">
        <v>706</v>
      </c>
      <c r="Q172" s="30"/>
      <c r="R172" s="30" t="s">
        <v>585</v>
      </c>
      <c r="S172" s="30" t="s">
        <v>467</v>
      </c>
      <c r="T172" s="30" t="s">
        <v>499</v>
      </c>
      <c r="U172" s="30" t="s">
        <v>467</v>
      </c>
      <c r="V172" s="30" t="s">
        <v>427</v>
      </c>
    </row>
    <row r="173" spans="1:22" customFormat="1" ht="26.25" x14ac:dyDescent="0.25">
      <c r="A173" s="55" t="s">
        <v>345</v>
      </c>
      <c r="B173" s="35" t="s">
        <v>346</v>
      </c>
      <c r="C173" s="217">
        <v>132.57010159999999</v>
      </c>
      <c r="D173" s="217">
        <v>325.93700000000001</v>
      </c>
      <c r="E173" s="218">
        <v>74</v>
      </c>
      <c r="F173" s="217">
        <v>114.50082300000003</v>
      </c>
      <c r="G173" s="217">
        <v>288.35199999999998</v>
      </c>
      <c r="H173" s="218">
        <v>20.666666666666668</v>
      </c>
      <c r="I173" s="217">
        <v>58.67137009999999</v>
      </c>
      <c r="J173" s="217">
        <v>140.876</v>
      </c>
      <c r="K173" s="217">
        <v>20.416666666666668</v>
      </c>
      <c r="L173" s="218">
        <v>305.7422947</v>
      </c>
      <c r="M173" s="218">
        <v>755.16499999999996</v>
      </c>
      <c r="N173" s="218">
        <v>115.08333333333334</v>
      </c>
      <c r="O173" s="35" t="s">
        <v>412</v>
      </c>
      <c r="P173" s="30" t="s">
        <v>706</v>
      </c>
      <c r="Q173" s="30"/>
      <c r="R173" s="30"/>
      <c r="S173" s="30" t="s">
        <v>439</v>
      </c>
      <c r="T173" s="30" t="s">
        <v>515</v>
      </c>
      <c r="U173" s="30" t="s">
        <v>440</v>
      </c>
      <c r="V173" s="30" t="s">
        <v>438</v>
      </c>
    </row>
    <row r="174" spans="1:22" customFormat="1" ht="26.25" x14ac:dyDescent="0.25">
      <c r="A174" s="55" t="s">
        <v>347</v>
      </c>
      <c r="B174" s="35" t="s">
        <v>348</v>
      </c>
      <c r="C174" s="218">
        <v>1890</v>
      </c>
      <c r="D174" s="218">
        <v>18877</v>
      </c>
      <c r="E174" s="218">
        <v>1366</v>
      </c>
      <c r="F174" s="218">
        <v>935</v>
      </c>
      <c r="G174" s="218">
        <v>8035</v>
      </c>
      <c r="H174" s="218">
        <v>707</v>
      </c>
      <c r="I174" s="218">
        <v>2063</v>
      </c>
      <c r="J174" s="218">
        <v>19400</v>
      </c>
      <c r="K174" s="218">
        <v>37</v>
      </c>
      <c r="L174" s="218">
        <v>4888</v>
      </c>
      <c r="M174" s="218">
        <v>46312</v>
      </c>
      <c r="N174" s="218">
        <v>2110</v>
      </c>
      <c r="O174" s="35" t="s">
        <v>414</v>
      </c>
      <c r="P174" s="30" t="s">
        <v>711</v>
      </c>
      <c r="Q174" s="55"/>
      <c r="R174" s="30" t="s">
        <v>587</v>
      </c>
      <c r="S174" s="30" t="s">
        <v>439</v>
      </c>
      <c r="T174" s="30" t="s">
        <v>534</v>
      </c>
      <c r="U174" s="30" t="s">
        <v>440</v>
      </c>
      <c r="V174" s="30" t="s">
        <v>438</v>
      </c>
    </row>
    <row r="175" spans="1:22" customFormat="1" ht="26.25" x14ac:dyDescent="0.25">
      <c r="A175" s="55" t="s">
        <v>349</v>
      </c>
      <c r="B175" s="55" t="s">
        <v>350</v>
      </c>
      <c r="C175" s="217">
        <v>84.611999999999995</v>
      </c>
      <c r="D175" s="217">
        <v>169.22399999999999</v>
      </c>
      <c r="E175" s="218">
        <v>36.75</v>
      </c>
      <c r="F175" s="217">
        <v>59.875500000000002</v>
      </c>
      <c r="G175" s="217">
        <v>119.751</v>
      </c>
      <c r="H175" s="218">
        <v>13.166666666666666</v>
      </c>
      <c r="I175" s="217">
        <v>60.947000000000003</v>
      </c>
      <c r="J175" s="217">
        <v>121.89400000000001</v>
      </c>
      <c r="K175" s="217">
        <v>16</v>
      </c>
      <c r="L175" s="218">
        <v>205.43450000000001</v>
      </c>
      <c r="M175" s="218">
        <v>410.86900000000003</v>
      </c>
      <c r="N175" s="218">
        <v>65.916666666666657</v>
      </c>
      <c r="O175" s="35" t="s">
        <v>412</v>
      </c>
      <c r="P175" s="30" t="s">
        <v>706</v>
      </c>
      <c r="Q175" s="30"/>
      <c r="R175" s="30" t="s">
        <v>588</v>
      </c>
      <c r="S175" s="30" t="s">
        <v>467</v>
      </c>
      <c r="T175" s="30" t="s">
        <v>499</v>
      </c>
      <c r="U175" s="30" t="s">
        <v>467</v>
      </c>
      <c r="V175" s="30" t="s">
        <v>427</v>
      </c>
    </row>
    <row r="176" spans="1:22" customFormat="1" ht="26.25" x14ac:dyDescent="0.25">
      <c r="A176" s="55" t="s">
        <v>351</v>
      </c>
      <c r="B176" s="30" t="s">
        <v>352</v>
      </c>
      <c r="C176" s="217"/>
      <c r="D176" s="217"/>
      <c r="E176" s="218"/>
      <c r="F176" s="217"/>
      <c r="G176" s="217"/>
      <c r="H176" s="218"/>
      <c r="I176" s="217"/>
      <c r="J176" s="217"/>
      <c r="K176" s="217"/>
      <c r="L176" s="218"/>
      <c r="M176" s="218"/>
      <c r="N176" s="218"/>
      <c r="O176" s="99" t="s">
        <v>412</v>
      </c>
      <c r="P176" s="30" t="s">
        <v>706</v>
      </c>
      <c r="Q176" s="30" t="s">
        <v>425</v>
      </c>
      <c r="R176" s="30" t="s">
        <v>589</v>
      </c>
      <c r="S176" s="30" t="s">
        <v>428</v>
      </c>
      <c r="T176" s="30" t="s">
        <v>429</v>
      </c>
      <c r="U176" s="30" t="s">
        <v>430</v>
      </c>
      <c r="V176" s="30" t="s">
        <v>427</v>
      </c>
    </row>
    <row r="177" spans="1:22" customFormat="1" ht="26.25" x14ac:dyDescent="0.25">
      <c r="A177" s="55" t="s">
        <v>353</v>
      </c>
      <c r="B177" s="55" t="s">
        <v>354</v>
      </c>
      <c r="C177" s="218"/>
      <c r="D177" s="218"/>
      <c r="E177" s="218"/>
      <c r="F177" s="218"/>
      <c r="G177" s="218"/>
      <c r="H177" s="218"/>
      <c r="I177" s="218"/>
      <c r="J177" s="218"/>
      <c r="K177" s="218"/>
      <c r="L177" s="218"/>
      <c r="M177" s="218"/>
      <c r="N177" s="218"/>
      <c r="O177" s="99" t="s">
        <v>412</v>
      </c>
      <c r="P177" s="30" t="s">
        <v>706</v>
      </c>
      <c r="Q177" s="55" t="s">
        <v>590</v>
      </c>
      <c r="R177" s="30" t="s">
        <v>731</v>
      </c>
      <c r="S177" s="30" t="s">
        <v>467</v>
      </c>
      <c r="T177" s="30" t="s">
        <v>499</v>
      </c>
      <c r="U177" s="30" t="s">
        <v>467</v>
      </c>
      <c r="V177" s="30" t="s">
        <v>427</v>
      </c>
    </row>
    <row r="178" spans="1:22" customFormat="1" ht="26.25" x14ac:dyDescent="0.25">
      <c r="A178" s="55" t="s">
        <v>355</v>
      </c>
      <c r="B178" s="55" t="s">
        <v>356</v>
      </c>
      <c r="C178" s="217">
        <v>292.66105000000005</v>
      </c>
      <c r="D178" s="217">
        <v>532.11099999999999</v>
      </c>
      <c r="E178" s="218">
        <v>101.08333333333333</v>
      </c>
      <c r="F178" s="217">
        <v>162.92375000000001</v>
      </c>
      <c r="G178" s="217">
        <v>296.22500000000002</v>
      </c>
      <c r="H178" s="218">
        <v>15.416666666666666</v>
      </c>
      <c r="I178" s="217">
        <v>58.485900000000008</v>
      </c>
      <c r="J178" s="217">
        <v>106.33799999999999</v>
      </c>
      <c r="K178" s="217">
        <v>13.416666666666668</v>
      </c>
      <c r="L178" s="218">
        <v>514.0707000000001</v>
      </c>
      <c r="M178" s="218">
        <v>934.67399999999998</v>
      </c>
      <c r="N178" s="218">
        <v>129.91666666666666</v>
      </c>
      <c r="O178" s="35" t="s">
        <v>412</v>
      </c>
      <c r="P178" s="30" t="s">
        <v>706</v>
      </c>
      <c r="Q178" s="55" t="s">
        <v>592</v>
      </c>
      <c r="R178" s="30" t="s">
        <v>591</v>
      </c>
      <c r="S178" s="30" t="s">
        <v>428</v>
      </c>
      <c r="T178" s="30" t="s">
        <v>429</v>
      </c>
      <c r="U178" s="30" t="s">
        <v>430</v>
      </c>
      <c r="V178" s="30" t="s">
        <v>427</v>
      </c>
    </row>
    <row r="179" spans="1:22" customFormat="1" ht="39" x14ac:dyDescent="0.25">
      <c r="A179" s="55" t="s">
        <v>357</v>
      </c>
      <c r="B179" s="99" t="s">
        <v>358</v>
      </c>
      <c r="C179" s="217"/>
      <c r="D179" s="217"/>
      <c r="E179" s="218"/>
      <c r="F179" s="217"/>
      <c r="G179" s="217"/>
      <c r="H179" s="218"/>
      <c r="I179" s="217"/>
      <c r="J179" s="217"/>
      <c r="K179" s="217"/>
      <c r="L179" s="218"/>
      <c r="M179" s="218"/>
      <c r="N179" s="218"/>
      <c r="O179" s="99" t="s">
        <v>412</v>
      </c>
      <c r="P179" s="30" t="s">
        <v>708</v>
      </c>
      <c r="Q179" s="30" t="s">
        <v>425</v>
      </c>
      <c r="R179" s="30"/>
      <c r="S179" s="30" t="s">
        <v>442</v>
      </c>
      <c r="T179" s="30" t="s">
        <v>443</v>
      </c>
      <c r="U179" s="30" t="s">
        <v>444</v>
      </c>
      <c r="V179" s="30" t="s">
        <v>441</v>
      </c>
    </row>
    <row r="180" spans="1:22" customFormat="1" ht="39" x14ac:dyDescent="0.25">
      <c r="A180" s="55" t="s">
        <v>359</v>
      </c>
      <c r="B180" s="55" t="s">
        <v>360</v>
      </c>
      <c r="C180" s="217">
        <v>182.50615999999999</v>
      </c>
      <c r="D180" s="217">
        <v>227.53399999999999</v>
      </c>
      <c r="E180" s="218">
        <v>131</v>
      </c>
      <c r="F180" s="217">
        <v>192.34044</v>
      </c>
      <c r="G180" s="217">
        <v>240.42099999999999</v>
      </c>
      <c r="H180" s="218">
        <v>14</v>
      </c>
      <c r="I180" s="217">
        <v>85.427720000000008</v>
      </c>
      <c r="J180" s="217">
        <v>106.95099999999999</v>
      </c>
      <c r="K180" s="217">
        <v>22</v>
      </c>
      <c r="L180" s="218">
        <v>460.27431999999999</v>
      </c>
      <c r="M180" s="218">
        <v>574.90599999999995</v>
      </c>
      <c r="N180" s="218">
        <v>167</v>
      </c>
      <c r="O180" s="35" t="s">
        <v>412</v>
      </c>
      <c r="P180" s="30" t="s">
        <v>706</v>
      </c>
      <c r="Q180" s="30" t="s">
        <v>594</v>
      </c>
      <c r="R180" s="30" t="s">
        <v>593</v>
      </c>
      <c r="S180" s="30" t="s">
        <v>442</v>
      </c>
      <c r="T180" s="30" t="s">
        <v>443</v>
      </c>
      <c r="U180" s="30" t="s">
        <v>444</v>
      </c>
      <c r="V180" s="30" t="s">
        <v>441</v>
      </c>
    </row>
    <row r="181" spans="1:22" customFormat="1" ht="26.25" x14ac:dyDescent="0.25">
      <c r="A181" s="55" t="s">
        <v>361</v>
      </c>
      <c r="B181" s="30" t="s">
        <v>362</v>
      </c>
      <c r="C181" s="217"/>
      <c r="D181" s="217"/>
      <c r="E181" s="218"/>
      <c r="F181" s="217"/>
      <c r="G181" s="217"/>
      <c r="H181" s="218"/>
      <c r="I181" s="217"/>
      <c r="J181" s="217"/>
      <c r="K181" s="217"/>
      <c r="L181" s="218"/>
      <c r="M181" s="218"/>
      <c r="N181" s="218"/>
      <c r="O181" s="99" t="s">
        <v>412</v>
      </c>
      <c r="P181" s="30" t="s">
        <v>708</v>
      </c>
      <c r="Q181" s="30" t="s">
        <v>425</v>
      </c>
      <c r="R181" s="30" t="s">
        <v>773</v>
      </c>
      <c r="S181" s="30" t="s">
        <v>433</v>
      </c>
      <c r="T181" s="30" t="s">
        <v>482</v>
      </c>
      <c r="U181" s="30" t="s">
        <v>435</v>
      </c>
      <c r="V181" s="30" t="s">
        <v>427</v>
      </c>
    </row>
    <row r="182" spans="1:22" customFormat="1" ht="26.25" x14ac:dyDescent="0.25">
      <c r="A182" s="55" t="s">
        <v>363</v>
      </c>
      <c r="B182" s="35" t="s">
        <v>364</v>
      </c>
      <c r="C182" s="218">
        <v>2728</v>
      </c>
      <c r="D182" s="218">
        <v>15880</v>
      </c>
      <c r="E182" s="218">
        <v>2038</v>
      </c>
      <c r="F182" s="218">
        <v>1461</v>
      </c>
      <c r="G182" s="218">
        <v>7920</v>
      </c>
      <c r="H182" s="218">
        <v>493</v>
      </c>
      <c r="I182" s="218">
        <v>4476</v>
      </c>
      <c r="J182" s="218">
        <v>30884</v>
      </c>
      <c r="K182" s="218">
        <v>120</v>
      </c>
      <c r="L182" s="218">
        <v>8665</v>
      </c>
      <c r="M182" s="218">
        <v>54684</v>
      </c>
      <c r="N182" s="218">
        <v>2651</v>
      </c>
      <c r="O182" s="35" t="s">
        <v>414</v>
      </c>
      <c r="P182" s="30" t="s">
        <v>711</v>
      </c>
      <c r="Q182" s="55"/>
      <c r="R182" s="30" t="s">
        <v>596</v>
      </c>
      <c r="S182" s="30" t="s">
        <v>203</v>
      </c>
      <c r="T182" s="30" t="s">
        <v>505</v>
      </c>
      <c r="U182" s="30" t="s">
        <v>496</v>
      </c>
      <c r="V182" s="30" t="s">
        <v>422</v>
      </c>
    </row>
    <row r="183" spans="1:22" customFormat="1" x14ac:dyDescent="0.25">
      <c r="A183" s="55" t="s">
        <v>724</v>
      </c>
      <c r="B183" s="35" t="s">
        <v>368</v>
      </c>
      <c r="C183" s="218">
        <v>4399</v>
      </c>
      <c r="D183" s="218">
        <v>46120</v>
      </c>
      <c r="E183" s="218">
        <v>3677</v>
      </c>
      <c r="F183" s="218">
        <v>5376</v>
      </c>
      <c r="G183" s="218">
        <v>57272</v>
      </c>
      <c r="H183" s="218">
        <v>1589</v>
      </c>
      <c r="I183" s="218">
        <v>492</v>
      </c>
      <c r="J183" s="218">
        <v>5223</v>
      </c>
      <c r="K183" s="218">
        <v>15</v>
      </c>
      <c r="L183" s="218">
        <v>10267</v>
      </c>
      <c r="M183" s="218">
        <v>108615</v>
      </c>
      <c r="N183" s="218">
        <v>5281</v>
      </c>
      <c r="O183" s="35" t="s">
        <v>414</v>
      </c>
      <c r="P183" s="30" t="s">
        <v>711</v>
      </c>
      <c r="Q183" s="55"/>
      <c r="R183" s="30" t="s">
        <v>597</v>
      </c>
      <c r="S183" s="30" t="s">
        <v>439</v>
      </c>
      <c r="T183" s="30" t="s">
        <v>368</v>
      </c>
      <c r="U183" s="30" t="s">
        <v>440</v>
      </c>
      <c r="V183" s="30" t="s">
        <v>438</v>
      </c>
    </row>
    <row r="184" spans="1:22" customFormat="1" ht="26.25" x14ac:dyDescent="0.25">
      <c r="A184" s="55" t="s">
        <v>371</v>
      </c>
      <c r="B184" s="55" t="s">
        <v>259</v>
      </c>
      <c r="C184" s="218"/>
      <c r="D184" s="218"/>
      <c r="E184" s="218"/>
      <c r="F184" s="218"/>
      <c r="G184" s="218"/>
      <c r="H184" s="218"/>
      <c r="I184" s="218"/>
      <c r="J184" s="218"/>
      <c r="K184" s="218"/>
      <c r="L184" s="218"/>
      <c r="M184" s="218"/>
      <c r="N184" s="218"/>
      <c r="O184" s="35" t="s">
        <v>416</v>
      </c>
      <c r="P184" s="30" t="s">
        <v>711</v>
      </c>
      <c r="Q184" s="55" t="s">
        <v>840</v>
      </c>
      <c r="R184" s="30"/>
      <c r="S184" s="30" t="s">
        <v>439</v>
      </c>
      <c r="T184" s="30" t="s">
        <v>537</v>
      </c>
      <c r="U184" s="30" t="s">
        <v>440</v>
      </c>
      <c r="V184" s="30" t="s">
        <v>438</v>
      </c>
    </row>
    <row r="185" spans="1:22" customFormat="1" ht="26.25" x14ac:dyDescent="0.25">
      <c r="A185" s="55" t="s">
        <v>374</v>
      </c>
      <c r="B185" s="35" t="s">
        <v>375</v>
      </c>
      <c r="C185" s="217">
        <v>395.95862</v>
      </c>
      <c r="D185" s="217">
        <v>840.54899999999998</v>
      </c>
      <c r="E185" s="218">
        <v>128.33333333333334</v>
      </c>
      <c r="F185" s="217">
        <v>653.5684</v>
      </c>
      <c r="G185" s="217">
        <v>1388.529</v>
      </c>
      <c r="H185" s="218">
        <v>33</v>
      </c>
      <c r="I185" s="217">
        <v>823.22775999999999</v>
      </c>
      <c r="J185" s="217">
        <v>1746.5619999999999</v>
      </c>
      <c r="K185" s="217">
        <v>48</v>
      </c>
      <c r="L185" s="218">
        <v>1872.75478</v>
      </c>
      <c r="M185" s="218">
        <v>3975.64</v>
      </c>
      <c r="N185" s="218">
        <v>209.33333333333334</v>
      </c>
      <c r="O185" s="35" t="s">
        <v>412</v>
      </c>
      <c r="P185" s="30" t="s">
        <v>706</v>
      </c>
      <c r="Q185" s="30"/>
      <c r="R185" s="30" t="s">
        <v>599</v>
      </c>
      <c r="S185" s="30" t="s">
        <v>433</v>
      </c>
      <c r="T185" s="30" t="s">
        <v>482</v>
      </c>
      <c r="U185" s="30" t="s">
        <v>435</v>
      </c>
      <c r="V185" s="30" t="s">
        <v>427</v>
      </c>
    </row>
    <row r="186" spans="1:22" customFormat="1" ht="39" x14ac:dyDescent="0.25">
      <c r="A186" s="55" t="s">
        <v>376</v>
      </c>
      <c r="B186" s="99" t="s">
        <v>377</v>
      </c>
      <c r="C186" s="217"/>
      <c r="D186" s="217"/>
      <c r="E186" s="218"/>
      <c r="F186" s="217"/>
      <c r="G186" s="217"/>
      <c r="H186" s="218"/>
      <c r="I186" s="217"/>
      <c r="J186" s="217"/>
      <c r="K186" s="217"/>
      <c r="L186" s="218"/>
      <c r="M186" s="218"/>
      <c r="N186" s="218"/>
      <c r="O186" s="99" t="s">
        <v>412</v>
      </c>
      <c r="P186" s="30" t="s">
        <v>706</v>
      </c>
      <c r="Q186" s="30" t="s">
        <v>425</v>
      </c>
      <c r="R186" s="30" t="s">
        <v>600</v>
      </c>
      <c r="S186" s="30" t="s">
        <v>442</v>
      </c>
      <c r="T186" s="30" t="s">
        <v>443</v>
      </c>
      <c r="U186" s="30" t="s">
        <v>444</v>
      </c>
      <c r="V186" s="30" t="s">
        <v>441</v>
      </c>
    </row>
    <row r="187" spans="1:22" customFormat="1" ht="39" x14ac:dyDescent="0.25">
      <c r="A187" s="55" t="s">
        <v>378</v>
      </c>
      <c r="B187" s="35" t="s">
        <v>379</v>
      </c>
      <c r="C187" s="217">
        <v>52.469480000000004</v>
      </c>
      <c r="D187" s="217">
        <v>51.34</v>
      </c>
      <c r="E187" s="218">
        <v>23.833333333333332</v>
      </c>
      <c r="F187" s="217">
        <v>100.84074000000001</v>
      </c>
      <c r="G187" s="217">
        <v>98.67</v>
      </c>
      <c r="H187" s="218">
        <v>13.25</v>
      </c>
      <c r="I187" s="217">
        <v>52.887478000000009</v>
      </c>
      <c r="J187" s="217">
        <v>51.749000000000002</v>
      </c>
      <c r="K187" s="217">
        <v>6.5</v>
      </c>
      <c r="L187" s="218">
        <v>206.19769800000003</v>
      </c>
      <c r="M187" s="218">
        <v>201.75899999999999</v>
      </c>
      <c r="N187" s="218">
        <v>43.583333333333329</v>
      </c>
      <c r="O187" s="35" t="s">
        <v>412</v>
      </c>
      <c r="P187" s="30" t="s">
        <v>706</v>
      </c>
      <c r="Q187" s="51"/>
      <c r="R187" s="30" t="s">
        <v>601</v>
      </c>
      <c r="S187" s="30" t="s">
        <v>442</v>
      </c>
      <c r="T187" s="30" t="s">
        <v>443</v>
      </c>
      <c r="U187" s="30" t="s">
        <v>444</v>
      </c>
      <c r="V187" s="30" t="s">
        <v>427</v>
      </c>
    </row>
    <row r="188" spans="1:22" customFormat="1" ht="26.25" x14ac:dyDescent="0.25">
      <c r="A188" s="55" t="s">
        <v>380</v>
      </c>
      <c r="B188" s="35" t="s">
        <v>381</v>
      </c>
      <c r="C188" s="217">
        <v>160.41369069999999</v>
      </c>
      <c r="D188" s="217">
        <v>250.227</v>
      </c>
      <c r="E188" s="218">
        <v>60.666666666666664</v>
      </c>
      <c r="F188" s="217">
        <v>156.7318535</v>
      </c>
      <c r="G188" s="217">
        <v>244.03800000000001</v>
      </c>
      <c r="H188" s="218">
        <v>32</v>
      </c>
      <c r="I188" s="217">
        <v>54.360849899999991</v>
      </c>
      <c r="J188" s="217">
        <v>84.863</v>
      </c>
      <c r="K188" s="217">
        <v>15</v>
      </c>
      <c r="L188" s="218">
        <v>371.50639410000002</v>
      </c>
      <c r="M188" s="218">
        <v>579.12799999999993</v>
      </c>
      <c r="N188" s="218">
        <v>107.66666666666666</v>
      </c>
      <c r="O188" s="35" t="s">
        <v>412</v>
      </c>
      <c r="P188" s="30" t="s">
        <v>706</v>
      </c>
      <c r="Q188" s="51"/>
      <c r="R188" s="30" t="s">
        <v>602</v>
      </c>
      <c r="S188" s="30" t="s">
        <v>467</v>
      </c>
      <c r="T188" s="30" t="s">
        <v>499</v>
      </c>
      <c r="U188" s="30" t="s">
        <v>479</v>
      </c>
      <c r="V188" s="30" t="s">
        <v>427</v>
      </c>
    </row>
    <row r="189" spans="1:22" customFormat="1" ht="39" x14ac:dyDescent="0.25">
      <c r="A189" s="55" t="s">
        <v>725</v>
      </c>
      <c r="B189" s="35" t="s">
        <v>382</v>
      </c>
      <c r="C189" s="217">
        <v>198.93180960000001</v>
      </c>
      <c r="D189" s="217">
        <v>299.726</v>
      </c>
      <c r="E189" s="218">
        <v>109.16666666666667</v>
      </c>
      <c r="F189" s="217">
        <v>269.56060279999997</v>
      </c>
      <c r="G189" s="217">
        <v>407.48899999999998</v>
      </c>
      <c r="H189" s="218">
        <v>33.166666666666664</v>
      </c>
      <c r="I189" s="217">
        <v>256.50174189999996</v>
      </c>
      <c r="J189" s="217">
        <v>390.697</v>
      </c>
      <c r="K189" s="217">
        <v>19</v>
      </c>
      <c r="L189" s="218">
        <v>724.99415429999999</v>
      </c>
      <c r="M189" s="218">
        <v>1097.9119999999998</v>
      </c>
      <c r="N189" s="218">
        <v>161.33333333333334</v>
      </c>
      <c r="O189" s="35" t="s">
        <v>412</v>
      </c>
      <c r="P189" s="30" t="s">
        <v>706</v>
      </c>
      <c r="Q189" s="51"/>
      <c r="R189" s="30" t="s">
        <v>774</v>
      </c>
      <c r="S189" s="30" t="s">
        <v>442</v>
      </c>
      <c r="T189" s="30" t="s">
        <v>443</v>
      </c>
      <c r="U189" s="30" t="s">
        <v>444</v>
      </c>
      <c r="V189" s="30" t="s">
        <v>441</v>
      </c>
    </row>
    <row r="190" spans="1:22" customFormat="1" ht="39" x14ac:dyDescent="0.25">
      <c r="A190" s="55" t="s">
        <v>383</v>
      </c>
      <c r="B190" s="35" t="s">
        <v>384</v>
      </c>
      <c r="C190" s="217">
        <v>76.739850000000018</v>
      </c>
      <c r="D190" s="217">
        <v>139.52699999999999</v>
      </c>
      <c r="E190" s="218">
        <v>39</v>
      </c>
      <c r="F190" s="217">
        <v>41.086650000000006</v>
      </c>
      <c r="G190" s="217">
        <v>74.703000000000003</v>
      </c>
      <c r="H190" s="218">
        <v>13.5</v>
      </c>
      <c r="I190" s="217">
        <v>108.40280000000001</v>
      </c>
      <c r="J190" s="217">
        <v>197.096</v>
      </c>
      <c r="K190" s="217">
        <v>11</v>
      </c>
      <c r="L190" s="218">
        <v>226.22930000000002</v>
      </c>
      <c r="M190" s="218">
        <v>411.32600000000002</v>
      </c>
      <c r="N190" s="218">
        <v>63.5</v>
      </c>
      <c r="O190" s="35" t="s">
        <v>412</v>
      </c>
      <c r="P190" s="30" t="s">
        <v>706</v>
      </c>
      <c r="Q190" s="51"/>
      <c r="R190" s="30" t="s">
        <v>604</v>
      </c>
      <c r="S190" s="30" t="s">
        <v>449</v>
      </c>
      <c r="T190" s="30" t="s">
        <v>450</v>
      </c>
      <c r="U190" s="30" t="s">
        <v>496</v>
      </c>
      <c r="V190" s="30" t="s">
        <v>422</v>
      </c>
    </row>
    <row r="191" spans="1:22" customFormat="1" ht="26.25" x14ac:dyDescent="0.25">
      <c r="A191" s="55" t="s">
        <v>762</v>
      </c>
      <c r="B191" s="55" t="s">
        <v>386</v>
      </c>
      <c r="C191" s="217">
        <v>284.12795609999995</v>
      </c>
      <c r="D191" s="217">
        <v>347.78199999999998</v>
      </c>
      <c r="E191" s="218">
        <v>95.916666666666671</v>
      </c>
      <c r="F191" s="217">
        <v>617.81461510000008</v>
      </c>
      <c r="G191" s="217">
        <v>772.48199999999997</v>
      </c>
      <c r="H191" s="218">
        <v>63.416666666666664</v>
      </c>
      <c r="I191" s="217">
        <v>733.03537440000002</v>
      </c>
      <c r="J191" s="217">
        <v>908.52700000000004</v>
      </c>
      <c r="K191" s="217">
        <v>33</v>
      </c>
      <c r="L191" s="218">
        <v>1634.9779456000001</v>
      </c>
      <c r="M191" s="218">
        <v>2028.7909999999999</v>
      </c>
      <c r="N191" s="218">
        <v>192.33333333333334</v>
      </c>
      <c r="O191" s="35" t="s">
        <v>412</v>
      </c>
      <c r="P191" s="30" t="s">
        <v>706</v>
      </c>
      <c r="Q191" s="30" t="s">
        <v>606</v>
      </c>
      <c r="R191" s="30" t="s">
        <v>605</v>
      </c>
      <c r="S191" s="30" t="s">
        <v>433</v>
      </c>
      <c r="T191" s="30" t="s">
        <v>482</v>
      </c>
      <c r="U191" s="30" t="s">
        <v>435</v>
      </c>
      <c r="V191" s="30" t="s">
        <v>427</v>
      </c>
    </row>
    <row r="192" spans="1:22" customFormat="1" x14ac:dyDescent="0.25">
      <c r="A192" s="55" t="s">
        <v>387</v>
      </c>
      <c r="B192" s="55" t="s">
        <v>388</v>
      </c>
      <c r="C192" s="217">
        <v>852.24586699999998</v>
      </c>
      <c r="D192" s="217">
        <v>1644.2729999999999</v>
      </c>
      <c r="E192" s="218">
        <v>288.25</v>
      </c>
      <c r="F192" s="217">
        <v>937.98542070000008</v>
      </c>
      <c r="G192" s="217">
        <v>1781.6120000000001</v>
      </c>
      <c r="H192" s="218">
        <v>159.41666666666666</v>
      </c>
      <c r="I192" s="217">
        <v>375.94882629999995</v>
      </c>
      <c r="J192" s="217">
        <v>742.55700000000002</v>
      </c>
      <c r="K192" s="217">
        <v>47.166666666666664</v>
      </c>
      <c r="L192" s="218">
        <v>2166.1801139999998</v>
      </c>
      <c r="M192" s="218">
        <v>4168.442</v>
      </c>
      <c r="N192" s="218">
        <v>494.83333333333331</v>
      </c>
      <c r="O192" s="35" t="s">
        <v>412</v>
      </c>
      <c r="P192" s="30" t="s">
        <v>706</v>
      </c>
      <c r="Q192" s="30" t="s">
        <v>608</v>
      </c>
      <c r="R192" s="30" t="s">
        <v>607</v>
      </c>
      <c r="S192" s="30" t="s">
        <v>433</v>
      </c>
      <c r="T192" s="30" t="s">
        <v>434</v>
      </c>
      <c r="U192" s="30" t="s">
        <v>435</v>
      </c>
      <c r="V192" s="30" t="s">
        <v>427</v>
      </c>
    </row>
    <row r="193" spans="1:22" customFormat="1" ht="39" x14ac:dyDescent="0.25">
      <c r="A193" s="55" t="s">
        <v>389</v>
      </c>
      <c r="B193" s="55" t="s">
        <v>390</v>
      </c>
      <c r="C193" s="217">
        <v>127.228059</v>
      </c>
      <c r="D193" s="217">
        <v>124.96599999999999</v>
      </c>
      <c r="E193" s="218">
        <v>80</v>
      </c>
      <c r="F193" s="217">
        <v>155.62728150000001</v>
      </c>
      <c r="G193" s="217">
        <v>153.21600000000001</v>
      </c>
      <c r="H193" s="218">
        <v>14</v>
      </c>
      <c r="I193" s="217">
        <v>23.211784899999998</v>
      </c>
      <c r="J193" s="217">
        <v>22.844000000000001</v>
      </c>
      <c r="K193" s="217">
        <v>4</v>
      </c>
      <c r="L193" s="218">
        <v>306.06712540000001</v>
      </c>
      <c r="M193" s="218">
        <v>301.02600000000001</v>
      </c>
      <c r="N193" s="218">
        <v>98</v>
      </c>
      <c r="O193" s="35" t="s">
        <v>412</v>
      </c>
      <c r="P193" s="30" t="s">
        <v>706</v>
      </c>
      <c r="Q193" s="30" t="s">
        <v>592</v>
      </c>
      <c r="R193" s="30" t="s">
        <v>722</v>
      </c>
      <c r="S193" s="30" t="s">
        <v>442</v>
      </c>
      <c r="T193" s="30" t="s">
        <v>443</v>
      </c>
      <c r="U193" s="30" t="s">
        <v>444</v>
      </c>
      <c r="V193" s="30" t="s">
        <v>441</v>
      </c>
    </row>
    <row r="194" spans="1:22" customFormat="1" ht="26.25" x14ac:dyDescent="0.25">
      <c r="A194" s="55" t="s">
        <v>807</v>
      </c>
      <c r="B194" s="30" t="s">
        <v>632</v>
      </c>
      <c r="C194" s="218"/>
      <c r="D194" s="218"/>
      <c r="E194" s="218"/>
      <c r="F194" s="218"/>
      <c r="G194" s="218"/>
      <c r="H194" s="218"/>
      <c r="I194" s="218"/>
      <c r="J194" s="218"/>
      <c r="K194" s="218"/>
      <c r="L194" s="218"/>
      <c r="M194" s="218"/>
      <c r="N194" s="218"/>
      <c r="O194" s="35"/>
      <c r="P194" s="30" t="s">
        <v>711</v>
      </c>
      <c r="Q194" s="55"/>
      <c r="R194" s="30"/>
      <c r="S194" s="30" t="s">
        <v>461</v>
      </c>
      <c r="T194" s="30" t="s">
        <v>461</v>
      </c>
      <c r="U194" s="30" t="s">
        <v>462</v>
      </c>
      <c r="V194" s="30" t="s">
        <v>422</v>
      </c>
    </row>
    <row r="195" spans="1:22" customFormat="1" ht="26.25" x14ac:dyDescent="0.25">
      <c r="A195" s="55" t="s">
        <v>391</v>
      </c>
      <c r="B195" s="35" t="s">
        <v>392</v>
      </c>
      <c r="C195" s="217">
        <v>153.21472</v>
      </c>
      <c r="D195" s="217">
        <v>239.398</v>
      </c>
      <c r="E195" s="218">
        <v>124.83333333333333</v>
      </c>
      <c r="F195" s="217">
        <v>48.453120000000013</v>
      </c>
      <c r="G195" s="217">
        <v>75.707999999999998</v>
      </c>
      <c r="H195" s="218">
        <v>20.833333333333332</v>
      </c>
      <c r="I195" s="217">
        <v>24.055039999999998</v>
      </c>
      <c r="J195" s="217">
        <v>37.585999999999999</v>
      </c>
      <c r="K195" s="217">
        <v>14</v>
      </c>
      <c r="L195" s="218">
        <v>225.72288</v>
      </c>
      <c r="M195" s="218">
        <v>352.69200000000001</v>
      </c>
      <c r="N195" s="218">
        <v>159.66666666666666</v>
      </c>
      <c r="O195" s="35" t="s">
        <v>412</v>
      </c>
      <c r="P195" s="30" t="s">
        <v>706</v>
      </c>
      <c r="Q195" s="30"/>
      <c r="R195" s="30" t="s">
        <v>610</v>
      </c>
      <c r="S195" s="30" t="s">
        <v>439</v>
      </c>
      <c r="T195" s="30" t="s">
        <v>515</v>
      </c>
      <c r="U195" s="30" t="s">
        <v>440</v>
      </c>
      <c r="V195" s="30" t="s">
        <v>438</v>
      </c>
    </row>
    <row r="196" spans="1:22" customFormat="1" ht="26.25" x14ac:dyDescent="0.25">
      <c r="A196" s="55" t="s">
        <v>393</v>
      </c>
      <c r="B196" s="55" t="s">
        <v>394</v>
      </c>
      <c r="C196" s="217">
        <v>166.87739999999999</v>
      </c>
      <c r="D196" s="217">
        <v>278.12900000000002</v>
      </c>
      <c r="E196" s="218">
        <v>85.833333333333329</v>
      </c>
      <c r="F196" s="217">
        <v>94.043999999999969</v>
      </c>
      <c r="G196" s="217">
        <v>156.74</v>
      </c>
      <c r="H196" s="218">
        <v>9</v>
      </c>
      <c r="I196" s="217">
        <v>33.6126</v>
      </c>
      <c r="J196" s="217">
        <v>56.021000000000001</v>
      </c>
      <c r="K196" s="217">
        <v>6.666666666666667</v>
      </c>
      <c r="L196" s="218">
        <v>294.53399999999993</v>
      </c>
      <c r="M196" s="218">
        <v>490.89000000000004</v>
      </c>
      <c r="N196" s="218">
        <v>101.5</v>
      </c>
      <c r="O196" s="35" t="s">
        <v>412</v>
      </c>
      <c r="P196" s="30" t="s">
        <v>706</v>
      </c>
      <c r="Q196" s="30"/>
      <c r="R196" s="30" t="s">
        <v>611</v>
      </c>
      <c r="S196" s="30" t="s">
        <v>428</v>
      </c>
      <c r="T196" s="30" t="s">
        <v>429</v>
      </c>
      <c r="U196" s="30" t="s">
        <v>430</v>
      </c>
      <c r="V196" s="30" t="s">
        <v>427</v>
      </c>
    </row>
    <row r="197" spans="1:22" customFormat="1" ht="26.25" x14ac:dyDescent="0.25">
      <c r="A197" s="55" t="s">
        <v>395</v>
      </c>
      <c r="B197" s="55" t="s">
        <v>396</v>
      </c>
      <c r="C197" s="217">
        <v>254.38139999999999</v>
      </c>
      <c r="D197" s="217">
        <v>391.35599999999999</v>
      </c>
      <c r="E197" s="218">
        <v>92</v>
      </c>
      <c r="F197" s="217">
        <v>268.63069999999999</v>
      </c>
      <c r="G197" s="217">
        <v>413.27800000000002</v>
      </c>
      <c r="H197" s="218">
        <v>26</v>
      </c>
      <c r="I197" s="217">
        <v>45.694350000000007</v>
      </c>
      <c r="J197" s="217">
        <v>70.299000000000007</v>
      </c>
      <c r="K197" s="217">
        <v>12</v>
      </c>
      <c r="L197" s="218">
        <v>568.7064499999999</v>
      </c>
      <c r="M197" s="218">
        <v>874.93299999999999</v>
      </c>
      <c r="N197" s="218">
        <v>130</v>
      </c>
      <c r="O197" s="35" t="s">
        <v>412</v>
      </c>
      <c r="P197" s="30" t="s">
        <v>706</v>
      </c>
      <c r="Q197" s="30" t="s">
        <v>613</v>
      </c>
      <c r="R197" s="30" t="s">
        <v>612</v>
      </c>
      <c r="S197" s="30" t="s">
        <v>428</v>
      </c>
      <c r="T197" s="30" t="s">
        <v>429</v>
      </c>
      <c r="U197" s="30" t="s">
        <v>430</v>
      </c>
      <c r="V197" s="30" t="s">
        <v>427</v>
      </c>
    </row>
    <row r="198" spans="1:22" customFormat="1" ht="26.25" x14ac:dyDescent="0.25">
      <c r="A198" s="55" t="s">
        <v>397</v>
      </c>
      <c r="B198" s="35" t="s">
        <v>398</v>
      </c>
      <c r="C198" s="217">
        <v>55.618750000000006</v>
      </c>
      <c r="D198" s="217">
        <v>101.125</v>
      </c>
      <c r="E198" s="218">
        <v>27.583333333333332</v>
      </c>
      <c r="F198" s="217">
        <v>17.482850000000003</v>
      </c>
      <c r="G198" s="217">
        <v>31.786999999999999</v>
      </c>
      <c r="H198" s="218">
        <v>3</v>
      </c>
      <c r="I198" s="217">
        <v>30.518950000000004</v>
      </c>
      <c r="J198" s="217">
        <v>55.488999999999997</v>
      </c>
      <c r="K198" s="217">
        <v>9</v>
      </c>
      <c r="L198" s="218">
        <v>103.62055000000001</v>
      </c>
      <c r="M198" s="218">
        <v>188.40100000000001</v>
      </c>
      <c r="N198" s="218">
        <v>39.583333333333329</v>
      </c>
      <c r="O198" s="35" t="s">
        <v>412</v>
      </c>
      <c r="P198" s="30" t="s">
        <v>706</v>
      </c>
      <c r="Q198" s="55" t="s">
        <v>615</v>
      </c>
      <c r="R198" s="30" t="s">
        <v>614</v>
      </c>
      <c r="S198" s="30" t="s">
        <v>467</v>
      </c>
      <c r="T198" s="30" t="s">
        <v>468</v>
      </c>
      <c r="U198" s="30" t="s">
        <v>467</v>
      </c>
      <c r="V198" s="30" t="s">
        <v>427</v>
      </c>
    </row>
    <row r="199" spans="1:22" customFormat="1" ht="26.25" x14ac:dyDescent="0.25">
      <c r="A199" s="55" t="s">
        <v>399</v>
      </c>
      <c r="B199" s="55" t="s">
        <v>400</v>
      </c>
      <c r="C199" s="217">
        <v>33.095999999999997</v>
      </c>
      <c r="D199" s="217">
        <v>55.16</v>
      </c>
      <c r="E199" s="218">
        <v>15</v>
      </c>
      <c r="F199" s="217">
        <v>77.997</v>
      </c>
      <c r="G199" s="217">
        <v>129.995</v>
      </c>
      <c r="H199" s="218">
        <v>11</v>
      </c>
      <c r="I199" s="217">
        <v>17.233799999999999</v>
      </c>
      <c r="J199" s="217">
        <v>28.722999999999999</v>
      </c>
      <c r="K199" s="217">
        <v>6</v>
      </c>
      <c r="L199" s="218">
        <v>128.32679999999999</v>
      </c>
      <c r="M199" s="218">
        <v>213.87799999999999</v>
      </c>
      <c r="N199" s="218">
        <v>32</v>
      </c>
      <c r="O199" s="35" t="s">
        <v>412</v>
      </c>
      <c r="P199" s="30" t="s">
        <v>706</v>
      </c>
      <c r="Q199" s="30"/>
      <c r="R199" s="30" t="s">
        <v>616</v>
      </c>
      <c r="S199" s="30" t="s">
        <v>433</v>
      </c>
      <c r="T199" s="30" t="s">
        <v>482</v>
      </c>
      <c r="U199" s="30" t="s">
        <v>435</v>
      </c>
      <c r="V199" s="30" t="s">
        <v>427</v>
      </c>
    </row>
    <row r="200" spans="1:22" customFormat="1" ht="26.25" x14ac:dyDescent="0.25">
      <c r="A200" s="55" t="s">
        <v>799</v>
      </c>
      <c r="B200" s="35" t="s">
        <v>401</v>
      </c>
      <c r="C200" s="217">
        <v>597.58350799999994</v>
      </c>
      <c r="D200" s="217">
        <v>1548.7329999999999</v>
      </c>
      <c r="E200" s="218">
        <v>283.66666666666669</v>
      </c>
      <c r="F200" s="217">
        <v>739.48603980000007</v>
      </c>
      <c r="G200" s="217">
        <v>1915.759</v>
      </c>
      <c r="H200" s="218">
        <v>44.666666666666664</v>
      </c>
      <c r="I200" s="217">
        <v>255.28362500000003</v>
      </c>
      <c r="J200" s="217">
        <v>661.89599999999996</v>
      </c>
      <c r="K200" s="217">
        <v>29.166666666666664</v>
      </c>
      <c r="L200" s="218">
        <v>1592.3531728</v>
      </c>
      <c r="M200" s="218">
        <v>4126.3879999999999</v>
      </c>
      <c r="N200" s="218">
        <v>357.50000000000006</v>
      </c>
      <c r="O200" s="35" t="s">
        <v>412</v>
      </c>
      <c r="P200" s="30" t="s">
        <v>706</v>
      </c>
      <c r="Q200" s="51"/>
      <c r="R200" s="30" t="s">
        <v>775</v>
      </c>
      <c r="S200" s="30" t="s">
        <v>463</v>
      </c>
      <c r="T200" s="30" t="s">
        <v>464</v>
      </c>
      <c r="U200" s="30" t="s">
        <v>463</v>
      </c>
      <c r="V200" s="30" t="s">
        <v>460</v>
      </c>
    </row>
    <row r="201" spans="1:22" customFormat="1" ht="51.75" x14ac:dyDescent="0.25">
      <c r="A201" s="55" t="s">
        <v>726</v>
      </c>
      <c r="B201" s="55" t="s">
        <v>658</v>
      </c>
      <c r="C201" s="217">
        <v>1520.7533848999999</v>
      </c>
      <c r="D201" s="217">
        <v>3963.7689999999998</v>
      </c>
      <c r="E201" s="218">
        <v>692.08333333333337</v>
      </c>
      <c r="F201" s="217">
        <v>10470.1578912</v>
      </c>
      <c r="G201" s="217">
        <v>27293.93</v>
      </c>
      <c r="H201" s="218">
        <v>176.75</v>
      </c>
      <c r="I201" s="217">
        <v>1397.1320273000001</v>
      </c>
      <c r="J201" s="217">
        <v>3643.6179999999999</v>
      </c>
      <c r="K201" s="217">
        <v>75.416666666666657</v>
      </c>
      <c r="L201" s="218">
        <v>13388.0433034</v>
      </c>
      <c r="M201" s="218">
        <v>34901.317000000003</v>
      </c>
      <c r="N201" s="218">
        <v>944.25</v>
      </c>
      <c r="O201" s="35" t="s">
        <v>412</v>
      </c>
      <c r="P201" s="30" t="s">
        <v>706</v>
      </c>
      <c r="Q201" s="117" t="s">
        <v>814</v>
      </c>
      <c r="R201" s="30" t="s">
        <v>734</v>
      </c>
      <c r="S201" s="30" t="s">
        <v>433</v>
      </c>
      <c r="T201" s="30" t="s">
        <v>482</v>
      </c>
      <c r="U201" s="30" t="s">
        <v>435</v>
      </c>
      <c r="V201" s="30" t="s">
        <v>427</v>
      </c>
    </row>
    <row r="202" spans="1:22" customFormat="1" ht="26.25" x14ac:dyDescent="0.25">
      <c r="A202" s="55" t="s">
        <v>402</v>
      </c>
      <c r="B202" s="55" t="s">
        <v>403</v>
      </c>
      <c r="C202" s="217">
        <v>204.37680000000003</v>
      </c>
      <c r="D202" s="217">
        <v>255.471</v>
      </c>
      <c r="E202" s="218">
        <v>67</v>
      </c>
      <c r="F202" s="217">
        <v>85.915999999999997</v>
      </c>
      <c r="G202" s="217">
        <v>107.395</v>
      </c>
      <c r="H202" s="218">
        <v>16</v>
      </c>
      <c r="I202" s="217">
        <v>33.546400000000006</v>
      </c>
      <c r="J202" s="217">
        <v>41.933</v>
      </c>
      <c r="K202" s="217">
        <v>6</v>
      </c>
      <c r="L202" s="218">
        <v>323.83920000000006</v>
      </c>
      <c r="M202" s="218">
        <v>404.79899999999998</v>
      </c>
      <c r="N202" s="218">
        <v>89</v>
      </c>
      <c r="O202" s="35" t="s">
        <v>412</v>
      </c>
      <c r="P202" s="30" t="s">
        <v>706</v>
      </c>
      <c r="Q202" s="30" t="s">
        <v>622</v>
      </c>
      <c r="R202" s="30" t="s">
        <v>621</v>
      </c>
      <c r="S202" s="30" t="s">
        <v>428</v>
      </c>
      <c r="T202" s="30" t="s">
        <v>429</v>
      </c>
      <c r="U202" s="30" t="s">
        <v>430</v>
      </c>
      <c r="V202" s="30" t="s">
        <v>427</v>
      </c>
    </row>
    <row r="203" spans="1:22" customFormat="1" ht="39" x14ac:dyDescent="0.25">
      <c r="A203" s="55" t="s">
        <v>404</v>
      </c>
      <c r="B203" s="30" t="s">
        <v>405</v>
      </c>
      <c r="C203" s="217"/>
      <c r="D203" s="217"/>
      <c r="E203" s="218"/>
      <c r="F203" s="217"/>
      <c r="G203" s="217"/>
      <c r="H203" s="218"/>
      <c r="I203" s="217"/>
      <c r="J203" s="217"/>
      <c r="K203" s="217"/>
      <c r="L203" s="218"/>
      <c r="M203" s="218"/>
      <c r="N203" s="218"/>
      <c r="O203" s="99" t="s">
        <v>412</v>
      </c>
      <c r="P203" s="30" t="s">
        <v>706</v>
      </c>
      <c r="Q203" s="30" t="s">
        <v>425</v>
      </c>
      <c r="R203" s="30" t="s">
        <v>623</v>
      </c>
      <c r="S203" s="30" t="s">
        <v>442</v>
      </c>
      <c r="T203" s="30" t="s">
        <v>443</v>
      </c>
      <c r="U203" s="30" t="s">
        <v>444</v>
      </c>
      <c r="V203" s="30" t="s">
        <v>441</v>
      </c>
    </row>
    <row r="204" spans="1:22" customFormat="1" x14ac:dyDescent="0.25">
      <c r="A204" s="55" t="s">
        <v>406</v>
      </c>
      <c r="B204" s="55" t="s">
        <v>407</v>
      </c>
      <c r="C204" s="217">
        <v>87.272639999999996</v>
      </c>
      <c r="D204" s="217">
        <v>121.212</v>
      </c>
      <c r="E204" s="218">
        <v>65.666666666666671</v>
      </c>
      <c r="F204" s="217">
        <v>105.7752</v>
      </c>
      <c r="G204" s="217">
        <v>146.91</v>
      </c>
      <c r="H204" s="218">
        <v>19.333333333333332</v>
      </c>
      <c r="I204" s="217">
        <v>61.10423999999999</v>
      </c>
      <c r="J204" s="217">
        <v>84.867000000000004</v>
      </c>
      <c r="K204" s="217">
        <v>13.5</v>
      </c>
      <c r="L204" s="218">
        <v>254.15208000000001</v>
      </c>
      <c r="M204" s="218">
        <v>352.98900000000003</v>
      </c>
      <c r="N204" s="218">
        <v>98.5</v>
      </c>
      <c r="O204" s="35" t="s">
        <v>412</v>
      </c>
      <c r="P204" s="30" t="s">
        <v>706</v>
      </c>
      <c r="Q204" s="30" t="s">
        <v>636</v>
      </c>
      <c r="R204" s="30" t="s">
        <v>624</v>
      </c>
      <c r="S204" s="30" t="s">
        <v>463</v>
      </c>
      <c r="T204" s="30" t="s">
        <v>464</v>
      </c>
      <c r="U204" s="30" t="s">
        <v>463</v>
      </c>
      <c r="V204" s="30" t="s">
        <v>460</v>
      </c>
    </row>
    <row r="205" spans="1:22" customFormat="1" x14ac:dyDescent="0.25">
      <c r="A205" s="55" t="s">
        <v>408</v>
      </c>
      <c r="B205" s="35" t="s">
        <v>409</v>
      </c>
      <c r="C205" s="218">
        <v>1365</v>
      </c>
      <c r="D205" s="218">
        <v>12596</v>
      </c>
      <c r="E205" s="218">
        <v>1059</v>
      </c>
      <c r="F205" s="218">
        <v>1695</v>
      </c>
      <c r="G205" s="218">
        <v>14625</v>
      </c>
      <c r="H205" s="218">
        <v>605</v>
      </c>
      <c r="I205" s="218"/>
      <c r="J205" s="218"/>
      <c r="K205" s="218"/>
      <c r="L205" s="218">
        <v>3060</v>
      </c>
      <c r="M205" s="218">
        <v>27221</v>
      </c>
      <c r="N205" s="218">
        <v>1664</v>
      </c>
      <c r="O205" s="35" t="s">
        <v>414</v>
      </c>
      <c r="P205" s="30" t="s">
        <v>711</v>
      </c>
      <c r="Q205" s="55"/>
      <c r="R205" s="30" t="s">
        <v>626</v>
      </c>
      <c r="S205" s="30" t="s">
        <v>439</v>
      </c>
      <c r="T205" s="30" t="s">
        <v>409</v>
      </c>
      <c r="U205" s="30" t="s">
        <v>440</v>
      </c>
      <c r="V205" s="30" t="s">
        <v>438</v>
      </c>
    </row>
    <row r="206" spans="1:22" customFormat="1" x14ac:dyDescent="0.25">
      <c r="A206" s="55" t="s">
        <v>410</v>
      </c>
      <c r="B206" s="35" t="s">
        <v>411</v>
      </c>
      <c r="C206" s="217">
        <v>630.277601</v>
      </c>
      <c r="D206" s="217">
        <v>1412.6969999999999</v>
      </c>
      <c r="E206" s="218">
        <v>269.91666666666669</v>
      </c>
      <c r="F206" s="217">
        <v>1544.3077825</v>
      </c>
      <c r="G206" s="217">
        <v>3457.2539999999999</v>
      </c>
      <c r="H206" s="218">
        <v>82.25</v>
      </c>
      <c r="I206" s="217">
        <v>492.15676679999996</v>
      </c>
      <c r="J206" s="217">
        <v>1106.9580000000001</v>
      </c>
      <c r="K206" s="217">
        <v>57.416666666666671</v>
      </c>
      <c r="L206" s="218">
        <v>2666.7421502999996</v>
      </c>
      <c r="M206" s="218">
        <v>5976.9089999999997</v>
      </c>
      <c r="N206" s="218">
        <v>409.58333333333337</v>
      </c>
      <c r="O206" s="35" t="s">
        <v>412</v>
      </c>
      <c r="P206" s="30" t="s">
        <v>706</v>
      </c>
      <c r="Q206" s="30"/>
      <c r="R206" s="30" t="s">
        <v>627</v>
      </c>
      <c r="S206" s="30" t="s">
        <v>439</v>
      </c>
      <c r="T206" s="30" t="s">
        <v>411</v>
      </c>
      <c r="U206" s="30" t="s">
        <v>440</v>
      </c>
      <c r="V206" s="30" t="s">
        <v>438</v>
      </c>
    </row>
    <row r="207" spans="1:22" customFormat="1" ht="39" x14ac:dyDescent="0.25">
      <c r="A207" s="55"/>
      <c r="B207" s="99" t="s">
        <v>308</v>
      </c>
      <c r="C207" s="217"/>
      <c r="D207" s="217"/>
      <c r="E207" s="218"/>
      <c r="F207" s="217"/>
      <c r="G207" s="217"/>
      <c r="H207" s="218"/>
      <c r="I207" s="217"/>
      <c r="J207" s="217"/>
      <c r="K207" s="217"/>
      <c r="L207" s="218"/>
      <c r="M207" s="218"/>
      <c r="N207" s="218"/>
      <c r="O207" s="99" t="s">
        <v>416</v>
      </c>
      <c r="P207" s="30" t="s">
        <v>711</v>
      </c>
      <c r="Q207" s="55" t="s">
        <v>561</v>
      </c>
      <c r="R207" s="30"/>
      <c r="S207" s="30" t="s">
        <v>439</v>
      </c>
      <c r="T207" s="30" t="s">
        <v>453</v>
      </c>
      <c r="U207" s="30" t="s">
        <v>440</v>
      </c>
      <c r="V207" s="30" t="s">
        <v>438</v>
      </c>
    </row>
    <row r="208" spans="1:22" customFormat="1" ht="39" x14ac:dyDescent="0.25">
      <c r="A208" s="55"/>
      <c r="B208" s="100" t="s">
        <v>309</v>
      </c>
      <c r="C208" s="217"/>
      <c r="D208" s="217"/>
      <c r="E208" s="218"/>
      <c r="F208" s="217"/>
      <c r="G208" s="217"/>
      <c r="H208" s="218"/>
      <c r="I208" s="217"/>
      <c r="J208" s="217"/>
      <c r="K208" s="217"/>
      <c r="L208" s="218"/>
      <c r="M208" s="218"/>
      <c r="N208" s="218"/>
      <c r="O208" s="99" t="s">
        <v>416</v>
      </c>
      <c r="P208" s="30" t="s">
        <v>711</v>
      </c>
      <c r="Q208" s="55" t="s">
        <v>561</v>
      </c>
      <c r="R208" s="30"/>
      <c r="S208" s="30" t="s">
        <v>439</v>
      </c>
      <c r="T208" s="30" t="s">
        <v>453</v>
      </c>
      <c r="U208" s="30" t="s">
        <v>440</v>
      </c>
      <c r="V208" s="30" t="s">
        <v>438</v>
      </c>
    </row>
    <row r="209" spans="1:22" customFormat="1" ht="39" x14ac:dyDescent="0.25">
      <c r="A209" s="55"/>
      <c r="B209" s="99" t="s">
        <v>310</v>
      </c>
      <c r="C209" s="217"/>
      <c r="D209" s="217"/>
      <c r="E209" s="218"/>
      <c r="F209" s="217"/>
      <c r="G209" s="217"/>
      <c r="H209" s="218"/>
      <c r="I209" s="217"/>
      <c r="J209" s="217"/>
      <c r="K209" s="217"/>
      <c r="L209" s="218"/>
      <c r="M209" s="218"/>
      <c r="N209" s="218"/>
      <c r="O209" s="99" t="s">
        <v>416</v>
      </c>
      <c r="P209" s="30" t="s">
        <v>711</v>
      </c>
      <c r="Q209" s="55" t="s">
        <v>561</v>
      </c>
      <c r="R209" s="30"/>
      <c r="S209" s="30" t="s">
        <v>442</v>
      </c>
      <c r="T209" s="30" t="s">
        <v>443</v>
      </c>
      <c r="U209" s="30" t="s">
        <v>444</v>
      </c>
      <c r="V209" s="30" t="s">
        <v>441</v>
      </c>
    </row>
    <row r="210" spans="1:22" customFormat="1" ht="30" customHeight="1" x14ac:dyDescent="0.25">
      <c r="A210" s="58"/>
      <c r="B210" s="58"/>
      <c r="C210" s="58"/>
      <c r="D210" s="58"/>
      <c r="E210" s="58"/>
      <c r="F210" s="58"/>
      <c r="G210" s="58"/>
      <c r="H210" s="58"/>
      <c r="I210" s="58"/>
      <c r="J210" s="556"/>
      <c r="K210" s="556"/>
      <c r="L210" s="58"/>
      <c r="M210" s="58"/>
      <c r="N210" s="58"/>
      <c r="O210" s="58"/>
      <c r="P210" s="58"/>
      <c r="Q210" s="58"/>
      <c r="R210" s="58"/>
      <c r="S210" s="58"/>
      <c r="T210" s="58"/>
      <c r="U210" s="58"/>
      <c r="V210" s="58"/>
    </row>
    <row r="211" spans="1:22" customFormat="1" ht="30" customHeight="1" x14ac:dyDescent="0.25">
      <c r="A211" s="58"/>
      <c r="B211" s="58"/>
      <c r="C211" s="58"/>
      <c r="D211" s="58"/>
      <c r="E211" s="58"/>
      <c r="F211" s="58"/>
      <c r="G211" s="556"/>
      <c r="H211" s="58"/>
      <c r="I211" s="58"/>
      <c r="J211" s="556"/>
      <c r="K211" s="58"/>
      <c r="L211" s="58"/>
      <c r="M211" s="58"/>
      <c r="N211" s="58"/>
      <c r="O211" s="58"/>
      <c r="P211" s="58"/>
      <c r="Q211" s="58"/>
      <c r="R211" s="58"/>
      <c r="S211" s="58"/>
      <c r="T211" s="58"/>
      <c r="U211" s="58"/>
      <c r="V211" s="58"/>
    </row>
    <row r="212" spans="1:22" customFormat="1" ht="30" customHeight="1" x14ac:dyDescent="0.25">
      <c r="A212" s="58"/>
      <c r="B212" s="58"/>
      <c r="C212" s="58"/>
      <c r="D212" s="58"/>
      <c r="E212" s="58"/>
      <c r="F212" s="58"/>
      <c r="G212" s="58"/>
      <c r="H212" s="58"/>
      <c r="I212" s="58"/>
      <c r="J212" s="58"/>
      <c r="K212" s="58"/>
      <c r="L212" s="58"/>
      <c r="M212" s="58"/>
      <c r="N212" s="58"/>
      <c r="O212" s="58"/>
      <c r="P212" s="58"/>
      <c r="Q212" s="58"/>
      <c r="R212" s="58"/>
      <c r="S212" s="58"/>
      <c r="T212" s="58"/>
      <c r="U212" s="58"/>
      <c r="V212" s="58"/>
    </row>
    <row r="213" spans="1:22" customFormat="1" ht="30" customHeight="1" x14ac:dyDescent="0.25">
      <c r="A213" s="58"/>
      <c r="B213" s="58"/>
      <c r="C213" s="58"/>
      <c r="D213" s="58"/>
      <c r="E213" s="58"/>
      <c r="F213" s="58"/>
      <c r="G213" s="58"/>
      <c r="H213" s="58"/>
      <c r="I213" s="58"/>
      <c r="J213" s="58"/>
      <c r="K213" s="58"/>
      <c r="L213" s="58"/>
      <c r="M213" s="58"/>
      <c r="N213" s="58"/>
      <c r="O213" s="58"/>
      <c r="P213" s="58"/>
      <c r="Q213" s="58"/>
      <c r="R213" s="58"/>
      <c r="S213" s="58"/>
      <c r="T213" s="58"/>
      <c r="U213" s="58"/>
      <c r="V213" s="58"/>
    </row>
    <row r="214" spans="1:22" customFormat="1" ht="30" customHeight="1" x14ac:dyDescent="0.25">
      <c r="A214" s="58"/>
      <c r="B214" s="58"/>
      <c r="C214" s="58"/>
      <c r="D214" s="58"/>
      <c r="E214" s="58"/>
      <c r="F214" s="58"/>
      <c r="G214" s="58"/>
      <c r="H214" s="58"/>
      <c r="I214" s="58"/>
      <c r="J214" s="58"/>
      <c r="K214" s="58"/>
      <c r="L214" s="58"/>
      <c r="M214" s="58"/>
      <c r="N214" s="58"/>
      <c r="O214" s="58"/>
      <c r="P214" s="58"/>
      <c r="Q214" s="58"/>
      <c r="R214" s="58"/>
      <c r="S214" s="58"/>
      <c r="T214" s="58"/>
      <c r="U214" s="58"/>
      <c r="V214" s="58"/>
    </row>
    <row r="215" spans="1:22" customFormat="1" ht="30" customHeight="1" x14ac:dyDescent="0.25">
      <c r="A215" s="58"/>
      <c r="B215" s="58"/>
      <c r="C215" s="58"/>
      <c r="D215" s="58"/>
      <c r="E215" s="58"/>
      <c r="F215" s="58"/>
      <c r="G215" s="58"/>
      <c r="H215" s="58"/>
      <c r="I215" s="58"/>
      <c r="J215" s="58"/>
      <c r="K215" s="58"/>
      <c r="L215" s="58"/>
      <c r="M215" s="58"/>
      <c r="N215" s="58"/>
      <c r="O215" s="58"/>
      <c r="P215" s="58"/>
      <c r="Q215" s="58"/>
      <c r="R215" s="58"/>
      <c r="S215" s="58"/>
      <c r="T215" s="58"/>
      <c r="U215" s="58"/>
      <c r="V215" s="58"/>
    </row>
    <row r="216" spans="1:22" customFormat="1" ht="30" customHeight="1" x14ac:dyDescent="0.25">
      <c r="A216" s="58"/>
      <c r="B216" s="58"/>
      <c r="C216" s="58"/>
      <c r="D216" s="58"/>
      <c r="E216" s="58"/>
      <c r="F216" s="58"/>
      <c r="G216" s="58"/>
      <c r="H216" s="58"/>
      <c r="I216" s="58"/>
      <c r="J216" s="58"/>
      <c r="K216" s="58"/>
      <c r="L216" s="58"/>
      <c r="M216" s="58"/>
      <c r="N216" s="58"/>
      <c r="O216" s="58"/>
      <c r="P216" s="58"/>
      <c r="Q216" s="58"/>
      <c r="R216" s="58"/>
      <c r="S216" s="58"/>
      <c r="T216" s="58"/>
      <c r="U216" s="58"/>
      <c r="V216" s="58"/>
    </row>
    <row r="217" spans="1:22" customFormat="1" ht="30" customHeight="1" x14ac:dyDescent="0.25">
      <c r="A217" s="58"/>
      <c r="B217" s="58"/>
      <c r="C217" s="58"/>
      <c r="D217" s="58"/>
      <c r="E217" s="58"/>
      <c r="F217" s="58"/>
      <c r="G217" s="58"/>
      <c r="H217" s="58"/>
      <c r="I217" s="58"/>
      <c r="J217" s="58"/>
      <c r="K217" s="58"/>
      <c r="L217" s="58"/>
      <c r="M217" s="58"/>
      <c r="N217" s="58"/>
      <c r="O217" s="58"/>
      <c r="P217" s="58"/>
      <c r="Q217" s="58"/>
      <c r="R217" s="58"/>
      <c r="S217" s="58"/>
      <c r="T217" s="58"/>
      <c r="U217" s="58"/>
      <c r="V217" s="58"/>
    </row>
    <row r="218" spans="1:22" customFormat="1" ht="30" customHeight="1" x14ac:dyDescent="0.25">
      <c r="A218" s="58"/>
      <c r="B218" s="58"/>
      <c r="C218" s="58"/>
      <c r="D218" s="58"/>
      <c r="E218" s="58"/>
      <c r="F218" s="58"/>
      <c r="G218" s="58"/>
      <c r="H218" s="58"/>
      <c r="I218" s="58"/>
      <c r="J218" s="58"/>
      <c r="K218" s="58"/>
      <c r="L218" s="58"/>
      <c r="M218" s="58"/>
      <c r="N218" s="58"/>
      <c r="O218" s="58"/>
      <c r="P218" s="58"/>
      <c r="Q218" s="58"/>
      <c r="R218" s="58"/>
      <c r="S218" s="58"/>
      <c r="T218" s="58"/>
      <c r="U218" s="58"/>
      <c r="V218" s="58"/>
    </row>
    <row r="219" spans="1:22" customFormat="1" ht="30" customHeight="1" x14ac:dyDescent="0.25">
      <c r="A219" s="58"/>
      <c r="B219" s="58"/>
      <c r="C219" s="58"/>
      <c r="D219" s="58"/>
      <c r="E219" s="58"/>
      <c r="F219" s="58"/>
      <c r="G219" s="58"/>
      <c r="H219" s="58"/>
      <c r="I219" s="58"/>
      <c r="J219" s="58"/>
      <c r="K219" s="58"/>
      <c r="L219" s="58"/>
      <c r="M219" s="58"/>
      <c r="N219" s="58"/>
      <c r="O219" s="58"/>
      <c r="P219" s="58"/>
      <c r="Q219" s="58"/>
      <c r="R219" s="58"/>
      <c r="S219" s="58"/>
      <c r="T219" s="58"/>
      <c r="U219" s="58"/>
      <c r="V219" s="58"/>
    </row>
    <row r="220" spans="1:22" customFormat="1" ht="30" customHeight="1" x14ac:dyDescent="0.25">
      <c r="A220" s="58"/>
      <c r="B220" s="58"/>
      <c r="C220" s="58"/>
      <c r="D220" s="58"/>
      <c r="E220" s="58"/>
      <c r="F220" s="58"/>
      <c r="G220" s="58"/>
      <c r="H220" s="58"/>
      <c r="I220" s="58"/>
      <c r="J220" s="58"/>
      <c r="K220" s="58"/>
      <c r="L220" s="58"/>
      <c r="M220" s="58"/>
      <c r="N220" s="58"/>
      <c r="O220" s="58"/>
      <c r="P220" s="58"/>
      <c r="Q220" s="58"/>
      <c r="R220" s="58"/>
      <c r="S220" s="58"/>
      <c r="T220" s="58"/>
      <c r="U220" s="58"/>
      <c r="V220" s="58"/>
    </row>
    <row r="221" spans="1:22" customFormat="1" ht="30" customHeight="1" x14ac:dyDescent="0.25">
      <c r="A221" s="58"/>
      <c r="B221" s="58"/>
      <c r="C221" s="58"/>
      <c r="D221" s="58"/>
      <c r="E221" s="58"/>
      <c r="F221" s="58"/>
      <c r="G221" s="58"/>
      <c r="H221" s="58"/>
      <c r="I221" s="58"/>
      <c r="J221" s="58"/>
      <c r="K221" s="58"/>
      <c r="L221" s="58"/>
      <c r="M221" s="58"/>
      <c r="N221" s="58"/>
      <c r="O221" s="58"/>
      <c r="P221" s="58"/>
      <c r="Q221" s="58"/>
      <c r="R221" s="58"/>
      <c r="S221" s="58"/>
      <c r="T221" s="58"/>
      <c r="U221" s="58"/>
      <c r="V221" s="58"/>
    </row>
    <row r="222" spans="1:22" customFormat="1" ht="30" customHeight="1" x14ac:dyDescent="0.25">
      <c r="A222" s="58"/>
      <c r="B222" s="58"/>
      <c r="C222" s="58"/>
      <c r="D222" s="58"/>
      <c r="E222" s="58"/>
      <c r="F222" s="58"/>
      <c r="G222" s="58"/>
      <c r="H222" s="58"/>
      <c r="I222" s="58"/>
      <c r="J222" s="58"/>
      <c r="K222" s="58"/>
      <c r="L222" s="58"/>
      <c r="M222" s="58"/>
      <c r="N222" s="58"/>
      <c r="O222" s="58"/>
      <c r="P222" s="58"/>
      <c r="Q222" s="58"/>
      <c r="R222" s="58"/>
      <c r="S222" s="58"/>
      <c r="T222" s="58"/>
      <c r="U222" s="58"/>
      <c r="V222" s="58"/>
    </row>
    <row r="223" spans="1:22" customFormat="1" ht="30" customHeight="1" x14ac:dyDescent="0.25">
      <c r="A223" s="58"/>
      <c r="B223" s="58"/>
      <c r="C223" s="58"/>
      <c r="D223" s="58"/>
      <c r="E223" s="58"/>
      <c r="F223" s="58"/>
      <c r="G223" s="58"/>
      <c r="H223" s="58"/>
      <c r="I223" s="58"/>
      <c r="J223" s="58"/>
      <c r="K223" s="58"/>
      <c r="L223" s="58"/>
      <c r="M223" s="58"/>
      <c r="N223" s="58"/>
      <c r="O223" s="58"/>
      <c r="P223" s="58"/>
      <c r="Q223" s="58"/>
      <c r="R223" s="58"/>
      <c r="S223" s="58"/>
      <c r="T223" s="58"/>
      <c r="U223" s="58"/>
      <c r="V223" s="58"/>
    </row>
    <row r="224" spans="1:22" customFormat="1" ht="30" customHeight="1" x14ac:dyDescent="0.25">
      <c r="A224" s="58"/>
      <c r="B224" s="58"/>
      <c r="C224" s="58"/>
      <c r="D224" s="58"/>
      <c r="E224" s="58"/>
      <c r="F224" s="58"/>
      <c r="G224" s="58"/>
      <c r="H224" s="58"/>
      <c r="I224" s="58"/>
      <c r="J224" s="58"/>
      <c r="K224" s="58"/>
      <c r="L224" s="58"/>
      <c r="M224" s="58"/>
      <c r="N224" s="58"/>
      <c r="O224" s="58"/>
      <c r="P224" s="58"/>
      <c r="Q224" s="58"/>
      <c r="R224" s="58"/>
      <c r="S224" s="58"/>
      <c r="T224" s="58"/>
      <c r="U224" s="58"/>
      <c r="V224" s="58"/>
    </row>
    <row r="225" spans="1:22" customFormat="1" ht="30" customHeight="1" x14ac:dyDescent="0.25">
      <c r="A225" s="58"/>
      <c r="B225" s="58"/>
      <c r="C225" s="58"/>
      <c r="D225" s="58"/>
      <c r="E225" s="58"/>
      <c r="F225" s="58"/>
      <c r="G225" s="58"/>
      <c r="H225" s="58"/>
      <c r="I225" s="58"/>
      <c r="J225" s="58"/>
      <c r="K225" s="58"/>
      <c r="L225" s="58"/>
      <c r="M225" s="58"/>
      <c r="N225" s="58"/>
      <c r="O225" s="58"/>
      <c r="P225" s="58"/>
      <c r="Q225" s="58"/>
      <c r="R225" s="58"/>
      <c r="S225" s="58"/>
      <c r="T225" s="58"/>
      <c r="U225" s="58"/>
      <c r="V225" s="58"/>
    </row>
    <row r="226" spans="1:22" customFormat="1" ht="30" customHeight="1" x14ac:dyDescent="0.25">
      <c r="A226" s="58"/>
      <c r="B226" s="58"/>
      <c r="C226" s="58"/>
      <c r="D226" s="58"/>
      <c r="E226" s="58"/>
      <c r="F226" s="58"/>
      <c r="G226" s="58"/>
      <c r="H226" s="58"/>
      <c r="I226" s="58"/>
      <c r="J226" s="58"/>
      <c r="K226" s="58"/>
      <c r="L226" s="58"/>
      <c r="M226" s="58"/>
      <c r="N226" s="58"/>
      <c r="O226" s="58"/>
      <c r="P226" s="58"/>
      <c r="Q226" s="58"/>
      <c r="R226" s="58"/>
      <c r="S226" s="58"/>
      <c r="T226" s="58"/>
      <c r="U226" s="58"/>
      <c r="V226" s="58"/>
    </row>
    <row r="227" spans="1:22" customFormat="1" ht="30" customHeight="1" x14ac:dyDescent="0.25">
      <c r="A227" s="58"/>
      <c r="B227" s="58"/>
      <c r="C227" s="58"/>
      <c r="D227" s="58"/>
      <c r="E227" s="58"/>
      <c r="F227" s="58"/>
      <c r="G227" s="58"/>
      <c r="H227" s="58"/>
      <c r="I227" s="58"/>
      <c r="J227" s="58"/>
      <c r="K227" s="58"/>
      <c r="L227" s="58"/>
      <c r="M227" s="58"/>
      <c r="N227" s="58"/>
      <c r="O227" s="58"/>
      <c r="P227" s="58"/>
      <c r="Q227" s="58"/>
      <c r="R227" s="58"/>
      <c r="S227" s="58"/>
      <c r="T227" s="58"/>
      <c r="U227" s="58"/>
      <c r="V227" s="58"/>
    </row>
    <row r="228" spans="1:22" customFormat="1" ht="30" customHeight="1" x14ac:dyDescent="0.25">
      <c r="A228" s="58"/>
      <c r="B228" s="58"/>
      <c r="C228" s="58"/>
      <c r="D228" s="58"/>
      <c r="E228" s="58"/>
      <c r="F228" s="58"/>
      <c r="G228" s="58"/>
      <c r="H228" s="58"/>
      <c r="I228" s="58"/>
      <c r="J228" s="58"/>
      <c r="K228" s="58"/>
      <c r="L228" s="58"/>
      <c r="M228" s="58"/>
      <c r="N228" s="58"/>
      <c r="O228" s="58"/>
      <c r="P228" s="58"/>
      <c r="Q228" s="58"/>
      <c r="R228" s="58"/>
      <c r="S228" s="58"/>
      <c r="T228" s="58"/>
      <c r="U228" s="58"/>
      <c r="V228" s="58"/>
    </row>
    <row r="229" spans="1:22" customFormat="1" ht="30" customHeight="1" x14ac:dyDescent="0.25">
      <c r="A229" s="58"/>
      <c r="B229" s="58"/>
      <c r="C229" s="58"/>
      <c r="D229" s="58"/>
      <c r="E229" s="58"/>
      <c r="F229" s="58"/>
      <c r="G229" s="58"/>
      <c r="H229" s="58"/>
      <c r="I229" s="58"/>
      <c r="J229" s="58"/>
      <c r="K229" s="58"/>
      <c r="L229" s="58"/>
      <c r="M229" s="58"/>
      <c r="N229" s="58"/>
      <c r="O229" s="58"/>
      <c r="P229" s="58"/>
      <c r="Q229" s="58"/>
      <c r="R229" s="58"/>
      <c r="S229" s="58"/>
      <c r="T229" s="58"/>
      <c r="U229" s="58"/>
      <c r="V229" s="58"/>
    </row>
    <row r="230" spans="1:22" customFormat="1" ht="30" customHeight="1" x14ac:dyDescent="0.25">
      <c r="A230" s="58"/>
      <c r="B230" s="58"/>
      <c r="C230" s="58"/>
      <c r="D230" s="58"/>
      <c r="E230" s="58"/>
      <c r="F230" s="58"/>
      <c r="G230" s="58"/>
      <c r="H230" s="58"/>
      <c r="I230" s="58"/>
      <c r="J230" s="58"/>
      <c r="K230" s="58"/>
      <c r="L230" s="58"/>
      <c r="M230" s="58"/>
      <c r="N230" s="58"/>
      <c r="O230" s="58"/>
      <c r="P230" s="58"/>
      <c r="Q230" s="58"/>
      <c r="R230" s="58"/>
      <c r="S230" s="58"/>
      <c r="T230" s="58"/>
      <c r="U230" s="58"/>
      <c r="V230" s="58"/>
    </row>
    <row r="231" spans="1:22" customFormat="1" ht="30" customHeight="1" x14ac:dyDescent="0.25">
      <c r="A231" s="58"/>
      <c r="B231" s="58"/>
      <c r="C231" s="58"/>
      <c r="D231" s="58"/>
      <c r="E231" s="58"/>
      <c r="F231" s="58"/>
      <c r="G231" s="58"/>
      <c r="H231" s="58"/>
      <c r="I231" s="58"/>
      <c r="J231" s="58"/>
      <c r="K231" s="58"/>
      <c r="L231" s="58"/>
      <c r="M231" s="58"/>
      <c r="N231" s="58"/>
      <c r="O231" s="58"/>
      <c r="P231" s="58"/>
      <c r="Q231" s="58"/>
      <c r="R231" s="58"/>
      <c r="S231" s="58"/>
      <c r="T231" s="58"/>
      <c r="U231" s="58"/>
      <c r="V231" s="58"/>
    </row>
    <row r="232" spans="1:22" customFormat="1" ht="30" customHeight="1" x14ac:dyDescent="0.25">
      <c r="A232" s="58"/>
      <c r="B232" s="58"/>
      <c r="C232" s="58"/>
      <c r="D232" s="58"/>
      <c r="E232" s="58"/>
      <c r="F232" s="58"/>
      <c r="G232" s="58"/>
      <c r="H232" s="58"/>
      <c r="I232" s="58"/>
      <c r="J232" s="58"/>
      <c r="K232" s="58"/>
      <c r="L232" s="58"/>
      <c r="M232" s="58"/>
      <c r="N232" s="58"/>
      <c r="O232" s="58"/>
      <c r="P232" s="58"/>
      <c r="Q232" s="58"/>
      <c r="R232" s="58"/>
      <c r="S232" s="58"/>
      <c r="T232" s="58"/>
      <c r="U232" s="58"/>
      <c r="V232" s="58"/>
    </row>
    <row r="233" spans="1:22" customFormat="1" ht="30" customHeight="1" x14ac:dyDescent="0.25">
      <c r="A233" s="58"/>
      <c r="B233" s="58"/>
      <c r="C233" s="58"/>
      <c r="D233" s="58"/>
      <c r="E233" s="58"/>
      <c r="F233" s="58"/>
      <c r="G233" s="58"/>
      <c r="H233" s="58"/>
      <c r="I233" s="58"/>
      <c r="J233" s="58"/>
      <c r="K233" s="58"/>
      <c r="L233" s="58"/>
      <c r="M233" s="58"/>
      <c r="N233" s="58"/>
      <c r="O233" s="58"/>
      <c r="P233" s="58"/>
      <c r="Q233" s="58"/>
      <c r="R233" s="58"/>
      <c r="S233" s="58"/>
      <c r="T233" s="58"/>
      <c r="U233" s="58"/>
      <c r="V233" s="58"/>
    </row>
    <row r="234" spans="1:22" customFormat="1" ht="30" customHeight="1" x14ac:dyDescent="0.25">
      <c r="A234" s="58"/>
      <c r="B234" s="58"/>
      <c r="C234" s="58"/>
      <c r="D234" s="58"/>
      <c r="E234" s="58"/>
      <c r="F234" s="58"/>
      <c r="G234" s="58"/>
      <c r="H234" s="58"/>
      <c r="I234" s="58"/>
      <c r="J234" s="58"/>
      <c r="K234" s="58"/>
      <c r="L234" s="58"/>
      <c r="M234" s="58"/>
      <c r="N234" s="58"/>
      <c r="O234" s="58"/>
      <c r="P234" s="58"/>
      <c r="Q234" s="58"/>
      <c r="R234" s="58"/>
      <c r="S234" s="58"/>
      <c r="T234" s="58"/>
      <c r="U234" s="58"/>
      <c r="V234" s="58"/>
    </row>
    <row r="235" spans="1:22" customFormat="1" ht="30" customHeight="1" x14ac:dyDescent="0.25">
      <c r="A235" s="58"/>
      <c r="B235" s="58"/>
      <c r="C235" s="58"/>
      <c r="D235" s="58"/>
      <c r="E235" s="58"/>
      <c r="F235" s="58"/>
      <c r="G235" s="58"/>
      <c r="H235" s="58"/>
      <c r="I235" s="58"/>
      <c r="J235" s="58"/>
      <c r="K235" s="58"/>
      <c r="L235" s="58"/>
      <c r="M235" s="58"/>
      <c r="N235" s="58"/>
      <c r="O235" s="58"/>
      <c r="P235" s="58"/>
      <c r="Q235" s="58"/>
      <c r="R235" s="58"/>
      <c r="S235" s="58"/>
      <c r="T235" s="58"/>
      <c r="U235" s="58"/>
      <c r="V235" s="58"/>
    </row>
    <row r="236" spans="1:22" customFormat="1" ht="30" customHeight="1" x14ac:dyDescent="0.25">
      <c r="A236" s="58"/>
      <c r="B236" s="58"/>
      <c r="C236" s="58"/>
      <c r="D236" s="58"/>
      <c r="E236" s="58"/>
      <c r="F236" s="58"/>
      <c r="G236" s="58"/>
      <c r="H236" s="58"/>
      <c r="I236" s="58"/>
      <c r="J236" s="58"/>
      <c r="K236" s="58"/>
      <c r="L236" s="58"/>
      <c r="M236" s="58"/>
      <c r="N236" s="58"/>
      <c r="O236" s="58"/>
      <c r="P236" s="58"/>
      <c r="Q236" s="58"/>
      <c r="R236" s="58"/>
      <c r="S236" s="58"/>
      <c r="T236" s="58"/>
      <c r="U236" s="58"/>
      <c r="V236" s="58"/>
    </row>
    <row r="237" spans="1:22" customFormat="1" ht="30" customHeight="1" x14ac:dyDescent="0.25">
      <c r="A237" s="58"/>
      <c r="B237" s="58"/>
      <c r="C237" s="58"/>
      <c r="D237" s="58"/>
      <c r="E237" s="58"/>
      <c r="F237" s="58"/>
      <c r="G237" s="58"/>
      <c r="H237" s="58"/>
      <c r="I237" s="58"/>
      <c r="J237" s="58"/>
      <c r="K237" s="58"/>
      <c r="L237" s="58"/>
      <c r="M237" s="58"/>
      <c r="N237" s="58"/>
      <c r="O237" s="58"/>
      <c r="P237" s="58"/>
      <c r="Q237" s="58"/>
      <c r="R237" s="58"/>
      <c r="S237" s="58"/>
      <c r="T237" s="58"/>
      <c r="U237" s="58"/>
      <c r="V237" s="58"/>
    </row>
    <row r="238" spans="1:22" customFormat="1" ht="30" customHeight="1" x14ac:dyDescent="0.25">
      <c r="A238" s="58"/>
      <c r="B238" s="58"/>
      <c r="C238" s="58"/>
      <c r="D238" s="58"/>
      <c r="E238" s="58"/>
      <c r="F238" s="58"/>
      <c r="G238" s="58"/>
      <c r="H238" s="58"/>
      <c r="I238" s="58"/>
      <c r="J238" s="58"/>
      <c r="K238" s="58"/>
      <c r="L238" s="58"/>
      <c r="M238" s="58"/>
      <c r="N238" s="58"/>
      <c r="O238" s="58"/>
      <c r="P238" s="58"/>
      <c r="Q238" s="58"/>
      <c r="R238" s="58"/>
      <c r="S238" s="58"/>
      <c r="T238" s="58"/>
      <c r="U238" s="58"/>
      <c r="V238" s="58"/>
    </row>
    <row r="239" spans="1:22" customFormat="1" ht="30" customHeight="1" x14ac:dyDescent="0.25">
      <c r="A239" s="58"/>
      <c r="B239" s="58"/>
      <c r="C239" s="58"/>
      <c r="D239" s="58"/>
      <c r="E239" s="58"/>
      <c r="F239" s="58"/>
      <c r="G239" s="58"/>
      <c r="H239" s="58"/>
      <c r="I239" s="58"/>
      <c r="J239" s="58"/>
      <c r="K239" s="58"/>
      <c r="L239" s="58"/>
      <c r="M239" s="58"/>
      <c r="N239" s="58"/>
      <c r="O239" s="58"/>
      <c r="P239" s="58"/>
      <c r="Q239" s="58"/>
      <c r="R239" s="58"/>
      <c r="S239" s="58"/>
      <c r="T239" s="58"/>
      <c r="U239" s="58"/>
      <c r="V239" s="58"/>
    </row>
    <row r="240" spans="1:22" customFormat="1" ht="30" customHeight="1" x14ac:dyDescent="0.25">
      <c r="A240" s="58"/>
      <c r="B240" s="58"/>
      <c r="C240" s="58"/>
      <c r="D240" s="58"/>
      <c r="E240" s="58"/>
      <c r="F240" s="58"/>
      <c r="G240" s="58"/>
      <c r="H240" s="58"/>
      <c r="I240" s="58"/>
      <c r="J240" s="58"/>
      <c r="K240" s="58"/>
      <c r="L240" s="58"/>
      <c r="M240" s="58"/>
      <c r="N240" s="58"/>
      <c r="O240" s="58"/>
      <c r="P240" s="58"/>
      <c r="Q240" s="58"/>
      <c r="R240" s="58"/>
      <c r="S240" s="58"/>
      <c r="T240" s="58"/>
      <c r="U240" s="58"/>
      <c r="V240" s="58"/>
    </row>
    <row r="241" spans="1:22" customFormat="1" ht="30" customHeight="1" x14ac:dyDescent="0.25">
      <c r="A241" s="58"/>
      <c r="B241" s="58"/>
      <c r="C241" s="58"/>
      <c r="D241" s="58"/>
      <c r="E241" s="58"/>
      <c r="F241" s="58"/>
      <c r="G241" s="58"/>
      <c r="H241" s="58"/>
      <c r="I241" s="58"/>
      <c r="J241" s="58"/>
      <c r="K241" s="58"/>
      <c r="L241" s="58"/>
      <c r="M241" s="58"/>
      <c r="N241" s="58"/>
      <c r="O241" s="58"/>
      <c r="P241" s="58"/>
      <c r="Q241" s="58"/>
      <c r="R241" s="58"/>
      <c r="S241" s="58"/>
      <c r="T241" s="58"/>
      <c r="U241" s="58"/>
      <c r="V241" s="58"/>
    </row>
    <row r="242" spans="1:22" customFormat="1" ht="30" customHeight="1" x14ac:dyDescent="0.25">
      <c r="A242" s="58"/>
      <c r="B242" s="58"/>
      <c r="C242" s="58"/>
      <c r="D242" s="58"/>
      <c r="E242" s="58"/>
      <c r="F242" s="58"/>
      <c r="G242" s="58"/>
      <c r="H242" s="58"/>
      <c r="I242" s="58"/>
      <c r="J242" s="58"/>
      <c r="K242" s="58"/>
      <c r="L242" s="58"/>
      <c r="M242" s="58"/>
      <c r="N242" s="58"/>
      <c r="O242" s="58"/>
      <c r="P242" s="58"/>
      <c r="Q242" s="58"/>
      <c r="R242" s="58"/>
      <c r="S242" s="58"/>
      <c r="T242" s="58"/>
      <c r="U242" s="58"/>
      <c r="V242" s="58"/>
    </row>
    <row r="243" spans="1:22" customFormat="1" ht="30" customHeight="1" x14ac:dyDescent="0.25">
      <c r="A243" s="58"/>
      <c r="B243" s="58"/>
      <c r="C243" s="58"/>
      <c r="D243" s="58"/>
      <c r="E243" s="58"/>
      <c r="F243" s="58"/>
      <c r="G243" s="58"/>
      <c r="H243" s="58"/>
      <c r="I243" s="58"/>
      <c r="J243" s="58"/>
      <c r="K243" s="58"/>
      <c r="L243" s="58"/>
      <c r="M243" s="58"/>
      <c r="N243" s="58"/>
      <c r="O243" s="58"/>
      <c r="P243" s="58"/>
      <c r="Q243" s="58"/>
      <c r="R243" s="58"/>
      <c r="S243" s="58"/>
      <c r="T243" s="58"/>
      <c r="U243" s="58"/>
      <c r="V243" s="58"/>
    </row>
    <row r="244" spans="1:22" customFormat="1" ht="30" customHeight="1" x14ac:dyDescent="0.25">
      <c r="A244" s="58"/>
      <c r="B244" s="58"/>
      <c r="C244" s="58"/>
      <c r="D244" s="58"/>
      <c r="E244" s="58"/>
      <c r="F244" s="58"/>
      <c r="G244" s="58"/>
      <c r="H244" s="58"/>
      <c r="I244" s="58"/>
      <c r="J244" s="58"/>
      <c r="K244" s="58"/>
      <c r="L244" s="58"/>
      <c r="M244" s="58"/>
      <c r="N244" s="58"/>
      <c r="O244" s="58"/>
      <c r="P244" s="58"/>
      <c r="Q244" s="58"/>
      <c r="R244" s="58"/>
      <c r="S244" s="58"/>
      <c r="T244" s="58"/>
      <c r="U244" s="58"/>
      <c r="V244" s="58"/>
    </row>
    <row r="245" spans="1:22" customFormat="1" ht="30" customHeight="1" x14ac:dyDescent="0.25">
      <c r="A245" s="58"/>
      <c r="B245" s="58"/>
      <c r="C245" s="58"/>
      <c r="D245" s="58"/>
      <c r="E245" s="58"/>
      <c r="F245" s="58"/>
      <c r="G245" s="58"/>
      <c r="H245" s="58"/>
      <c r="I245" s="58"/>
      <c r="J245" s="58"/>
      <c r="K245" s="58"/>
      <c r="L245" s="58"/>
      <c r="M245" s="58"/>
      <c r="N245" s="58"/>
      <c r="O245" s="58"/>
      <c r="P245" s="58"/>
      <c r="Q245" s="58"/>
      <c r="R245" s="58"/>
      <c r="S245" s="58"/>
      <c r="T245" s="58"/>
      <c r="U245" s="58"/>
      <c r="V245" s="58"/>
    </row>
    <row r="246" spans="1:22" customFormat="1" ht="30" customHeight="1" x14ac:dyDescent="0.25">
      <c r="A246" s="58"/>
      <c r="B246" s="58"/>
      <c r="C246" s="58"/>
      <c r="D246" s="58"/>
      <c r="E246" s="58"/>
      <c r="F246" s="58"/>
      <c r="G246" s="58"/>
      <c r="H246" s="58"/>
      <c r="I246" s="58"/>
      <c r="J246" s="58"/>
      <c r="K246" s="58"/>
      <c r="L246" s="58"/>
      <c r="M246" s="58"/>
      <c r="N246" s="58"/>
      <c r="O246" s="58"/>
      <c r="P246" s="58"/>
      <c r="Q246" s="58"/>
      <c r="R246" s="58"/>
      <c r="S246" s="58"/>
      <c r="T246" s="58"/>
      <c r="U246" s="58"/>
      <c r="V246" s="58"/>
    </row>
    <row r="247" spans="1:22" customFormat="1" ht="30" customHeight="1" x14ac:dyDescent="0.25">
      <c r="A247" s="58"/>
      <c r="B247" s="58"/>
      <c r="C247" s="58"/>
      <c r="D247" s="58"/>
      <c r="E247" s="58"/>
      <c r="F247" s="58"/>
      <c r="G247" s="58"/>
      <c r="H247" s="58"/>
      <c r="I247" s="58"/>
      <c r="J247" s="58"/>
      <c r="K247" s="58"/>
      <c r="L247" s="58"/>
      <c r="M247" s="58"/>
      <c r="N247" s="58"/>
      <c r="O247" s="58"/>
      <c r="P247" s="58"/>
      <c r="Q247" s="58"/>
      <c r="R247" s="58"/>
      <c r="S247" s="58"/>
      <c r="T247" s="58"/>
      <c r="U247" s="58"/>
      <c r="V247" s="58"/>
    </row>
    <row r="248" spans="1:22" customFormat="1" ht="30" customHeight="1" x14ac:dyDescent="0.25">
      <c r="A248" s="58"/>
      <c r="B248" s="58"/>
      <c r="C248" s="58"/>
      <c r="D248" s="58"/>
      <c r="E248" s="58"/>
      <c r="F248" s="58"/>
      <c r="G248" s="58"/>
      <c r="H248" s="58"/>
      <c r="I248" s="58"/>
      <c r="J248" s="58"/>
      <c r="K248" s="58"/>
      <c r="L248" s="58"/>
      <c r="M248" s="58"/>
      <c r="N248" s="58"/>
      <c r="O248" s="58"/>
      <c r="P248" s="58"/>
      <c r="Q248" s="58"/>
      <c r="R248" s="58"/>
      <c r="S248" s="58"/>
      <c r="T248" s="58"/>
      <c r="U248" s="58"/>
      <c r="V248" s="58"/>
    </row>
    <row r="249" spans="1:22" customFormat="1" ht="30" customHeight="1" x14ac:dyDescent="0.25">
      <c r="A249" s="58"/>
      <c r="B249" s="58"/>
      <c r="C249" s="58"/>
      <c r="D249" s="58"/>
      <c r="E249" s="58"/>
      <c r="F249" s="58"/>
      <c r="G249" s="58"/>
      <c r="H249" s="58"/>
      <c r="I249" s="58"/>
      <c r="J249" s="58"/>
      <c r="K249" s="58"/>
      <c r="L249" s="58"/>
      <c r="M249" s="58"/>
      <c r="N249" s="58"/>
      <c r="O249" s="58"/>
      <c r="P249" s="58"/>
      <c r="Q249" s="58"/>
      <c r="R249" s="58"/>
      <c r="S249" s="58"/>
      <c r="T249" s="58"/>
      <c r="U249" s="58"/>
      <c r="V249" s="58"/>
    </row>
    <row r="250" spans="1:22" customFormat="1" ht="30" customHeight="1" x14ac:dyDescent="0.25">
      <c r="A250" s="58"/>
      <c r="B250" s="58"/>
      <c r="C250" s="58"/>
      <c r="D250" s="58"/>
      <c r="E250" s="58"/>
      <c r="F250" s="58"/>
      <c r="G250" s="58"/>
      <c r="H250" s="58"/>
      <c r="I250" s="58"/>
      <c r="J250" s="58"/>
      <c r="K250" s="58"/>
      <c r="L250" s="58"/>
      <c r="M250" s="58"/>
      <c r="N250" s="58"/>
      <c r="O250" s="58"/>
      <c r="P250" s="58"/>
      <c r="Q250" s="58"/>
      <c r="R250" s="58"/>
      <c r="S250" s="58"/>
      <c r="T250" s="58"/>
      <c r="U250" s="58"/>
      <c r="V250" s="58"/>
    </row>
    <row r="251" spans="1:22" customFormat="1" ht="30" customHeight="1" x14ac:dyDescent="0.25">
      <c r="A251" s="58"/>
      <c r="B251" s="58"/>
      <c r="C251" s="58"/>
      <c r="D251" s="58"/>
      <c r="E251" s="58"/>
      <c r="F251" s="58"/>
      <c r="G251" s="58"/>
      <c r="H251" s="58"/>
      <c r="I251" s="58"/>
      <c r="J251" s="58"/>
      <c r="K251" s="58"/>
      <c r="L251" s="58"/>
      <c r="M251" s="58"/>
      <c r="N251" s="58"/>
      <c r="O251" s="58"/>
      <c r="P251" s="58"/>
      <c r="Q251" s="58"/>
      <c r="R251" s="58"/>
      <c r="S251" s="58"/>
      <c r="T251" s="58"/>
      <c r="U251" s="58"/>
      <c r="V251" s="58"/>
    </row>
    <row r="252" spans="1:22" customFormat="1" ht="30" customHeight="1" x14ac:dyDescent="0.25">
      <c r="A252" s="58"/>
      <c r="B252" s="58"/>
      <c r="C252" s="58"/>
      <c r="D252" s="58"/>
      <c r="E252" s="58"/>
      <c r="F252" s="58"/>
      <c r="G252" s="58"/>
      <c r="H252" s="58"/>
      <c r="I252" s="58"/>
      <c r="J252" s="58"/>
      <c r="K252" s="58"/>
      <c r="L252" s="58"/>
      <c r="M252" s="58"/>
      <c r="N252" s="58"/>
      <c r="O252" s="58"/>
      <c r="P252" s="58"/>
      <c r="Q252" s="58"/>
      <c r="R252" s="58"/>
      <c r="S252" s="58"/>
      <c r="T252" s="58"/>
      <c r="U252" s="58"/>
      <c r="V252" s="58"/>
    </row>
    <row r="253" spans="1:22" customFormat="1" ht="24.95" customHeight="1" x14ac:dyDescent="0.25">
      <c r="A253" s="58"/>
      <c r="B253" s="58"/>
      <c r="C253" s="58"/>
      <c r="D253" s="58"/>
      <c r="E253" s="58"/>
      <c r="F253" s="58"/>
      <c r="G253" s="58"/>
      <c r="H253" s="58"/>
      <c r="I253" s="58"/>
      <c r="J253" s="58"/>
      <c r="K253" s="58"/>
      <c r="L253" s="58"/>
      <c r="M253" s="58"/>
      <c r="N253" s="58"/>
      <c r="O253" s="58"/>
      <c r="P253" s="58"/>
      <c r="Q253" s="58"/>
      <c r="R253" s="58"/>
      <c r="S253" s="58"/>
      <c r="T253" s="58"/>
      <c r="U253" s="58"/>
      <c r="V253" s="58"/>
    </row>
    <row r="254" spans="1:22" customFormat="1" ht="24.95" customHeight="1" x14ac:dyDescent="0.25">
      <c r="A254" s="58"/>
      <c r="B254" s="58"/>
      <c r="C254" s="58"/>
      <c r="D254" s="58"/>
      <c r="E254" s="58"/>
      <c r="F254" s="58"/>
      <c r="G254" s="58"/>
      <c r="H254" s="58"/>
      <c r="I254" s="58"/>
      <c r="J254" s="58"/>
      <c r="K254" s="58"/>
      <c r="L254" s="58"/>
      <c r="M254" s="58"/>
      <c r="N254" s="58"/>
      <c r="O254" s="58"/>
      <c r="P254" s="58"/>
      <c r="Q254" s="58"/>
      <c r="R254" s="58"/>
      <c r="S254" s="58"/>
      <c r="T254" s="58"/>
      <c r="U254" s="58"/>
      <c r="V254" s="58"/>
    </row>
    <row r="255" spans="1:22" customFormat="1" ht="24.95" customHeight="1" x14ac:dyDescent="0.25">
      <c r="A255" s="58"/>
      <c r="B255" s="58"/>
      <c r="C255" s="58"/>
      <c r="D255" s="58"/>
      <c r="E255" s="58"/>
      <c r="F255" s="58"/>
      <c r="G255" s="58"/>
      <c r="H255" s="58"/>
      <c r="I255" s="58"/>
      <c r="J255" s="58"/>
      <c r="K255" s="58"/>
      <c r="L255" s="58"/>
      <c r="M255" s="58"/>
      <c r="N255" s="58"/>
      <c r="O255" s="58"/>
      <c r="P255" s="58"/>
      <c r="Q255" s="58"/>
      <c r="R255" s="58"/>
      <c r="S255" s="58"/>
      <c r="T255" s="58"/>
      <c r="U255" s="58"/>
      <c r="V255" s="58"/>
    </row>
    <row r="256" spans="1:22" customFormat="1" ht="24.95" customHeight="1" x14ac:dyDescent="0.25">
      <c r="A256" s="58"/>
      <c r="B256" s="58"/>
      <c r="C256" s="58"/>
      <c r="D256" s="58"/>
      <c r="E256" s="58"/>
      <c r="F256" s="58"/>
      <c r="G256" s="58"/>
      <c r="H256" s="58"/>
      <c r="I256" s="58"/>
      <c r="J256" s="58"/>
      <c r="K256" s="58"/>
      <c r="L256" s="58"/>
      <c r="M256" s="58"/>
      <c r="N256" s="58"/>
      <c r="O256" s="58"/>
      <c r="P256" s="58"/>
      <c r="Q256" s="58"/>
      <c r="R256" s="58"/>
      <c r="S256" s="58"/>
      <c r="T256" s="58"/>
      <c r="U256" s="58"/>
      <c r="V256" s="58"/>
    </row>
    <row r="257" spans="1:22" customFormat="1" ht="24.95" customHeight="1" x14ac:dyDescent="0.25">
      <c r="A257" s="58"/>
      <c r="B257" s="58"/>
      <c r="C257" s="58"/>
      <c r="D257" s="58"/>
      <c r="E257" s="58"/>
      <c r="F257" s="58"/>
      <c r="G257" s="58"/>
      <c r="H257" s="58"/>
      <c r="I257" s="58"/>
      <c r="J257" s="58"/>
      <c r="K257" s="58"/>
      <c r="L257" s="58"/>
      <c r="M257" s="58"/>
      <c r="N257" s="58"/>
      <c r="O257" s="58"/>
      <c r="P257" s="58"/>
      <c r="Q257" s="58"/>
      <c r="R257" s="58"/>
      <c r="S257" s="58"/>
      <c r="T257" s="58"/>
      <c r="U257" s="58"/>
      <c r="V257" s="58"/>
    </row>
    <row r="258" spans="1:22" customFormat="1" ht="24.95" customHeight="1" x14ac:dyDescent="0.25">
      <c r="A258" s="58"/>
      <c r="B258" s="58"/>
      <c r="C258" s="58"/>
      <c r="D258" s="58"/>
      <c r="E258" s="58"/>
      <c r="F258" s="58"/>
      <c r="G258" s="58"/>
      <c r="H258" s="58"/>
      <c r="I258" s="58"/>
      <c r="J258" s="58"/>
      <c r="K258" s="58"/>
      <c r="L258" s="58"/>
      <c r="M258" s="58"/>
      <c r="N258" s="58"/>
      <c r="O258" s="58"/>
      <c r="P258" s="58"/>
      <c r="Q258" s="58"/>
      <c r="R258" s="58"/>
      <c r="S258" s="58"/>
      <c r="T258" s="58"/>
      <c r="U258" s="58"/>
      <c r="V258" s="58"/>
    </row>
    <row r="259" spans="1:22" customFormat="1" ht="24.95" customHeight="1" x14ac:dyDescent="0.25">
      <c r="A259" s="58"/>
      <c r="B259" s="58"/>
      <c r="C259" s="58"/>
      <c r="D259" s="58"/>
      <c r="E259" s="58"/>
      <c r="F259" s="58"/>
      <c r="G259" s="58"/>
      <c r="H259" s="58"/>
      <c r="I259" s="58"/>
      <c r="J259" s="58"/>
      <c r="K259" s="58"/>
      <c r="L259" s="58"/>
      <c r="M259" s="58"/>
      <c r="N259" s="58"/>
      <c r="O259" s="58"/>
      <c r="P259" s="58"/>
      <c r="Q259" s="58"/>
      <c r="R259" s="58"/>
      <c r="S259" s="58"/>
      <c r="T259" s="58"/>
      <c r="U259" s="58"/>
      <c r="V259" s="58"/>
    </row>
    <row r="260" spans="1:22" customFormat="1" ht="24.95" customHeight="1" x14ac:dyDescent="0.25">
      <c r="A260" s="58"/>
      <c r="B260" s="58"/>
      <c r="C260" s="58"/>
      <c r="D260" s="58"/>
      <c r="E260" s="58"/>
      <c r="F260" s="58"/>
      <c r="G260" s="58"/>
      <c r="H260" s="58"/>
      <c r="I260" s="58"/>
      <c r="J260" s="58"/>
      <c r="K260" s="58"/>
      <c r="L260" s="58"/>
      <c r="M260" s="58"/>
      <c r="N260" s="58"/>
      <c r="O260" s="58"/>
      <c r="P260" s="58"/>
      <c r="Q260" s="58"/>
      <c r="R260" s="58"/>
      <c r="S260" s="58"/>
      <c r="T260" s="58"/>
      <c r="U260" s="58"/>
      <c r="V260" s="58"/>
    </row>
    <row r="261" spans="1:22" customFormat="1" ht="24.95" customHeight="1" x14ac:dyDescent="0.25">
      <c r="A261" s="58"/>
      <c r="B261" s="58"/>
      <c r="C261" s="58"/>
      <c r="D261" s="58"/>
      <c r="E261" s="58"/>
      <c r="F261" s="58"/>
      <c r="G261" s="58"/>
      <c r="H261" s="58"/>
      <c r="I261" s="58"/>
      <c r="J261" s="58"/>
      <c r="K261" s="58"/>
      <c r="L261" s="58"/>
      <c r="M261" s="58"/>
      <c r="N261" s="58"/>
      <c r="O261" s="58"/>
      <c r="P261" s="58"/>
      <c r="Q261" s="58"/>
      <c r="R261" s="58"/>
      <c r="S261" s="58"/>
      <c r="T261" s="58"/>
      <c r="U261" s="58"/>
      <c r="V261" s="58"/>
    </row>
  </sheetData>
  <sortState ref="A5:V209">
    <sortCondition ref="A5:A209"/>
    <sortCondition ref="B5:B209"/>
  </sortState>
  <mergeCells count="6">
    <mergeCell ref="I3:K3"/>
    <mergeCell ref="A1:O1"/>
    <mergeCell ref="C3:E3"/>
    <mergeCell ref="F3:H3"/>
    <mergeCell ref="L3:N3"/>
    <mergeCell ref="A2:V2"/>
  </mergeCells>
  <printOptions gridLines="1"/>
  <pageMargins left="0.7" right="0.7" top="0.25" bottom="0.25" header="0.3" footer="0.3"/>
  <pageSetup scale="4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S209"/>
  <sheetViews>
    <sheetView zoomScaleNormal="100" workbookViewId="0">
      <pane xSplit="2" ySplit="4" topLeftCell="C5" activePane="bottomRight" state="frozen"/>
      <selection activeCell="I19" sqref="I19"/>
      <selection pane="topRight" activeCell="I19" sqref="I19"/>
      <selection pane="bottomLeft" activeCell="I19" sqref="I19"/>
      <selection pane="bottomRight" activeCell="A4" sqref="A4:XFD4"/>
    </sheetView>
  </sheetViews>
  <sheetFormatPr defaultRowHeight="12.75" x14ac:dyDescent="0.2"/>
  <cols>
    <col min="1" max="1" width="20.7109375" style="113" customWidth="1"/>
    <col min="2" max="2" width="15.7109375" style="42" customWidth="1"/>
    <col min="3" max="4" width="15.7109375" style="215" customWidth="1"/>
    <col min="5" max="5" width="15.7109375" style="216" customWidth="1"/>
    <col min="6" max="7" width="15.7109375" style="215" customWidth="1"/>
    <col min="8" max="8" width="15.7109375" style="216" customWidth="1"/>
    <col min="9" max="10" width="15.7109375" style="215" customWidth="1"/>
    <col min="11" max="11" width="15.7109375" style="216" customWidth="1"/>
    <col min="12" max="13" width="10.7109375" style="51" customWidth="1"/>
    <col min="14" max="14" width="14" style="51" customWidth="1"/>
    <col min="15" max="15" width="10.7109375" style="51" customWidth="1"/>
    <col min="16" max="16" width="15.28515625" style="51" customWidth="1"/>
    <col min="17" max="17" width="16.140625" style="51" customWidth="1"/>
    <col min="18" max="18" width="20.7109375" style="51" customWidth="1"/>
    <col min="19" max="19" width="9.140625" style="51"/>
    <col min="20" max="16384" width="9.140625" style="1"/>
  </cols>
  <sheetData>
    <row r="1" spans="1:19" s="590" customFormat="1" x14ac:dyDescent="0.2">
      <c r="A1" s="591" t="s">
        <v>1028</v>
      </c>
      <c r="B1" s="42"/>
      <c r="C1" s="215"/>
      <c r="D1" s="215"/>
      <c r="E1" s="216"/>
      <c r="F1" s="215"/>
      <c r="G1" s="215"/>
      <c r="H1" s="216"/>
      <c r="I1" s="215"/>
      <c r="J1" s="215"/>
      <c r="K1" s="216"/>
      <c r="L1" s="51"/>
      <c r="M1" s="51"/>
      <c r="N1" s="51"/>
      <c r="O1" s="51"/>
      <c r="P1" s="51"/>
      <c r="Q1" s="51"/>
      <c r="R1" s="51"/>
      <c r="S1" s="51"/>
    </row>
    <row r="2" spans="1:19" s="590" customFormat="1" ht="16.5" thickBot="1" x14ac:dyDescent="0.3">
      <c r="A2" s="683" t="s">
        <v>1052</v>
      </c>
      <c r="B2" s="683"/>
      <c r="C2" s="683"/>
      <c r="D2" s="683"/>
      <c r="E2" s="683"/>
      <c r="F2" s="683"/>
      <c r="G2" s="683"/>
      <c r="H2" s="683"/>
      <c r="I2" s="683"/>
      <c r="J2" s="683"/>
      <c r="K2" s="683"/>
      <c r="L2" s="683"/>
      <c r="M2" s="683"/>
      <c r="N2" s="683"/>
      <c r="O2" s="683"/>
      <c r="P2" s="683"/>
      <c r="Q2" s="683"/>
      <c r="R2" s="683"/>
      <c r="S2" s="683"/>
    </row>
    <row r="3" spans="1:19" s="3" customFormat="1" ht="30" customHeight="1" thickBot="1" x14ac:dyDescent="0.25">
      <c r="A3" s="199"/>
      <c r="B3" s="200"/>
      <c r="C3" s="662" t="s">
        <v>29</v>
      </c>
      <c r="D3" s="681"/>
      <c r="E3" s="681"/>
      <c r="F3" s="679" t="s">
        <v>30</v>
      </c>
      <c r="G3" s="682"/>
      <c r="H3" s="682"/>
      <c r="I3" s="679" t="s">
        <v>31</v>
      </c>
      <c r="J3" s="680"/>
      <c r="K3" s="664"/>
      <c r="L3" s="201"/>
      <c r="M3" s="190"/>
      <c r="N3" s="202"/>
      <c r="O3" s="190"/>
      <c r="P3" s="203"/>
      <c r="Q3" s="190"/>
      <c r="R3" s="190"/>
      <c r="S3" s="202"/>
    </row>
    <row r="4" spans="1:19" s="3" customFormat="1" ht="39.950000000000003" customHeight="1" thickBot="1" x14ac:dyDescent="0.25">
      <c r="A4" s="121" t="s">
        <v>0</v>
      </c>
      <c r="B4" s="18" t="s">
        <v>2</v>
      </c>
      <c r="C4" s="204" t="s">
        <v>48</v>
      </c>
      <c r="D4" s="204" t="s">
        <v>36</v>
      </c>
      <c r="E4" s="205" t="s">
        <v>47</v>
      </c>
      <c r="F4" s="204" t="s">
        <v>48</v>
      </c>
      <c r="G4" s="204" t="s">
        <v>36</v>
      </c>
      <c r="H4" s="205" t="s">
        <v>47</v>
      </c>
      <c r="I4" s="204" t="s">
        <v>48</v>
      </c>
      <c r="J4" s="204" t="s">
        <v>36</v>
      </c>
      <c r="K4" s="205" t="s">
        <v>47</v>
      </c>
      <c r="L4" s="24" t="s">
        <v>9</v>
      </c>
      <c r="M4" s="24" t="s">
        <v>10</v>
      </c>
      <c r="N4" s="24" t="s">
        <v>42</v>
      </c>
      <c r="O4" s="97" t="s">
        <v>46</v>
      </c>
      <c r="P4" s="97" t="s">
        <v>12</v>
      </c>
      <c r="Q4" s="97" t="s">
        <v>13</v>
      </c>
      <c r="R4" s="97" t="s">
        <v>14</v>
      </c>
      <c r="S4" s="97" t="s">
        <v>11</v>
      </c>
    </row>
    <row r="5" spans="1:19" customFormat="1" ht="26.25" x14ac:dyDescent="0.25">
      <c r="A5" s="117" t="s">
        <v>66</v>
      </c>
      <c r="B5" s="30" t="s">
        <v>67</v>
      </c>
      <c r="C5" s="207"/>
      <c r="D5" s="207"/>
      <c r="E5" s="208"/>
      <c r="F5" s="209"/>
      <c r="G5" s="209"/>
      <c r="H5" s="208"/>
      <c r="I5" s="209"/>
      <c r="J5" s="209"/>
      <c r="K5" s="208"/>
      <c r="L5" s="99" t="s">
        <v>412</v>
      </c>
      <c r="M5" s="30" t="s">
        <v>708</v>
      </c>
      <c r="N5" s="30" t="s">
        <v>425</v>
      </c>
      <c r="O5" s="30" t="s">
        <v>421</v>
      </c>
      <c r="P5" s="30" t="s">
        <v>270</v>
      </c>
      <c r="Q5" s="30" t="s">
        <v>423</v>
      </c>
      <c r="R5" s="30" t="s">
        <v>424</v>
      </c>
      <c r="S5" s="30" t="s">
        <v>422</v>
      </c>
    </row>
    <row r="6" spans="1:19" customFormat="1" ht="26.25" x14ac:dyDescent="0.25">
      <c r="A6" s="117" t="s">
        <v>68</v>
      </c>
      <c r="B6" s="35" t="s">
        <v>69</v>
      </c>
      <c r="C6" s="207">
        <v>3793.9745152354571</v>
      </c>
      <c r="D6" s="207">
        <v>2302.4050304709144</v>
      </c>
      <c r="E6" s="208">
        <v>0.60685832791579131</v>
      </c>
      <c r="F6" s="209">
        <v>9172.1632653061224</v>
      </c>
      <c r="G6" s="209">
        <v>5578.9273469387745</v>
      </c>
      <c r="H6" s="208">
        <v>0.60824553440311857</v>
      </c>
      <c r="I6" s="209">
        <v>25951.665847665845</v>
      </c>
      <c r="J6" s="209">
        <v>15745.024570024569</v>
      </c>
      <c r="K6" s="208">
        <v>0.60670573759875657</v>
      </c>
      <c r="L6" s="35" t="s">
        <v>412</v>
      </c>
      <c r="M6" s="30" t="s">
        <v>706</v>
      </c>
      <c r="N6" s="30"/>
      <c r="O6" s="30" t="s">
        <v>426</v>
      </c>
      <c r="P6" s="30" t="s">
        <v>428</v>
      </c>
      <c r="Q6" s="30" t="s">
        <v>429</v>
      </c>
      <c r="R6" s="30" t="s">
        <v>430</v>
      </c>
      <c r="S6" s="30" t="s">
        <v>427</v>
      </c>
    </row>
    <row r="7" spans="1:19" customFormat="1" ht="26.25" x14ac:dyDescent="0.25">
      <c r="A7" s="117" t="s">
        <v>70</v>
      </c>
      <c r="B7" s="35" t="s">
        <v>71</v>
      </c>
      <c r="C7" s="207">
        <v>2799.65625</v>
      </c>
      <c r="D7" s="207">
        <v>1763.7834375</v>
      </c>
      <c r="E7" s="208">
        <v>0.62999999999999989</v>
      </c>
      <c r="F7" s="209">
        <v>26428.400000000001</v>
      </c>
      <c r="G7" s="209">
        <v>16649.892</v>
      </c>
      <c r="H7" s="208">
        <v>0.63000000000000012</v>
      </c>
      <c r="I7" s="209">
        <v>15808.076923076924</v>
      </c>
      <c r="J7" s="209">
        <v>9959.0884615384621</v>
      </c>
      <c r="K7" s="208">
        <v>0.63</v>
      </c>
      <c r="L7" s="35" t="s">
        <v>412</v>
      </c>
      <c r="M7" s="30" t="s">
        <v>706</v>
      </c>
      <c r="N7" s="30"/>
      <c r="O7" s="30" t="s">
        <v>431</v>
      </c>
      <c r="P7" s="30" t="s">
        <v>428</v>
      </c>
      <c r="Q7" s="30" t="s">
        <v>429</v>
      </c>
      <c r="R7" s="30" t="s">
        <v>430</v>
      </c>
      <c r="S7" s="30" t="s">
        <v>427</v>
      </c>
    </row>
    <row r="8" spans="1:19" customFormat="1" ht="39" x14ac:dyDescent="0.25">
      <c r="A8" s="117" t="s">
        <v>72</v>
      </c>
      <c r="B8" s="55" t="s">
        <v>73</v>
      </c>
      <c r="C8" s="207">
        <v>5227.7142857142853</v>
      </c>
      <c r="D8" s="207">
        <v>1688.5517142857143</v>
      </c>
      <c r="E8" s="208">
        <v>0.32300000000000001</v>
      </c>
      <c r="F8" s="209">
        <v>11570.846511627906</v>
      </c>
      <c r="G8" s="209">
        <v>3737.3834232558143</v>
      </c>
      <c r="H8" s="208">
        <v>0.32300000000000001</v>
      </c>
      <c r="I8" s="209">
        <v>9956.0655737704928</v>
      </c>
      <c r="J8" s="209">
        <v>3215.8091803278689</v>
      </c>
      <c r="K8" s="208">
        <v>0.32300000000000001</v>
      </c>
      <c r="L8" s="35" t="s">
        <v>412</v>
      </c>
      <c r="M8" s="30" t="s">
        <v>706</v>
      </c>
      <c r="N8" s="30" t="s">
        <v>633</v>
      </c>
      <c r="O8" s="30" t="s">
        <v>432</v>
      </c>
      <c r="P8" s="30" t="s">
        <v>433</v>
      </c>
      <c r="Q8" s="30" t="s">
        <v>434</v>
      </c>
      <c r="R8" s="30" t="s">
        <v>435</v>
      </c>
      <c r="S8" s="30" t="s">
        <v>427</v>
      </c>
    </row>
    <row r="9" spans="1:19" customFormat="1" ht="26.25" x14ac:dyDescent="0.25">
      <c r="A9" s="118" t="s">
        <v>628</v>
      </c>
      <c r="B9" s="30" t="s">
        <v>630</v>
      </c>
      <c r="C9" s="207"/>
      <c r="D9" s="207"/>
      <c r="E9" s="208"/>
      <c r="F9" s="209"/>
      <c r="G9" s="209"/>
      <c r="H9" s="208"/>
      <c r="I9" s="209"/>
      <c r="J9" s="209"/>
      <c r="K9" s="208"/>
      <c r="L9" s="35"/>
      <c r="M9" s="55" t="s">
        <v>711</v>
      </c>
      <c r="N9" s="35"/>
      <c r="O9" s="35"/>
      <c r="P9" s="30" t="s">
        <v>439</v>
      </c>
      <c r="Q9" s="30" t="s">
        <v>75</v>
      </c>
      <c r="R9" s="30" t="s">
        <v>440</v>
      </c>
      <c r="S9" s="30" t="s">
        <v>438</v>
      </c>
    </row>
    <row r="10" spans="1:19" customFormat="1" ht="26.25" x14ac:dyDescent="0.25">
      <c r="A10" s="117" t="s">
        <v>763</v>
      </c>
      <c r="B10" s="55" t="s">
        <v>75</v>
      </c>
      <c r="C10" s="207">
        <v>9512.8800522458459</v>
      </c>
      <c r="D10" s="207">
        <v>1017.3427182352515</v>
      </c>
      <c r="E10" s="208">
        <v>0.10694371343356446</v>
      </c>
      <c r="F10" s="209">
        <v>56140.212864414621</v>
      </c>
      <c r="G10" s="209">
        <v>4929.1994447015268</v>
      </c>
      <c r="H10" s="208">
        <v>8.7801580955992053E-2</v>
      </c>
      <c r="I10" s="209">
        <v>1287250</v>
      </c>
      <c r="J10" s="209">
        <v>116695.65217391304</v>
      </c>
      <c r="K10" s="208">
        <v>9.065500265986641E-2</v>
      </c>
      <c r="L10" s="35" t="s">
        <v>414</v>
      </c>
      <c r="M10" s="30" t="s">
        <v>711</v>
      </c>
      <c r="N10" s="55"/>
      <c r="O10" s="30" t="s">
        <v>437</v>
      </c>
      <c r="P10" s="30" t="s">
        <v>439</v>
      </c>
      <c r="Q10" s="30" t="s">
        <v>75</v>
      </c>
      <c r="R10" s="30" t="s">
        <v>440</v>
      </c>
      <c r="S10" s="30" t="s">
        <v>438</v>
      </c>
    </row>
    <row r="11" spans="1:19" customFormat="1" ht="15" x14ac:dyDescent="0.25">
      <c r="A11" s="117" t="s">
        <v>629</v>
      </c>
      <c r="B11" s="206" t="s">
        <v>809</v>
      </c>
      <c r="C11" s="207"/>
      <c r="D11" s="207"/>
      <c r="E11" s="208"/>
      <c r="F11" s="209"/>
      <c r="G11" s="209"/>
      <c r="H11" s="208"/>
      <c r="I11" s="209"/>
      <c r="J11" s="209"/>
      <c r="K11" s="208"/>
      <c r="L11" s="35" t="s">
        <v>414</v>
      </c>
      <c r="M11" s="55" t="s">
        <v>711</v>
      </c>
      <c r="N11" s="35"/>
      <c r="O11" s="35"/>
      <c r="P11" s="30" t="s">
        <v>203</v>
      </c>
      <c r="Q11" s="30" t="s">
        <v>164</v>
      </c>
      <c r="R11" s="30" t="s">
        <v>479</v>
      </c>
      <c r="S11" s="30" t="s">
        <v>422</v>
      </c>
    </row>
    <row r="12" spans="1:19" customFormat="1" ht="39" x14ac:dyDescent="0.25">
      <c r="A12" s="117" t="s">
        <v>82</v>
      </c>
      <c r="B12" s="35" t="s">
        <v>84</v>
      </c>
      <c r="C12" s="207">
        <v>2926.5147864184009</v>
      </c>
      <c r="D12" s="207">
        <v>2132.6257393209203</v>
      </c>
      <c r="E12" s="208">
        <v>0.72872542767191095</v>
      </c>
      <c r="F12" s="209">
        <v>9194.181818181818</v>
      </c>
      <c r="G12" s="209">
        <v>6657.748036363635</v>
      </c>
      <c r="H12" s="208">
        <v>0.72412621025154245</v>
      </c>
      <c r="I12" s="209">
        <v>14315.510204081635</v>
      </c>
      <c r="J12" s="209">
        <v>10320.084391836735</v>
      </c>
      <c r="K12" s="208">
        <v>0.72090231117953985</v>
      </c>
      <c r="L12" s="35" t="s">
        <v>412</v>
      </c>
      <c r="M12" s="30" t="s">
        <v>706</v>
      </c>
      <c r="N12" s="104" t="s">
        <v>447</v>
      </c>
      <c r="O12" s="30" t="s">
        <v>458</v>
      </c>
      <c r="P12" s="30" t="s">
        <v>442</v>
      </c>
      <c r="Q12" s="30" t="s">
        <v>443</v>
      </c>
      <c r="R12" s="30" t="s">
        <v>444</v>
      </c>
      <c r="S12" s="30" t="s">
        <v>441</v>
      </c>
    </row>
    <row r="13" spans="1:19" customFormat="1" ht="64.5" x14ac:dyDescent="0.25">
      <c r="A13" s="117" t="s">
        <v>82</v>
      </c>
      <c r="B13" s="35" t="s">
        <v>85</v>
      </c>
      <c r="C13" s="207">
        <v>4024.7010309278348</v>
      </c>
      <c r="D13" s="207">
        <v>2512.2094639175252</v>
      </c>
      <c r="E13" s="208">
        <v>0.62419778378876822</v>
      </c>
      <c r="F13" s="209">
        <v>7418.8285714285721</v>
      </c>
      <c r="G13" s="209">
        <v>4632.5905028571433</v>
      </c>
      <c r="H13" s="208">
        <v>0.62443692535209649</v>
      </c>
      <c r="I13" s="209">
        <v>16634.141078838176</v>
      </c>
      <c r="J13" s="209">
        <v>10380.374355186723</v>
      </c>
      <c r="K13" s="208">
        <v>0.62404029796239691</v>
      </c>
      <c r="L13" s="35" t="s">
        <v>412</v>
      </c>
      <c r="M13" s="30" t="s">
        <v>706</v>
      </c>
      <c r="N13" s="55" t="s">
        <v>842</v>
      </c>
      <c r="O13" s="30" t="s">
        <v>458</v>
      </c>
      <c r="P13" s="30" t="s">
        <v>442</v>
      </c>
      <c r="Q13" s="30" t="s">
        <v>443</v>
      </c>
      <c r="R13" s="30" t="s">
        <v>444</v>
      </c>
      <c r="S13" s="30" t="s">
        <v>441</v>
      </c>
    </row>
    <row r="14" spans="1:19" customFormat="1" ht="26.25" x14ac:dyDescent="0.25">
      <c r="A14" s="117" t="s">
        <v>82</v>
      </c>
      <c r="B14" s="55" t="s">
        <v>86</v>
      </c>
      <c r="C14" s="207">
        <v>3443.3741007194244</v>
      </c>
      <c r="D14" s="207">
        <v>2079.0807258992804</v>
      </c>
      <c r="E14" s="208">
        <v>0.60379170693794137</v>
      </c>
      <c r="F14" s="209">
        <v>7546.8648648648641</v>
      </c>
      <c r="G14" s="209">
        <v>4564.8537810810803</v>
      </c>
      <c r="H14" s="208">
        <v>0.60486756591246049</v>
      </c>
      <c r="I14" s="209">
        <v>18234.333333333332</v>
      </c>
      <c r="J14" s="209">
        <v>11020.521999999999</v>
      </c>
      <c r="K14" s="208">
        <v>0.60438305028974637</v>
      </c>
      <c r="L14" s="35" t="s">
        <v>412</v>
      </c>
      <c r="M14" s="30" t="s">
        <v>706</v>
      </c>
      <c r="N14" s="30" t="s">
        <v>452</v>
      </c>
      <c r="O14" s="30" t="s">
        <v>458</v>
      </c>
      <c r="P14" s="30" t="s">
        <v>449</v>
      </c>
      <c r="Q14" s="30" t="s">
        <v>450</v>
      </c>
      <c r="R14" s="30" t="s">
        <v>451</v>
      </c>
      <c r="S14" s="30" t="s">
        <v>441</v>
      </c>
    </row>
    <row r="15" spans="1:19" customFormat="1" ht="26.25" x14ac:dyDescent="0.25">
      <c r="A15" s="117" t="s">
        <v>82</v>
      </c>
      <c r="B15" s="35" t="s">
        <v>87</v>
      </c>
      <c r="C15" s="207">
        <v>3456.1840707964602</v>
      </c>
      <c r="D15" s="207">
        <v>1682.9153090265486</v>
      </c>
      <c r="E15" s="208">
        <v>0.48692872675578569</v>
      </c>
      <c r="F15" s="209">
        <v>3223.9178885630499</v>
      </c>
      <c r="G15" s="209">
        <v>1571.224624046921</v>
      </c>
      <c r="H15" s="208">
        <v>0.48736496348771469</v>
      </c>
      <c r="I15" s="209">
        <v>10282.853503184713</v>
      </c>
      <c r="J15" s="209">
        <v>4988.8434267515922</v>
      </c>
      <c r="K15" s="208">
        <v>0.48516138299611999</v>
      </c>
      <c r="L15" s="35" t="s">
        <v>412</v>
      </c>
      <c r="M15" s="30" t="s">
        <v>706</v>
      </c>
      <c r="N15" s="30"/>
      <c r="O15" s="30" t="s">
        <v>458</v>
      </c>
      <c r="P15" s="30" t="s">
        <v>439</v>
      </c>
      <c r="Q15" s="30" t="s">
        <v>453</v>
      </c>
      <c r="R15" s="30" t="s">
        <v>440</v>
      </c>
      <c r="S15" s="30" t="s">
        <v>438</v>
      </c>
    </row>
    <row r="16" spans="1:19" customFormat="1" ht="51.75" x14ac:dyDescent="0.25">
      <c r="A16" s="117" t="s">
        <v>82</v>
      </c>
      <c r="B16" s="55" t="s">
        <v>88</v>
      </c>
      <c r="C16" s="207">
        <v>5708.3904566444335</v>
      </c>
      <c r="D16" s="207">
        <v>1222.5462575679837</v>
      </c>
      <c r="E16" s="208">
        <v>0.21416654429182719</v>
      </c>
      <c r="F16" s="209">
        <v>18771.979020979023</v>
      </c>
      <c r="G16" s="209">
        <v>4016.9652181818178</v>
      </c>
      <c r="H16" s="208">
        <v>0.21398730595706364</v>
      </c>
      <c r="I16" s="209">
        <v>29082.710706150345</v>
      </c>
      <c r="J16" s="209">
        <v>6230.3909453302958</v>
      </c>
      <c r="K16" s="208">
        <v>0.21423006294983044</v>
      </c>
      <c r="L16" s="35" t="s">
        <v>412</v>
      </c>
      <c r="M16" s="30" t="s">
        <v>706</v>
      </c>
      <c r="N16" s="55" t="s">
        <v>637</v>
      </c>
      <c r="O16" s="30" t="s">
        <v>458</v>
      </c>
      <c r="P16" s="30" t="s">
        <v>439</v>
      </c>
      <c r="Q16" s="30" t="s">
        <v>453</v>
      </c>
      <c r="R16" s="30" t="s">
        <v>440</v>
      </c>
      <c r="S16" s="30" t="s">
        <v>438</v>
      </c>
    </row>
    <row r="17" spans="1:19" customFormat="1" ht="39" x14ac:dyDescent="0.25">
      <c r="A17" s="117" t="s">
        <v>82</v>
      </c>
      <c r="B17" s="55" t="s">
        <v>90</v>
      </c>
      <c r="C17" s="207">
        <v>3988.7547169811319</v>
      </c>
      <c r="D17" s="207">
        <v>1565.3801056603772</v>
      </c>
      <c r="E17" s="208">
        <v>0.39244832453501349</v>
      </c>
      <c r="F17" s="209">
        <v>7500.5350318471337</v>
      </c>
      <c r="G17" s="209">
        <v>2943.3152636942673</v>
      </c>
      <c r="H17" s="208">
        <v>0.39241404129132185</v>
      </c>
      <c r="I17" s="209">
        <v>26294.909090909092</v>
      </c>
      <c r="J17" s="209">
        <v>10302.478109090911</v>
      </c>
      <c r="K17" s="208">
        <v>0.3918050476414377</v>
      </c>
      <c r="L17" s="35" t="s">
        <v>412</v>
      </c>
      <c r="M17" s="30" t="s">
        <v>706</v>
      </c>
      <c r="N17" s="30" t="s">
        <v>452</v>
      </c>
      <c r="O17" s="30" t="s">
        <v>458</v>
      </c>
      <c r="P17" s="30" t="s">
        <v>442</v>
      </c>
      <c r="Q17" s="30" t="s">
        <v>454</v>
      </c>
      <c r="R17" s="30" t="s">
        <v>444</v>
      </c>
      <c r="S17" s="30" t="s">
        <v>441</v>
      </c>
    </row>
    <row r="18" spans="1:19" customFormat="1" ht="39" x14ac:dyDescent="0.25">
      <c r="A18" s="117" t="s">
        <v>82</v>
      </c>
      <c r="B18" s="35" t="s">
        <v>673</v>
      </c>
      <c r="C18" s="207">
        <v>2569.7220077220077</v>
      </c>
      <c r="D18" s="207">
        <v>1446.2627312741313</v>
      </c>
      <c r="E18" s="208">
        <v>0.56280902250442477</v>
      </c>
      <c r="F18" s="209">
        <v>6304.8767123287671</v>
      </c>
      <c r="G18" s="209">
        <v>3559.9619232876712</v>
      </c>
      <c r="H18" s="208">
        <v>0.56463624678439828</v>
      </c>
      <c r="I18" s="209">
        <v>9006.7681660899652</v>
      </c>
      <c r="J18" s="209">
        <v>4942.0255349480976</v>
      </c>
      <c r="K18" s="208">
        <v>0.54870131481285123</v>
      </c>
      <c r="L18" s="35" t="s">
        <v>412</v>
      </c>
      <c r="M18" s="30" t="s">
        <v>706</v>
      </c>
      <c r="N18" s="51" t="s">
        <v>833</v>
      </c>
      <c r="O18" s="30" t="s">
        <v>458</v>
      </c>
      <c r="P18" s="30" t="s">
        <v>442</v>
      </c>
      <c r="Q18" s="30" t="s">
        <v>454</v>
      </c>
      <c r="R18" s="30" t="s">
        <v>444</v>
      </c>
      <c r="S18" s="30" t="s">
        <v>441</v>
      </c>
    </row>
    <row r="19" spans="1:19" customFormat="1" ht="64.5" x14ac:dyDescent="0.25">
      <c r="A19" s="117" t="s">
        <v>82</v>
      </c>
      <c r="B19" s="55" t="s">
        <v>91</v>
      </c>
      <c r="C19" s="207">
        <v>5105.828489300543</v>
      </c>
      <c r="D19" s="207">
        <v>1114.3651165122963</v>
      </c>
      <c r="E19" s="208">
        <v>0.21825353492532906</v>
      </c>
      <c r="F19" s="209">
        <v>15468.997079904433</v>
      </c>
      <c r="G19" s="209">
        <v>3380.3570911600741</v>
      </c>
      <c r="H19" s="208">
        <v>0.21852464472641547</v>
      </c>
      <c r="I19" s="209">
        <v>42282.896551724138</v>
      </c>
      <c r="J19" s="209">
        <v>9227.7649812807867</v>
      </c>
      <c r="K19" s="208">
        <v>0.21823871432252939</v>
      </c>
      <c r="L19" s="35" t="s">
        <v>412</v>
      </c>
      <c r="M19" s="30" t="s">
        <v>706</v>
      </c>
      <c r="N19" s="55" t="s">
        <v>638</v>
      </c>
      <c r="O19" s="30" t="s">
        <v>458</v>
      </c>
      <c r="P19" s="30" t="s">
        <v>439</v>
      </c>
      <c r="Q19" s="30" t="s">
        <v>91</v>
      </c>
      <c r="R19" s="30" t="s">
        <v>440</v>
      </c>
      <c r="S19" s="30" t="s">
        <v>438</v>
      </c>
    </row>
    <row r="20" spans="1:19" customFormat="1" ht="39" x14ac:dyDescent="0.25">
      <c r="A20" s="117" t="s">
        <v>82</v>
      </c>
      <c r="B20" s="55" t="s">
        <v>92</v>
      </c>
      <c r="C20" s="207">
        <v>2843.4642857142853</v>
      </c>
      <c r="D20" s="207">
        <v>1838.4327107142853</v>
      </c>
      <c r="E20" s="208">
        <v>0.646546791514375</v>
      </c>
      <c r="F20" s="209">
        <v>5398.833333333333</v>
      </c>
      <c r="G20" s="209">
        <v>3518.5179833333327</v>
      </c>
      <c r="H20" s="208">
        <v>0.65171820763745247</v>
      </c>
      <c r="I20" s="209">
        <v>6159</v>
      </c>
      <c r="J20" s="209">
        <v>3930.7656000000006</v>
      </c>
      <c r="K20" s="208">
        <v>0.63821490501704836</v>
      </c>
      <c r="L20" s="35" t="s">
        <v>412</v>
      </c>
      <c r="M20" s="30" t="s">
        <v>706</v>
      </c>
      <c r="N20" s="30" t="s">
        <v>455</v>
      </c>
      <c r="O20" s="30" t="s">
        <v>458</v>
      </c>
      <c r="P20" s="30" t="s">
        <v>442</v>
      </c>
      <c r="Q20" s="30" t="s">
        <v>454</v>
      </c>
      <c r="R20" s="30" t="s">
        <v>444</v>
      </c>
      <c r="S20" s="30" t="s">
        <v>441</v>
      </c>
    </row>
    <row r="21" spans="1:19" customFormat="1" ht="26.25" x14ac:dyDescent="0.25">
      <c r="A21" s="117" t="s">
        <v>82</v>
      </c>
      <c r="B21" s="55" t="s">
        <v>93</v>
      </c>
      <c r="C21" s="207">
        <v>4707.9063643013897</v>
      </c>
      <c r="D21" s="207">
        <v>1007.2685565471834</v>
      </c>
      <c r="E21" s="208">
        <v>0.21395254675942413</v>
      </c>
      <c r="F21" s="209">
        <v>23186.103896103894</v>
      </c>
      <c r="G21" s="209">
        <v>4964.0723298701296</v>
      </c>
      <c r="H21" s="208">
        <v>0.21409687251096435</v>
      </c>
      <c r="I21" s="209">
        <v>6846.75</v>
      </c>
      <c r="J21" s="209">
        <v>1465.5694250000001</v>
      </c>
      <c r="K21" s="208">
        <v>0.21405329901047945</v>
      </c>
      <c r="L21" s="35" t="s">
        <v>412</v>
      </c>
      <c r="M21" s="30" t="s">
        <v>706</v>
      </c>
      <c r="N21" s="30" t="s">
        <v>452</v>
      </c>
      <c r="O21" s="30" t="s">
        <v>458</v>
      </c>
      <c r="P21" s="30" t="s">
        <v>439</v>
      </c>
      <c r="Q21" s="30" t="s">
        <v>453</v>
      </c>
      <c r="R21" s="30" t="s">
        <v>440</v>
      </c>
      <c r="S21" s="30" t="s">
        <v>438</v>
      </c>
    </row>
    <row r="22" spans="1:19" customFormat="1" ht="26.25" x14ac:dyDescent="0.25">
      <c r="A22" s="117" t="s">
        <v>82</v>
      </c>
      <c r="B22" s="55" t="s">
        <v>94</v>
      </c>
      <c r="C22" s="207">
        <v>5662.1462747778533</v>
      </c>
      <c r="D22" s="207">
        <v>1211.9024448393707</v>
      </c>
      <c r="E22" s="208">
        <v>0.21403587721458472</v>
      </c>
      <c r="F22" s="209">
        <v>9468.4393592677352</v>
      </c>
      <c r="G22" s="209">
        <v>2030.5097327231122</v>
      </c>
      <c r="H22" s="208">
        <v>0.21445030756157754</v>
      </c>
      <c r="I22" s="209">
        <v>22555.040000000001</v>
      </c>
      <c r="J22" s="209">
        <v>4838.032549333333</v>
      </c>
      <c r="K22" s="208">
        <v>0.21449895674462707</v>
      </c>
      <c r="L22" s="35" t="s">
        <v>412</v>
      </c>
      <c r="M22" s="30" t="s">
        <v>706</v>
      </c>
      <c r="N22" s="30" t="s">
        <v>452</v>
      </c>
      <c r="O22" s="30" t="s">
        <v>458</v>
      </c>
      <c r="P22" s="30" t="s">
        <v>439</v>
      </c>
      <c r="Q22" s="30" t="s">
        <v>453</v>
      </c>
      <c r="R22" s="30" t="s">
        <v>440</v>
      </c>
      <c r="S22" s="30" t="s">
        <v>438</v>
      </c>
    </row>
    <row r="23" spans="1:19" customFormat="1" ht="64.5" x14ac:dyDescent="0.25">
      <c r="A23" s="117" t="s">
        <v>82</v>
      </c>
      <c r="B23" s="99" t="s">
        <v>95</v>
      </c>
      <c r="C23" s="207"/>
      <c r="D23" s="207"/>
      <c r="E23" s="208"/>
      <c r="F23" s="209"/>
      <c r="G23" s="209"/>
      <c r="H23" s="208"/>
      <c r="I23" s="209"/>
      <c r="J23" s="209"/>
      <c r="K23" s="208"/>
      <c r="L23" s="99" t="s">
        <v>412</v>
      </c>
      <c r="M23" s="30" t="s">
        <v>706</v>
      </c>
      <c r="N23" s="55" t="s">
        <v>456</v>
      </c>
      <c r="O23" s="30" t="s">
        <v>458</v>
      </c>
      <c r="P23" s="30" t="s">
        <v>439</v>
      </c>
      <c r="Q23" s="30" t="s">
        <v>453</v>
      </c>
      <c r="R23" s="30" t="s">
        <v>440</v>
      </c>
      <c r="S23" s="30" t="s">
        <v>438</v>
      </c>
    </row>
    <row r="24" spans="1:19" customFormat="1" ht="26.25" x14ac:dyDescent="0.25">
      <c r="A24" s="117" t="s">
        <v>82</v>
      </c>
      <c r="B24" s="55" t="s">
        <v>96</v>
      </c>
      <c r="C24" s="207">
        <v>6013.2748073780058</v>
      </c>
      <c r="D24" s="207">
        <v>1287.4242643007237</v>
      </c>
      <c r="E24" s="208">
        <v>0.214097027915823</v>
      </c>
      <c r="F24" s="209">
        <v>44382.609480812644</v>
      </c>
      <c r="G24" s="209">
        <v>9511.6099485327322</v>
      </c>
      <c r="H24" s="208">
        <v>0.21430938964156135</v>
      </c>
      <c r="I24" s="209">
        <v>26167.080568720376</v>
      </c>
      <c r="J24" s="209">
        <v>5599.6116426540275</v>
      </c>
      <c r="K24" s="208">
        <v>0.2139945122249402</v>
      </c>
      <c r="L24" s="35" t="s">
        <v>412</v>
      </c>
      <c r="M24" s="30" t="s">
        <v>706</v>
      </c>
      <c r="N24" s="30" t="s">
        <v>452</v>
      </c>
      <c r="O24" s="30" t="s">
        <v>458</v>
      </c>
      <c r="P24" s="30" t="s">
        <v>439</v>
      </c>
      <c r="Q24" s="30" t="s">
        <v>453</v>
      </c>
      <c r="R24" s="30" t="s">
        <v>440</v>
      </c>
      <c r="S24" s="30" t="s">
        <v>438</v>
      </c>
    </row>
    <row r="25" spans="1:19" customFormat="1" ht="39" x14ac:dyDescent="0.25">
      <c r="A25" s="117" t="s">
        <v>82</v>
      </c>
      <c r="B25" s="35" t="s">
        <v>97</v>
      </c>
      <c r="C25" s="207">
        <v>3217.3544554455443</v>
      </c>
      <c r="D25" s="207">
        <v>1984.5077370297031</v>
      </c>
      <c r="E25" s="208">
        <v>0.61681352319475335</v>
      </c>
      <c r="F25" s="209">
        <v>8793.8823529411766</v>
      </c>
      <c r="G25" s="209">
        <v>5428.671847058823</v>
      </c>
      <c r="H25" s="208">
        <v>0.61732368357681799</v>
      </c>
      <c r="I25" s="209">
        <v>12757.5</v>
      </c>
      <c r="J25" s="209">
        <v>7875.9571125000002</v>
      </c>
      <c r="K25" s="208">
        <v>0.617358974132863</v>
      </c>
      <c r="L25" s="35" t="s">
        <v>412</v>
      </c>
      <c r="M25" s="30" t="s">
        <v>706</v>
      </c>
      <c r="N25" s="30"/>
      <c r="O25" s="30" t="s">
        <v>458</v>
      </c>
      <c r="P25" s="30" t="s">
        <v>442</v>
      </c>
      <c r="Q25" s="30" t="s">
        <v>450</v>
      </c>
      <c r="R25" s="30" t="s">
        <v>451</v>
      </c>
      <c r="S25" s="30" t="s">
        <v>441</v>
      </c>
    </row>
    <row r="26" spans="1:19" customFormat="1" ht="26.25" x14ac:dyDescent="0.25">
      <c r="A26" s="117" t="s">
        <v>82</v>
      </c>
      <c r="B26" s="35" t="s">
        <v>98</v>
      </c>
      <c r="C26" s="207">
        <v>4924.6971428571424</v>
      </c>
      <c r="D26" s="207">
        <v>2489.6945811428573</v>
      </c>
      <c r="E26" s="208">
        <v>0.50555283074695234</v>
      </c>
      <c r="F26" s="209">
        <v>7587.4285714285716</v>
      </c>
      <c r="G26" s="209">
        <v>3834.8282637362631</v>
      </c>
      <c r="H26" s="208">
        <v>0.50541869720880106</v>
      </c>
      <c r="I26" s="209">
        <v>60240</v>
      </c>
      <c r="J26" s="209">
        <v>30441.171999999999</v>
      </c>
      <c r="K26" s="208">
        <v>0.50533154050464801</v>
      </c>
      <c r="L26" s="35" t="s">
        <v>412</v>
      </c>
      <c r="M26" s="30" t="s">
        <v>706</v>
      </c>
      <c r="N26" s="30"/>
      <c r="O26" s="30" t="s">
        <v>458</v>
      </c>
      <c r="P26" s="30" t="s">
        <v>439</v>
      </c>
      <c r="Q26" s="30" t="s">
        <v>453</v>
      </c>
      <c r="R26" s="30" t="s">
        <v>440</v>
      </c>
      <c r="S26" s="30" t="s">
        <v>438</v>
      </c>
    </row>
    <row r="27" spans="1:19" customFormat="1" ht="39" x14ac:dyDescent="0.25">
      <c r="A27" s="117" t="s">
        <v>82</v>
      </c>
      <c r="B27" s="35" t="s">
        <v>99</v>
      </c>
      <c r="C27" s="207">
        <v>3744.8961748633878</v>
      </c>
      <c r="D27" s="207">
        <v>2175.3184601092894</v>
      </c>
      <c r="E27" s="208">
        <v>0.58087550589800896</v>
      </c>
      <c r="F27" s="209">
        <v>17753.826589595377</v>
      </c>
      <c r="G27" s="209">
        <v>10316.805600000002</v>
      </c>
      <c r="H27" s="208">
        <v>0.5811032088173127</v>
      </c>
      <c r="I27" s="209">
        <v>21606.1775147929</v>
      </c>
      <c r="J27" s="209">
        <v>12554.120549112426</v>
      </c>
      <c r="K27" s="208">
        <v>0.58104310864414188</v>
      </c>
      <c r="L27" s="35" t="s">
        <v>412</v>
      </c>
      <c r="M27" s="30" t="s">
        <v>706</v>
      </c>
      <c r="N27" s="30" t="s">
        <v>843</v>
      </c>
      <c r="O27" s="30" t="s">
        <v>458</v>
      </c>
      <c r="P27" s="30" t="s">
        <v>442</v>
      </c>
      <c r="Q27" s="30" t="s">
        <v>454</v>
      </c>
      <c r="R27" s="30" t="s">
        <v>444</v>
      </c>
      <c r="S27" s="30" t="s">
        <v>441</v>
      </c>
    </row>
    <row r="28" spans="1:19" customFormat="1" ht="39" x14ac:dyDescent="0.25">
      <c r="A28" s="117" t="s">
        <v>82</v>
      </c>
      <c r="B28" s="35" t="s">
        <v>102</v>
      </c>
      <c r="C28" s="207">
        <v>5340.2453987730059</v>
      </c>
      <c r="D28" s="207">
        <v>1166.5373633654688</v>
      </c>
      <c r="E28" s="208">
        <v>0.21844265127469548</v>
      </c>
      <c r="F28" s="209">
        <v>15538.976117103235</v>
      </c>
      <c r="G28" s="209">
        <v>3407.121729892141</v>
      </c>
      <c r="H28" s="208">
        <v>0.21926294912970715</v>
      </c>
      <c r="I28" s="209">
        <v>23114.905263157896</v>
      </c>
      <c r="J28" s="209">
        <v>5046.8309052631585</v>
      </c>
      <c r="K28" s="208">
        <v>0.21833664675697978</v>
      </c>
      <c r="L28" s="35" t="s">
        <v>412</v>
      </c>
      <c r="M28" s="30" t="s">
        <v>706</v>
      </c>
      <c r="N28" s="30" t="s">
        <v>639</v>
      </c>
      <c r="O28" s="30" t="s">
        <v>458</v>
      </c>
      <c r="P28" s="30" t="s">
        <v>439</v>
      </c>
      <c r="Q28" s="30" t="s">
        <v>102</v>
      </c>
      <c r="R28" s="30" t="s">
        <v>440</v>
      </c>
      <c r="S28" s="30" t="s">
        <v>438</v>
      </c>
    </row>
    <row r="29" spans="1:19" customFormat="1" ht="26.25" x14ac:dyDescent="0.25">
      <c r="A29" s="117" t="s">
        <v>82</v>
      </c>
      <c r="B29" s="35" t="s">
        <v>103</v>
      </c>
      <c r="C29" s="207">
        <v>3483.4446764091858</v>
      </c>
      <c r="D29" s="207">
        <v>2108.8191118997911</v>
      </c>
      <c r="E29" s="208">
        <v>0.60538326507128848</v>
      </c>
      <c r="F29" s="209">
        <v>7725.7322834645665</v>
      </c>
      <c r="G29" s="209">
        <v>4677.2737889763775</v>
      </c>
      <c r="H29" s="208">
        <v>0.60541494545276653</v>
      </c>
      <c r="I29" s="209">
        <v>31506</v>
      </c>
      <c r="J29" s="209">
        <v>19071.244640000001</v>
      </c>
      <c r="K29" s="208">
        <v>0.60532103853234309</v>
      </c>
      <c r="L29" s="35" t="s">
        <v>412</v>
      </c>
      <c r="M29" s="30" t="s">
        <v>706</v>
      </c>
      <c r="N29" s="51"/>
      <c r="O29" s="30" t="s">
        <v>458</v>
      </c>
      <c r="P29" s="30" t="s">
        <v>449</v>
      </c>
      <c r="Q29" s="30" t="s">
        <v>450</v>
      </c>
      <c r="R29" s="30" t="s">
        <v>451</v>
      </c>
      <c r="S29" s="30" t="s">
        <v>441</v>
      </c>
    </row>
    <row r="30" spans="1:19" customFormat="1" ht="39" x14ac:dyDescent="0.25">
      <c r="A30" s="117" t="s">
        <v>82</v>
      </c>
      <c r="B30" s="55" t="s">
        <v>104</v>
      </c>
      <c r="C30" s="207">
        <v>3689.290076335878</v>
      </c>
      <c r="D30" s="207">
        <v>1445.2028748091604</v>
      </c>
      <c r="E30" s="208">
        <v>0.39172926088926691</v>
      </c>
      <c r="F30" s="209">
        <v>2984.6470588235293</v>
      </c>
      <c r="G30" s="209">
        <v>1168.1743588235295</v>
      </c>
      <c r="H30" s="208">
        <v>0.39139447170815356</v>
      </c>
      <c r="I30" s="209">
        <v>25772.833333333332</v>
      </c>
      <c r="J30" s="209">
        <v>10082.573466666667</v>
      </c>
      <c r="K30" s="208">
        <v>0.39120935351823949</v>
      </c>
      <c r="L30" s="35" t="s">
        <v>412</v>
      </c>
      <c r="M30" s="30" t="s">
        <v>415</v>
      </c>
      <c r="N30" s="30" t="s">
        <v>452</v>
      </c>
      <c r="O30" s="30" t="s">
        <v>458</v>
      </c>
      <c r="P30" s="30" t="s">
        <v>442</v>
      </c>
      <c r="Q30" s="30" t="s">
        <v>454</v>
      </c>
      <c r="R30" s="30" t="s">
        <v>457</v>
      </c>
      <c r="S30" s="30" t="s">
        <v>441</v>
      </c>
    </row>
    <row r="31" spans="1:19" customFormat="1" ht="26.25" x14ac:dyDescent="0.25">
      <c r="A31" s="117" t="s">
        <v>82</v>
      </c>
      <c r="B31" s="55" t="s">
        <v>106</v>
      </c>
      <c r="C31" s="207">
        <v>4485.9747578514816</v>
      </c>
      <c r="D31" s="207">
        <v>960.5724348693866</v>
      </c>
      <c r="E31" s="208">
        <v>0.21412791794875019</v>
      </c>
      <c r="F31" s="209">
        <v>8581.9420289855079</v>
      </c>
      <c r="G31" s="209">
        <v>1838.0284599033816</v>
      </c>
      <c r="H31" s="208">
        <v>0.21417395429792477</v>
      </c>
      <c r="I31" s="209">
        <v>15946.96206373293</v>
      </c>
      <c r="J31" s="209">
        <v>3414.7368345978757</v>
      </c>
      <c r="K31" s="208">
        <v>0.21413086837171169</v>
      </c>
      <c r="L31" s="35" t="s">
        <v>412</v>
      </c>
      <c r="M31" s="30" t="s">
        <v>415</v>
      </c>
      <c r="N31" s="30" t="s">
        <v>452</v>
      </c>
      <c r="O31" s="30" t="s">
        <v>458</v>
      </c>
      <c r="P31" s="30" t="s">
        <v>439</v>
      </c>
      <c r="Q31" s="30" t="s">
        <v>453</v>
      </c>
      <c r="R31" s="30" t="s">
        <v>440</v>
      </c>
      <c r="S31" s="30" t="s">
        <v>438</v>
      </c>
    </row>
    <row r="32" spans="1:19" customFormat="1" ht="51.75" x14ac:dyDescent="0.25">
      <c r="A32" s="117" t="s">
        <v>82</v>
      </c>
      <c r="B32" s="55" t="s">
        <v>107</v>
      </c>
      <c r="C32" s="207">
        <v>5433.8144053601336</v>
      </c>
      <c r="D32" s="207">
        <v>2126.8921289112227</v>
      </c>
      <c r="E32" s="208">
        <v>0.39141788258597321</v>
      </c>
      <c r="F32" s="209">
        <v>17517.885741718674</v>
      </c>
      <c r="G32" s="209">
        <v>6849.7128236197777</v>
      </c>
      <c r="H32" s="208">
        <v>0.39101252997142538</v>
      </c>
      <c r="I32" s="209">
        <v>43905.204545454544</v>
      </c>
      <c r="J32" s="209">
        <v>17280.31324772727</v>
      </c>
      <c r="K32" s="208">
        <v>0.39358234238123552</v>
      </c>
      <c r="L32" s="35" t="s">
        <v>412</v>
      </c>
      <c r="M32" s="30" t="s">
        <v>706</v>
      </c>
      <c r="N32" s="51" t="s">
        <v>826</v>
      </c>
      <c r="O32" s="30" t="s">
        <v>458</v>
      </c>
      <c r="P32" s="30" t="s">
        <v>442</v>
      </c>
      <c r="Q32" s="30" t="s">
        <v>454</v>
      </c>
      <c r="R32" s="30" t="s">
        <v>444</v>
      </c>
      <c r="S32" s="30" t="s">
        <v>441</v>
      </c>
    </row>
    <row r="33" spans="1:19" customFormat="1" ht="26.25" x14ac:dyDescent="0.25">
      <c r="A33" s="117" t="s">
        <v>82</v>
      </c>
      <c r="B33" s="35" t="s">
        <v>108</v>
      </c>
      <c r="C33" s="207">
        <v>2548.5391304347827</v>
      </c>
      <c r="D33" s="207">
        <v>1384.8209704347826</v>
      </c>
      <c r="E33" s="208">
        <v>0.54337834326229517</v>
      </c>
      <c r="F33" s="209">
        <v>6124.5148514851489</v>
      </c>
      <c r="G33" s="209">
        <v>3300.4053386138617</v>
      </c>
      <c r="H33" s="208">
        <v>0.5388843718475983</v>
      </c>
      <c r="I33" s="209">
        <v>1733.75</v>
      </c>
      <c r="J33" s="209">
        <v>933.29414999999995</v>
      </c>
      <c r="K33" s="208">
        <v>0.53830953136265325</v>
      </c>
      <c r="L33" s="35" t="s">
        <v>412</v>
      </c>
      <c r="M33" s="30" t="s">
        <v>706</v>
      </c>
      <c r="N33" s="51"/>
      <c r="O33" s="30" t="s">
        <v>458</v>
      </c>
      <c r="P33" s="30" t="s">
        <v>439</v>
      </c>
      <c r="Q33" s="30" t="s">
        <v>453</v>
      </c>
      <c r="R33" s="30" t="s">
        <v>440</v>
      </c>
      <c r="S33" s="30" t="s">
        <v>438</v>
      </c>
    </row>
    <row r="34" spans="1:19" customFormat="1" ht="26.25" x14ac:dyDescent="0.25">
      <c r="A34" s="117" t="s">
        <v>764</v>
      </c>
      <c r="B34" s="35" t="s">
        <v>109</v>
      </c>
      <c r="C34" s="207">
        <v>5086.9108802624387</v>
      </c>
      <c r="D34" s="207">
        <v>2642.4709095680701</v>
      </c>
      <c r="E34" s="208">
        <v>0.51946475410470372</v>
      </c>
      <c r="F34" s="209">
        <v>11117.502183406114</v>
      </c>
      <c r="G34" s="209">
        <v>5777.5229135371183</v>
      </c>
      <c r="H34" s="208">
        <v>0.51967814516471145</v>
      </c>
      <c r="I34" s="209">
        <v>41559.846153846156</v>
      </c>
      <c r="J34" s="209">
        <v>21585.063292307688</v>
      </c>
      <c r="K34" s="208">
        <v>0.51937303166147797</v>
      </c>
      <c r="L34" s="35" t="s">
        <v>412</v>
      </c>
      <c r="M34" s="30" t="s">
        <v>706</v>
      </c>
      <c r="N34" s="51"/>
      <c r="O34" s="30" t="s">
        <v>458</v>
      </c>
      <c r="P34" s="30" t="s">
        <v>428</v>
      </c>
      <c r="Q34" s="30" t="s">
        <v>459</v>
      </c>
      <c r="R34" s="30" t="s">
        <v>430</v>
      </c>
      <c r="S34" s="30" t="s">
        <v>441</v>
      </c>
    </row>
    <row r="35" spans="1:19" customFormat="1" ht="26.25" x14ac:dyDescent="0.25">
      <c r="A35" s="117" t="s">
        <v>764</v>
      </c>
      <c r="B35" s="35" t="s">
        <v>110</v>
      </c>
      <c r="C35" s="207">
        <v>4975.6663275686669</v>
      </c>
      <c r="D35" s="207">
        <v>2749.6169005086472</v>
      </c>
      <c r="E35" s="208">
        <v>0.55261279987242096</v>
      </c>
      <c r="F35" s="209">
        <v>9028.9473684210534</v>
      </c>
      <c r="G35" s="209">
        <v>4980.0305789473687</v>
      </c>
      <c r="H35" s="208">
        <v>0.55156269892159715</v>
      </c>
      <c r="I35" s="209">
        <v>35955.654320987655</v>
      </c>
      <c r="J35" s="209">
        <v>19922.142765432098</v>
      </c>
      <c r="K35" s="208">
        <v>0.55407537817503594</v>
      </c>
      <c r="L35" s="35" t="s">
        <v>412</v>
      </c>
      <c r="M35" s="30" t="s">
        <v>706</v>
      </c>
      <c r="N35" s="51"/>
      <c r="O35" s="30" t="s">
        <v>458</v>
      </c>
      <c r="P35" s="30" t="s">
        <v>461</v>
      </c>
      <c r="Q35" s="30" t="s">
        <v>461</v>
      </c>
      <c r="R35" s="30" t="s">
        <v>462</v>
      </c>
      <c r="S35" s="30" t="s">
        <v>460</v>
      </c>
    </row>
    <row r="36" spans="1:19" customFormat="1" ht="39" x14ac:dyDescent="0.25">
      <c r="A36" s="117" t="s">
        <v>764</v>
      </c>
      <c r="B36" s="35" t="s">
        <v>111</v>
      </c>
      <c r="C36" s="207">
        <v>3788.6495049504947</v>
      </c>
      <c r="D36" s="207">
        <v>2474.2612253465345</v>
      </c>
      <c r="E36" s="208">
        <v>0.6530720833673066</v>
      </c>
      <c r="F36" s="209">
        <v>8226</v>
      </c>
      <c r="G36" s="209">
        <v>5368.4017349999995</v>
      </c>
      <c r="H36" s="208">
        <v>0.65261387490882561</v>
      </c>
      <c r="I36" s="209">
        <v>8320.2758620689656</v>
      </c>
      <c r="J36" s="209">
        <v>5438.8305609195404</v>
      </c>
      <c r="K36" s="208">
        <v>0.65368392239426187</v>
      </c>
      <c r="L36" s="35" t="s">
        <v>412</v>
      </c>
      <c r="M36" s="30" t="s">
        <v>706</v>
      </c>
      <c r="N36" s="51"/>
      <c r="O36" s="30" t="s">
        <v>458</v>
      </c>
      <c r="P36" s="30" t="s">
        <v>442</v>
      </c>
      <c r="Q36" s="30" t="s">
        <v>443</v>
      </c>
      <c r="R36" s="30" t="s">
        <v>444</v>
      </c>
      <c r="S36" s="30" t="s">
        <v>441</v>
      </c>
    </row>
    <row r="37" spans="1:19" customFormat="1" ht="26.25" x14ac:dyDescent="0.25">
      <c r="A37" s="117" t="s">
        <v>764</v>
      </c>
      <c r="B37" s="35" t="s">
        <v>112</v>
      </c>
      <c r="C37" s="207">
        <v>5244.6426690079015</v>
      </c>
      <c r="D37" s="207">
        <v>2726.8314900790165</v>
      </c>
      <c r="E37" s="208">
        <v>0.51992703071891755</v>
      </c>
      <c r="F37" s="209">
        <v>12393.95744680851</v>
      </c>
      <c r="G37" s="209">
        <v>6448.1312425531924</v>
      </c>
      <c r="H37" s="208">
        <v>0.52026411017036445</v>
      </c>
      <c r="I37" s="209">
        <v>27532.238532110096</v>
      </c>
      <c r="J37" s="209">
        <v>14311.603601834864</v>
      </c>
      <c r="K37" s="208">
        <v>0.51981256755216743</v>
      </c>
      <c r="L37" s="35" t="s">
        <v>412</v>
      </c>
      <c r="M37" s="30" t="s">
        <v>706</v>
      </c>
      <c r="N37" s="51"/>
      <c r="O37" s="30" t="s">
        <v>458</v>
      </c>
      <c r="P37" s="30" t="s">
        <v>463</v>
      </c>
      <c r="Q37" s="30" t="s">
        <v>464</v>
      </c>
      <c r="R37" s="30" t="s">
        <v>463</v>
      </c>
      <c r="S37" s="30" t="s">
        <v>460</v>
      </c>
    </row>
    <row r="38" spans="1:19" customFormat="1" ht="26.25" x14ac:dyDescent="0.25">
      <c r="A38" s="117" t="s">
        <v>764</v>
      </c>
      <c r="B38" s="35" t="s">
        <v>113</v>
      </c>
      <c r="C38" s="207">
        <v>5174.416666666667</v>
      </c>
      <c r="D38" s="207">
        <v>2858.3710458333335</v>
      </c>
      <c r="E38" s="208">
        <v>0.55240449889681609</v>
      </c>
      <c r="F38" s="209">
        <v>15215.607843137255</v>
      </c>
      <c r="G38" s="209">
        <v>8392.4214980392153</v>
      </c>
      <c r="H38" s="208">
        <v>0.55156662714756266</v>
      </c>
      <c r="I38" s="209">
        <v>37908.94964028777</v>
      </c>
      <c r="J38" s="209">
        <v>20925.795176978419</v>
      </c>
      <c r="K38" s="208">
        <v>0.55200145019949354</v>
      </c>
      <c r="L38" s="35" t="s">
        <v>412</v>
      </c>
      <c r="M38" s="30" t="s">
        <v>706</v>
      </c>
      <c r="N38" s="51"/>
      <c r="O38" s="30" t="s">
        <v>458</v>
      </c>
      <c r="P38" s="30" t="s">
        <v>428</v>
      </c>
      <c r="Q38" s="30" t="s">
        <v>459</v>
      </c>
      <c r="R38" s="30" t="s">
        <v>430</v>
      </c>
      <c r="S38" s="30" t="s">
        <v>441</v>
      </c>
    </row>
    <row r="39" spans="1:19" customFormat="1" ht="26.25" x14ac:dyDescent="0.25">
      <c r="A39" s="117" t="s">
        <v>764</v>
      </c>
      <c r="B39" s="35" t="s">
        <v>114</v>
      </c>
      <c r="C39" s="207">
        <v>3326.6722689075627</v>
      </c>
      <c r="D39" s="207">
        <v>1783.0747462184872</v>
      </c>
      <c r="E39" s="208">
        <v>0.53599351005622997</v>
      </c>
      <c r="F39" s="209">
        <v>12971.898305084746</v>
      </c>
      <c r="G39" s="209">
        <v>6946.955583050848</v>
      </c>
      <c r="H39" s="208">
        <v>0.53553885635441412</v>
      </c>
      <c r="I39" s="209">
        <v>16407.559808612441</v>
      </c>
      <c r="J39" s="209">
        <v>8784.8483827751206</v>
      </c>
      <c r="K39" s="208">
        <v>0.53541467989431879</v>
      </c>
      <c r="L39" s="35" t="s">
        <v>412</v>
      </c>
      <c r="M39" s="30" t="s">
        <v>706</v>
      </c>
      <c r="N39" s="51"/>
      <c r="O39" s="30" t="s">
        <v>458</v>
      </c>
      <c r="P39" s="30" t="s">
        <v>428</v>
      </c>
      <c r="Q39" s="30" t="s">
        <v>429</v>
      </c>
      <c r="R39" s="30" t="s">
        <v>430</v>
      </c>
      <c r="S39" s="30" t="s">
        <v>427</v>
      </c>
    </row>
    <row r="40" spans="1:19" customFormat="1" ht="26.25" x14ac:dyDescent="0.25">
      <c r="A40" s="117" t="s">
        <v>764</v>
      </c>
      <c r="B40" s="35" t="s">
        <v>115</v>
      </c>
      <c r="C40" s="207">
        <v>4866.7055793991422</v>
      </c>
      <c r="D40" s="207">
        <v>2640.1869455793994</v>
      </c>
      <c r="E40" s="208">
        <v>0.54249982919767359</v>
      </c>
      <c r="F40" s="209">
        <v>21358.677966101695</v>
      </c>
      <c r="G40" s="209">
        <v>11595.854684745762</v>
      </c>
      <c r="H40" s="208">
        <v>0.54291069433929928</v>
      </c>
      <c r="I40" s="209">
        <v>15226.384615384615</v>
      </c>
      <c r="J40" s="209">
        <v>8260.788036923077</v>
      </c>
      <c r="K40" s="208">
        <v>0.54253115533259577</v>
      </c>
      <c r="L40" s="35" t="s">
        <v>412</v>
      </c>
      <c r="M40" s="30" t="s">
        <v>706</v>
      </c>
      <c r="N40" s="51"/>
      <c r="O40" s="30" t="s">
        <v>458</v>
      </c>
      <c r="P40" s="30" t="s">
        <v>463</v>
      </c>
      <c r="Q40" s="30" t="s">
        <v>464</v>
      </c>
      <c r="R40" s="30" t="s">
        <v>463</v>
      </c>
      <c r="S40" s="30" t="s">
        <v>460</v>
      </c>
    </row>
    <row r="41" spans="1:19" customFormat="1" ht="26.25" x14ac:dyDescent="0.25">
      <c r="A41" s="117" t="s">
        <v>764</v>
      </c>
      <c r="B41" s="35" t="s">
        <v>116</v>
      </c>
      <c r="C41" s="207">
        <v>5099.9906323185014</v>
      </c>
      <c r="D41" s="207">
        <v>2622.4334023419201</v>
      </c>
      <c r="E41" s="208">
        <v>0.51420357239945336</v>
      </c>
      <c r="F41" s="209">
        <v>21841.080291970804</v>
      </c>
      <c r="G41" s="209">
        <v>11242.109690510948</v>
      </c>
      <c r="H41" s="208">
        <v>0.51472315197906038</v>
      </c>
      <c r="I41" s="209">
        <v>37488.065395095371</v>
      </c>
      <c r="J41" s="209">
        <v>19265.129244686646</v>
      </c>
      <c r="K41" s="208">
        <v>0.51390033178951777</v>
      </c>
      <c r="L41" s="35" t="s">
        <v>412</v>
      </c>
      <c r="M41" s="30" t="s">
        <v>706</v>
      </c>
      <c r="N41" s="51"/>
      <c r="O41" s="30" t="s">
        <v>458</v>
      </c>
      <c r="P41" s="30" t="s">
        <v>428</v>
      </c>
      <c r="Q41" s="30" t="s">
        <v>459</v>
      </c>
      <c r="R41" s="30" t="s">
        <v>430</v>
      </c>
      <c r="S41" s="30" t="s">
        <v>441</v>
      </c>
    </row>
    <row r="42" spans="1:19" customFormat="1" ht="26.25" x14ac:dyDescent="0.25">
      <c r="A42" s="117" t="s">
        <v>764</v>
      </c>
      <c r="B42" s="35" t="s">
        <v>117</v>
      </c>
      <c r="C42" s="207">
        <v>4090.9505045651131</v>
      </c>
      <c r="D42" s="207">
        <v>2160.3588864968769</v>
      </c>
      <c r="E42" s="208">
        <v>0.52808238185383105</v>
      </c>
      <c r="F42" s="209">
        <v>24664.958083832338</v>
      </c>
      <c r="G42" s="209">
        <v>13027.051530538924</v>
      </c>
      <c r="H42" s="208">
        <v>0.52816029470887449</v>
      </c>
      <c r="I42" s="209">
        <v>33984.478087649404</v>
      </c>
      <c r="J42" s="209">
        <v>17886.716892430282</v>
      </c>
      <c r="K42" s="208">
        <v>0.52632018788985457</v>
      </c>
      <c r="L42" s="35" t="s">
        <v>412</v>
      </c>
      <c r="M42" s="30" t="s">
        <v>706</v>
      </c>
      <c r="N42" s="51"/>
      <c r="O42" s="30" t="s">
        <v>458</v>
      </c>
      <c r="P42" s="30" t="s">
        <v>463</v>
      </c>
      <c r="Q42" s="30" t="s">
        <v>464</v>
      </c>
      <c r="R42" s="30" t="s">
        <v>463</v>
      </c>
      <c r="S42" s="30" t="s">
        <v>460</v>
      </c>
    </row>
    <row r="43" spans="1:19" customFormat="1" ht="26.25" x14ac:dyDescent="0.25">
      <c r="A43" s="117" t="s">
        <v>764</v>
      </c>
      <c r="B43" s="35" t="s">
        <v>118</v>
      </c>
      <c r="C43" s="207">
        <v>4623.1499999999996</v>
      </c>
      <c r="D43" s="207">
        <v>2189.634395</v>
      </c>
      <c r="E43" s="208">
        <v>0.47362391334912352</v>
      </c>
      <c r="F43" s="209">
        <v>10747.255813953489</v>
      </c>
      <c r="G43" s="209">
        <v>5094.7902418604654</v>
      </c>
      <c r="H43" s="208">
        <v>0.47405498948352415</v>
      </c>
      <c r="I43" s="209">
        <v>18623.921568627451</v>
      </c>
      <c r="J43" s="209">
        <v>8824.1920705882349</v>
      </c>
      <c r="K43" s="208">
        <v>0.47380955928491714</v>
      </c>
      <c r="L43" s="35" t="s">
        <v>412</v>
      </c>
      <c r="M43" s="30" t="s">
        <v>706</v>
      </c>
      <c r="N43" s="51"/>
      <c r="O43" s="30" t="s">
        <v>458</v>
      </c>
      <c r="P43" s="30" t="s">
        <v>428</v>
      </c>
      <c r="Q43" s="30" t="s">
        <v>429</v>
      </c>
      <c r="R43" s="30" t="s">
        <v>430</v>
      </c>
      <c r="S43" s="30" t="s">
        <v>427</v>
      </c>
    </row>
    <row r="44" spans="1:19" customFormat="1" ht="39" x14ac:dyDescent="0.25">
      <c r="A44" s="117" t="s">
        <v>764</v>
      </c>
      <c r="B44" s="35" t="s">
        <v>119</v>
      </c>
      <c r="C44" s="207">
        <v>3648.0344827586205</v>
      </c>
      <c r="D44" s="207">
        <v>1985.3036206896554</v>
      </c>
      <c r="E44" s="208">
        <v>0.54421185711720066</v>
      </c>
      <c r="F44" s="209">
        <v>13804.923076923076</v>
      </c>
      <c r="G44" s="209">
        <v>7521.1008615384626</v>
      </c>
      <c r="H44" s="208">
        <v>0.54481294967235772</v>
      </c>
      <c r="I44" s="209">
        <v>16611.793103448275</v>
      </c>
      <c r="J44" s="209">
        <v>9034.0096206896542</v>
      </c>
      <c r="K44" s="208">
        <v>0.54383109423716425</v>
      </c>
      <c r="L44" s="35" t="s">
        <v>412</v>
      </c>
      <c r="M44" s="30" t="s">
        <v>706</v>
      </c>
      <c r="N44" s="51"/>
      <c r="O44" s="30" t="s">
        <v>458</v>
      </c>
      <c r="P44" s="30" t="s">
        <v>442</v>
      </c>
      <c r="Q44" s="30" t="s">
        <v>443</v>
      </c>
      <c r="R44" s="30" t="s">
        <v>444</v>
      </c>
      <c r="S44" s="30" t="s">
        <v>441</v>
      </c>
    </row>
    <row r="45" spans="1:19" customFormat="1" ht="39" x14ac:dyDescent="0.25">
      <c r="A45" s="117" t="s">
        <v>764</v>
      </c>
      <c r="B45" s="35" t="s">
        <v>120</v>
      </c>
      <c r="C45" s="207">
        <v>3978.6206896551721</v>
      </c>
      <c r="D45" s="207">
        <v>2279.8236707452725</v>
      </c>
      <c r="E45" s="208">
        <v>0.57301860332477816</v>
      </c>
      <c r="F45" s="209">
        <v>6976.2439024390251</v>
      </c>
      <c r="G45" s="209">
        <v>3998.5620585365859</v>
      </c>
      <c r="H45" s="208">
        <v>0.57316832875333024</v>
      </c>
      <c r="I45" s="209">
        <v>14972.907216494848</v>
      </c>
      <c r="J45" s="209">
        <v>8580.8332144329906</v>
      </c>
      <c r="K45" s="208">
        <v>0.57309065569977924</v>
      </c>
      <c r="L45" s="35" t="s">
        <v>412</v>
      </c>
      <c r="M45" s="30" t="s">
        <v>706</v>
      </c>
      <c r="N45" s="51"/>
      <c r="O45" s="30" t="s">
        <v>458</v>
      </c>
      <c r="P45" s="30" t="s">
        <v>442</v>
      </c>
      <c r="Q45" s="30" t="s">
        <v>443</v>
      </c>
      <c r="R45" s="30" t="s">
        <v>444</v>
      </c>
      <c r="S45" s="30" t="s">
        <v>441</v>
      </c>
    </row>
    <row r="46" spans="1:19" customFormat="1" ht="26.25" x14ac:dyDescent="0.25">
      <c r="A46" s="117" t="s">
        <v>764</v>
      </c>
      <c r="B46" s="35" t="s">
        <v>121</v>
      </c>
      <c r="C46" s="207">
        <v>4003.825436408978</v>
      </c>
      <c r="D46" s="207">
        <v>2207.5636391521193</v>
      </c>
      <c r="E46" s="208">
        <v>0.55136360818269803</v>
      </c>
      <c r="F46" s="209">
        <v>13353.643636363635</v>
      </c>
      <c r="G46" s="209">
        <v>7318.3842501818181</v>
      </c>
      <c r="H46" s="208">
        <v>0.54804399828769923</v>
      </c>
      <c r="I46" s="209">
        <v>37176.187012987008</v>
      </c>
      <c r="J46" s="209">
        <v>20503.954204675323</v>
      </c>
      <c r="K46" s="208">
        <v>0.55153462073753112</v>
      </c>
      <c r="L46" s="35" t="s">
        <v>412</v>
      </c>
      <c r="M46" s="30" t="s">
        <v>706</v>
      </c>
      <c r="N46" s="51"/>
      <c r="O46" s="30" t="s">
        <v>458</v>
      </c>
      <c r="P46" s="30" t="s">
        <v>428</v>
      </c>
      <c r="Q46" s="30" t="s">
        <v>459</v>
      </c>
      <c r="R46" s="30" t="s">
        <v>430</v>
      </c>
      <c r="S46" s="30" t="s">
        <v>441</v>
      </c>
    </row>
    <row r="47" spans="1:19" customFormat="1" ht="39" x14ac:dyDescent="0.25">
      <c r="A47" s="117" t="s">
        <v>764</v>
      </c>
      <c r="B47" s="55" t="s">
        <v>122</v>
      </c>
      <c r="C47" s="207">
        <v>5271.2609776304889</v>
      </c>
      <c r="D47" s="207">
        <v>2720.3268636288321</v>
      </c>
      <c r="E47" s="208">
        <v>0.51606757380691481</v>
      </c>
      <c r="F47" s="209">
        <v>4839.04347826087</v>
      </c>
      <c r="G47" s="209">
        <v>2496.9255565217395</v>
      </c>
      <c r="H47" s="208">
        <v>0.5159956854570612</v>
      </c>
      <c r="I47" s="209">
        <v>19538.431034482761</v>
      </c>
      <c r="J47" s="209">
        <v>10075.860651724139</v>
      </c>
      <c r="K47" s="208">
        <v>0.51569446051945378</v>
      </c>
      <c r="L47" s="35" t="s">
        <v>412</v>
      </c>
      <c r="M47" s="30" t="s">
        <v>706</v>
      </c>
      <c r="N47" s="51"/>
      <c r="O47" s="30" t="s">
        <v>458</v>
      </c>
      <c r="P47" s="30" t="s">
        <v>442</v>
      </c>
      <c r="Q47" s="30" t="s">
        <v>443</v>
      </c>
      <c r="R47" s="30" t="s">
        <v>444</v>
      </c>
      <c r="S47" s="30" t="s">
        <v>441</v>
      </c>
    </row>
    <row r="48" spans="1:19" customFormat="1" ht="51.75" x14ac:dyDescent="0.25">
      <c r="A48" s="117" t="s">
        <v>764</v>
      </c>
      <c r="B48" s="35" t="s">
        <v>713</v>
      </c>
      <c r="C48" s="207">
        <v>4871.4340991535664</v>
      </c>
      <c r="D48" s="207">
        <v>2475.5566752116083</v>
      </c>
      <c r="E48" s="208">
        <v>0.50817821299106702</v>
      </c>
      <c r="F48" s="209">
        <v>14897.382352941177</v>
      </c>
      <c r="G48" s="209">
        <v>7589.1562764705895</v>
      </c>
      <c r="H48" s="208">
        <v>0.50942884438837477</v>
      </c>
      <c r="I48" s="209">
        <v>15192.591928251122</v>
      </c>
      <c r="J48" s="209">
        <v>7716.9747336322871</v>
      </c>
      <c r="K48" s="208">
        <v>0.50794326406426538</v>
      </c>
      <c r="L48" s="35" t="s">
        <v>412</v>
      </c>
      <c r="M48" s="30" t="s">
        <v>706</v>
      </c>
      <c r="N48" s="30" t="s">
        <v>476</v>
      </c>
      <c r="O48" s="30" t="s">
        <v>458</v>
      </c>
      <c r="P48" s="30" t="s">
        <v>428</v>
      </c>
      <c r="Q48" s="30" t="s">
        <v>429</v>
      </c>
      <c r="R48" s="30" t="s">
        <v>430</v>
      </c>
      <c r="S48" s="30" t="s">
        <v>427</v>
      </c>
    </row>
    <row r="49" spans="1:19" customFormat="1" ht="39" x14ac:dyDescent="0.25">
      <c r="A49" s="117" t="s">
        <v>764</v>
      </c>
      <c r="B49" s="35" t="s">
        <v>123</v>
      </c>
      <c r="C49" s="207">
        <v>4090.0086767895882</v>
      </c>
      <c r="D49" s="207">
        <v>2278.2103939262474</v>
      </c>
      <c r="E49" s="208">
        <v>0.55701847452179631</v>
      </c>
      <c r="F49" s="209">
        <v>6969.3506493506493</v>
      </c>
      <c r="G49" s="209">
        <v>3892.4799272727273</v>
      </c>
      <c r="H49" s="208">
        <v>0.55851400268336315</v>
      </c>
      <c r="I49" s="209">
        <v>16128.684210526315</v>
      </c>
      <c r="J49" s="209">
        <v>8984.4242526315775</v>
      </c>
      <c r="K49" s="208">
        <v>0.55704632413646815</v>
      </c>
      <c r="L49" s="35" t="s">
        <v>412</v>
      </c>
      <c r="M49" s="30" t="s">
        <v>706</v>
      </c>
      <c r="N49" s="30"/>
      <c r="O49" s="30" t="s">
        <v>458</v>
      </c>
      <c r="P49" s="30" t="s">
        <v>442</v>
      </c>
      <c r="Q49" s="30" t="s">
        <v>443</v>
      </c>
      <c r="R49" s="30" t="s">
        <v>444</v>
      </c>
      <c r="S49" s="30" t="s">
        <v>441</v>
      </c>
    </row>
    <row r="50" spans="1:19" customFormat="1" ht="51.75" x14ac:dyDescent="0.25">
      <c r="A50" s="117" t="s">
        <v>764</v>
      </c>
      <c r="B50" s="35" t="s">
        <v>124</v>
      </c>
      <c r="C50" s="207">
        <v>5071.0951374207189</v>
      </c>
      <c r="D50" s="207">
        <v>2665.4847610993661</v>
      </c>
      <c r="E50" s="208">
        <v>0.52562310287380953</v>
      </c>
      <c r="F50" s="209">
        <v>17604.201117318436</v>
      </c>
      <c r="G50" s="209">
        <v>9269.4472759776527</v>
      </c>
      <c r="H50" s="208">
        <v>0.52654745388353197</v>
      </c>
      <c r="I50" s="209">
        <v>28740.6582278481</v>
      </c>
      <c r="J50" s="209">
        <v>15102.869549367088</v>
      </c>
      <c r="K50" s="208">
        <v>0.52548794914979524</v>
      </c>
      <c r="L50" s="35" t="s">
        <v>412</v>
      </c>
      <c r="M50" s="30" t="s">
        <v>706</v>
      </c>
      <c r="N50" s="107" t="s">
        <v>465</v>
      </c>
      <c r="O50" s="30" t="s">
        <v>458</v>
      </c>
      <c r="P50" s="30" t="s">
        <v>428</v>
      </c>
      <c r="Q50" s="30" t="s">
        <v>429</v>
      </c>
      <c r="R50" s="30" t="s">
        <v>430</v>
      </c>
      <c r="S50" s="30" t="s">
        <v>427</v>
      </c>
    </row>
    <row r="51" spans="1:19" customFormat="1" ht="26.25" x14ac:dyDescent="0.25">
      <c r="A51" s="117" t="s">
        <v>764</v>
      </c>
      <c r="B51" s="35" t="s">
        <v>125</v>
      </c>
      <c r="C51" s="207">
        <v>4911.572895277207</v>
      </c>
      <c r="D51" s="207">
        <v>3010.1930488706366</v>
      </c>
      <c r="E51" s="208">
        <v>0.61287760826376625</v>
      </c>
      <c r="F51" s="209">
        <v>17469.722627737228</v>
      </c>
      <c r="G51" s="209">
        <v>10695.720945985402</v>
      </c>
      <c r="H51" s="208">
        <v>0.61224331799083465</v>
      </c>
      <c r="I51" s="209">
        <v>32741.924686192473</v>
      </c>
      <c r="J51" s="209">
        <v>20066.982225941429</v>
      </c>
      <c r="K51" s="208">
        <v>0.61288340310683787</v>
      </c>
      <c r="L51" s="35" t="s">
        <v>412</v>
      </c>
      <c r="M51" s="30" t="s">
        <v>706</v>
      </c>
      <c r="N51" s="30"/>
      <c r="O51" s="30" t="s">
        <v>458</v>
      </c>
      <c r="P51" s="30" t="s">
        <v>461</v>
      </c>
      <c r="Q51" s="30" t="s">
        <v>461</v>
      </c>
      <c r="R51" s="30" t="s">
        <v>462</v>
      </c>
      <c r="S51" s="30" t="s">
        <v>460</v>
      </c>
    </row>
    <row r="52" spans="1:19" customFormat="1" ht="26.25" x14ac:dyDescent="0.25">
      <c r="A52" s="117" t="s">
        <v>764</v>
      </c>
      <c r="B52" s="35" t="s">
        <v>126</v>
      </c>
      <c r="C52" s="207">
        <v>5840.7164179104475</v>
      </c>
      <c r="D52" s="207">
        <v>3281.9979462686565</v>
      </c>
      <c r="E52" s="208">
        <v>0.56191701692697682</v>
      </c>
      <c r="F52" s="209">
        <v>19560.110091743118</v>
      </c>
      <c r="G52" s="209">
        <v>10983.345005504587</v>
      </c>
      <c r="H52" s="208">
        <v>0.56151754535067633</v>
      </c>
      <c r="I52" s="209">
        <v>31165.595744680853</v>
      </c>
      <c r="J52" s="209">
        <v>17495.209417021273</v>
      </c>
      <c r="K52" s="208">
        <v>0.56136290672406763</v>
      </c>
      <c r="L52" s="35" t="s">
        <v>412</v>
      </c>
      <c r="M52" s="30" t="s">
        <v>706</v>
      </c>
      <c r="N52" s="30"/>
      <c r="O52" s="30" t="s">
        <v>458</v>
      </c>
      <c r="P52" s="30" t="s">
        <v>461</v>
      </c>
      <c r="Q52" s="30" t="s">
        <v>461</v>
      </c>
      <c r="R52" s="30" t="s">
        <v>462</v>
      </c>
      <c r="S52" s="30" t="s">
        <v>460</v>
      </c>
    </row>
    <row r="53" spans="1:19" customFormat="1" ht="26.25" x14ac:dyDescent="0.25">
      <c r="A53" s="117" t="s">
        <v>764</v>
      </c>
      <c r="B53" s="35" t="s">
        <v>127</v>
      </c>
      <c r="C53" s="207">
        <v>5455.1328125</v>
      </c>
      <c r="D53" s="207">
        <v>2803.9563882812499</v>
      </c>
      <c r="E53" s="208">
        <v>0.51400332212924471</v>
      </c>
      <c r="F53" s="209">
        <v>22043.837837837837</v>
      </c>
      <c r="G53" s="209">
        <v>11342.181454054054</v>
      </c>
      <c r="H53" s="208">
        <v>0.51452843817356564</v>
      </c>
      <c r="I53" s="209">
        <v>34728.703124999993</v>
      </c>
      <c r="J53" s="209">
        <v>17843.604595312499</v>
      </c>
      <c r="K53" s="208">
        <v>0.51379991159150151</v>
      </c>
      <c r="L53" s="35" t="s">
        <v>412</v>
      </c>
      <c r="M53" s="30" t="s">
        <v>706</v>
      </c>
      <c r="N53" s="30"/>
      <c r="O53" s="30" t="s">
        <v>458</v>
      </c>
      <c r="P53" s="30" t="s">
        <v>428</v>
      </c>
      <c r="Q53" s="30" t="s">
        <v>459</v>
      </c>
      <c r="R53" s="30" t="s">
        <v>430</v>
      </c>
      <c r="S53" s="30" t="s">
        <v>441</v>
      </c>
    </row>
    <row r="54" spans="1:19" customFormat="1" ht="26.25" x14ac:dyDescent="0.25">
      <c r="A54" s="117" t="s">
        <v>764</v>
      </c>
      <c r="B54" s="35" t="s">
        <v>128</v>
      </c>
      <c r="C54" s="207">
        <v>6001.1773177317737</v>
      </c>
      <c r="D54" s="207">
        <v>3275.8261468946894</v>
      </c>
      <c r="E54" s="208">
        <v>0.54586391527135081</v>
      </c>
      <c r="F54" s="209">
        <v>18761.166666666668</v>
      </c>
      <c r="G54" s="209">
        <v>10246.424733333333</v>
      </c>
      <c r="H54" s="208">
        <v>0.54615072268071463</v>
      </c>
      <c r="I54" s="209">
        <v>22920.744525547441</v>
      </c>
      <c r="J54" s="209">
        <v>12502.757579562043</v>
      </c>
      <c r="K54" s="208">
        <v>0.54547781227727921</v>
      </c>
      <c r="L54" s="35" t="s">
        <v>412</v>
      </c>
      <c r="M54" s="30" t="s">
        <v>706</v>
      </c>
      <c r="N54" s="30"/>
      <c r="O54" s="30" t="s">
        <v>458</v>
      </c>
      <c r="P54" s="30" t="s">
        <v>463</v>
      </c>
      <c r="Q54" s="30" t="s">
        <v>464</v>
      </c>
      <c r="R54" s="30" t="s">
        <v>463</v>
      </c>
      <c r="S54" s="30" t="s">
        <v>460</v>
      </c>
    </row>
    <row r="55" spans="1:19" customFormat="1" ht="77.25" x14ac:dyDescent="0.25">
      <c r="A55" s="117" t="s">
        <v>764</v>
      </c>
      <c r="B55" s="55" t="s">
        <v>129</v>
      </c>
      <c r="C55" s="207">
        <v>3569.1938579654511</v>
      </c>
      <c r="D55" s="207">
        <v>1812.368303262956</v>
      </c>
      <c r="E55" s="208">
        <v>0.50778085343228196</v>
      </c>
      <c r="F55" s="209">
        <v>23933</v>
      </c>
      <c r="G55" s="209">
        <v>12182.150600000001</v>
      </c>
      <c r="H55" s="208">
        <v>0.5090105962478586</v>
      </c>
      <c r="I55" s="209">
        <v>20269.731958762888</v>
      </c>
      <c r="J55" s="209">
        <v>10287.084346391754</v>
      </c>
      <c r="K55" s="208">
        <v>0.50750963887040956</v>
      </c>
      <c r="L55" s="35" t="s">
        <v>412</v>
      </c>
      <c r="M55" s="30" t="s">
        <v>706</v>
      </c>
      <c r="N55" s="30" t="s">
        <v>466</v>
      </c>
      <c r="O55" s="30" t="s">
        <v>458</v>
      </c>
      <c r="P55" s="30" t="s">
        <v>428</v>
      </c>
      <c r="Q55" s="30" t="s">
        <v>429</v>
      </c>
      <c r="R55" s="30" t="s">
        <v>430</v>
      </c>
      <c r="S55" s="30" t="s">
        <v>427</v>
      </c>
    </row>
    <row r="56" spans="1:19" customFormat="1" ht="26.25" x14ac:dyDescent="0.25">
      <c r="A56" s="117" t="s">
        <v>764</v>
      </c>
      <c r="B56" s="35" t="s">
        <v>130</v>
      </c>
      <c r="C56" s="207">
        <v>5317.6049766718506</v>
      </c>
      <c r="D56" s="207">
        <v>2903.1419384136857</v>
      </c>
      <c r="E56" s="208">
        <v>0.54594915401758304</v>
      </c>
      <c r="F56" s="209">
        <v>19621.255813953489</v>
      </c>
      <c r="G56" s="209">
        <v>10724.135204651164</v>
      </c>
      <c r="H56" s="208">
        <v>0.54655702501084502</v>
      </c>
      <c r="I56" s="209">
        <v>25088.109215017063</v>
      </c>
      <c r="J56" s="209">
        <v>13865.223669624575</v>
      </c>
      <c r="K56" s="208">
        <v>0.55266116512778996</v>
      </c>
      <c r="L56" s="35" t="s">
        <v>412</v>
      </c>
      <c r="M56" s="30" t="s">
        <v>706</v>
      </c>
      <c r="N56" s="51"/>
      <c r="O56" s="30" t="s">
        <v>458</v>
      </c>
      <c r="P56" s="30" t="s">
        <v>428</v>
      </c>
      <c r="Q56" s="30" t="s">
        <v>459</v>
      </c>
      <c r="R56" s="30" t="s">
        <v>430</v>
      </c>
      <c r="S56" s="30" t="s">
        <v>441</v>
      </c>
    </row>
    <row r="57" spans="1:19" customFormat="1" ht="26.25" x14ac:dyDescent="0.25">
      <c r="A57" s="117" t="s">
        <v>764</v>
      </c>
      <c r="B57" s="35" t="s">
        <v>131</v>
      </c>
      <c r="C57" s="207">
        <v>3381.2436974789916</v>
      </c>
      <c r="D57" s="207">
        <v>2007.2707137254899</v>
      </c>
      <c r="E57" s="208">
        <v>0.59364863739992568</v>
      </c>
      <c r="F57" s="209">
        <v>8734.1467181467178</v>
      </c>
      <c r="G57" s="209">
        <v>5181.7879783783792</v>
      </c>
      <c r="H57" s="208">
        <v>0.59327924588355119</v>
      </c>
      <c r="I57" s="209">
        <v>18838.046511627908</v>
      </c>
      <c r="J57" s="209">
        <v>11178.35677395349</v>
      </c>
      <c r="K57" s="208">
        <v>0.59339256684888086</v>
      </c>
      <c r="L57" s="35" t="s">
        <v>412</v>
      </c>
      <c r="M57" s="30" t="s">
        <v>706</v>
      </c>
      <c r="N57" s="51"/>
      <c r="O57" s="30" t="s">
        <v>458</v>
      </c>
      <c r="P57" s="30" t="s">
        <v>428</v>
      </c>
      <c r="Q57" s="30" t="s">
        <v>429</v>
      </c>
      <c r="R57" s="30" t="s">
        <v>430</v>
      </c>
      <c r="S57" s="30" t="s">
        <v>427</v>
      </c>
    </row>
    <row r="58" spans="1:19" customFormat="1" ht="39" x14ac:dyDescent="0.25">
      <c r="A58" s="117" t="s">
        <v>764</v>
      </c>
      <c r="B58" s="35" t="s">
        <v>132</v>
      </c>
      <c r="C58" s="207">
        <v>4043.8378378378375</v>
      </c>
      <c r="D58" s="207">
        <v>1824.4774153846149</v>
      </c>
      <c r="E58" s="208">
        <v>0.45117472276290094</v>
      </c>
      <c r="F58" s="209">
        <v>4962.8852459016398</v>
      </c>
      <c r="G58" s="209">
        <v>2239.1162459016396</v>
      </c>
      <c r="H58" s="208">
        <v>0.45117227881718724</v>
      </c>
      <c r="I58" s="209">
        <v>25285.07317073171</v>
      </c>
      <c r="J58" s="209">
        <v>11360.784712195124</v>
      </c>
      <c r="K58" s="208">
        <v>0.4493079626657201</v>
      </c>
      <c r="L58" s="35" t="s">
        <v>412</v>
      </c>
      <c r="M58" s="30" t="s">
        <v>706</v>
      </c>
      <c r="N58" s="51"/>
      <c r="O58" s="30" t="s">
        <v>458</v>
      </c>
      <c r="P58" s="30" t="s">
        <v>442</v>
      </c>
      <c r="Q58" s="30" t="s">
        <v>443</v>
      </c>
      <c r="R58" s="30" t="s">
        <v>444</v>
      </c>
      <c r="S58" s="30" t="s">
        <v>441</v>
      </c>
    </row>
    <row r="59" spans="1:19" customFormat="1" ht="26.25" x14ac:dyDescent="0.25">
      <c r="A59" s="117" t="s">
        <v>764</v>
      </c>
      <c r="B59" s="35" t="s">
        <v>133</v>
      </c>
      <c r="C59" s="207">
        <v>5230.8988954970264</v>
      </c>
      <c r="D59" s="207">
        <v>2674.1623361087504</v>
      </c>
      <c r="E59" s="208">
        <v>0.51122424453869297</v>
      </c>
      <c r="F59" s="209">
        <v>29310.885245901638</v>
      </c>
      <c r="G59" s="209">
        <v>14994.068760655739</v>
      </c>
      <c r="H59" s="208">
        <v>0.51155291404077496</v>
      </c>
      <c r="I59" s="209">
        <v>46092.75471698113</v>
      </c>
      <c r="J59" s="209">
        <v>23546.963215094333</v>
      </c>
      <c r="K59" s="208">
        <v>0.51086040224060081</v>
      </c>
      <c r="L59" s="35" t="s">
        <v>412</v>
      </c>
      <c r="M59" s="30" t="s">
        <v>706</v>
      </c>
      <c r="N59" s="51"/>
      <c r="O59" s="30" t="s">
        <v>458</v>
      </c>
      <c r="P59" s="30" t="s">
        <v>428</v>
      </c>
      <c r="Q59" s="30" t="s">
        <v>459</v>
      </c>
      <c r="R59" s="30" t="s">
        <v>430</v>
      </c>
      <c r="S59" s="30" t="s">
        <v>441</v>
      </c>
    </row>
    <row r="60" spans="1:19" customFormat="1" ht="26.25" x14ac:dyDescent="0.25">
      <c r="A60" s="117" t="s">
        <v>764</v>
      </c>
      <c r="B60" s="35" t="s">
        <v>134</v>
      </c>
      <c r="C60" s="207">
        <v>5540.8954781319489</v>
      </c>
      <c r="D60" s="207">
        <v>3169.5958318754638</v>
      </c>
      <c r="E60" s="208">
        <v>0.57203674828099393</v>
      </c>
      <c r="F60" s="209">
        <v>9673.0055865921786</v>
      </c>
      <c r="G60" s="209">
        <v>5533.7854391061446</v>
      </c>
      <c r="H60" s="208">
        <v>0.57208541746079045</v>
      </c>
      <c r="I60" s="209">
        <v>35633.860465116275</v>
      </c>
      <c r="J60" s="209">
        <v>20303.121962790694</v>
      </c>
      <c r="K60" s="208">
        <v>0.56977048508865347</v>
      </c>
      <c r="L60" s="35" t="s">
        <v>412</v>
      </c>
      <c r="M60" s="30" t="s">
        <v>706</v>
      </c>
      <c r="N60" s="51"/>
      <c r="O60" s="30" t="s">
        <v>458</v>
      </c>
      <c r="P60" s="30" t="s">
        <v>467</v>
      </c>
      <c r="Q60" s="30" t="s">
        <v>468</v>
      </c>
      <c r="R60" s="30" t="s">
        <v>467</v>
      </c>
      <c r="S60" s="30" t="s">
        <v>427</v>
      </c>
    </row>
    <row r="61" spans="1:19" customFormat="1" ht="77.25" x14ac:dyDescent="0.25">
      <c r="A61" s="117" t="s">
        <v>764</v>
      </c>
      <c r="B61" s="55" t="s">
        <v>135</v>
      </c>
      <c r="C61" s="207">
        <v>5249.0535987748854</v>
      </c>
      <c r="D61" s="207">
        <v>2669.6563773353755</v>
      </c>
      <c r="E61" s="208">
        <v>0.50859765995882866</v>
      </c>
      <c r="F61" s="209">
        <v>13584.550458715596</v>
      </c>
      <c r="G61" s="209">
        <v>6907.1743816513754</v>
      </c>
      <c r="H61" s="208">
        <v>0.50845807541756827</v>
      </c>
      <c r="I61" s="209">
        <v>11702.523076923077</v>
      </c>
      <c r="J61" s="209">
        <v>5947.3532061538463</v>
      </c>
      <c r="K61" s="208">
        <v>0.50821119232670409</v>
      </c>
      <c r="L61" s="35" t="s">
        <v>412</v>
      </c>
      <c r="M61" s="30" t="s">
        <v>706</v>
      </c>
      <c r="N61" s="30" t="s">
        <v>469</v>
      </c>
      <c r="O61" s="30" t="s">
        <v>458</v>
      </c>
      <c r="P61" s="30" t="s">
        <v>428</v>
      </c>
      <c r="Q61" s="30" t="s">
        <v>429</v>
      </c>
      <c r="R61" s="30" t="s">
        <v>430</v>
      </c>
      <c r="S61" s="30" t="s">
        <v>427</v>
      </c>
    </row>
    <row r="62" spans="1:19" customFormat="1" ht="26.25" x14ac:dyDescent="0.25">
      <c r="A62" s="117" t="s">
        <v>764</v>
      </c>
      <c r="B62" s="35" t="s">
        <v>136</v>
      </c>
      <c r="C62" s="207">
        <v>6754.1429624170969</v>
      </c>
      <c r="D62" s="207">
        <v>5899.9681821665445</v>
      </c>
      <c r="E62" s="208">
        <v>0.87353320991226546</v>
      </c>
      <c r="F62" s="209">
        <v>25253.475728155339</v>
      </c>
      <c r="G62" s="209">
        <v>21990.926469902912</v>
      </c>
      <c r="H62" s="208">
        <v>0.87080791201288077</v>
      </c>
      <c r="I62" s="209">
        <v>50558.754098360652</v>
      </c>
      <c r="J62" s="209">
        <v>44246.899291803282</v>
      </c>
      <c r="K62" s="208">
        <v>0.87515802319262392</v>
      </c>
      <c r="L62" s="35" t="s">
        <v>412</v>
      </c>
      <c r="M62" s="30" t="s">
        <v>706</v>
      </c>
      <c r="N62" s="30"/>
      <c r="O62" s="30" t="s">
        <v>458</v>
      </c>
      <c r="P62" s="30" t="s">
        <v>461</v>
      </c>
      <c r="Q62" s="30" t="s">
        <v>461</v>
      </c>
      <c r="R62" s="30" t="s">
        <v>462</v>
      </c>
      <c r="S62" s="30" t="s">
        <v>460</v>
      </c>
    </row>
    <row r="63" spans="1:19" customFormat="1" ht="26.25" x14ac:dyDescent="0.25">
      <c r="A63" s="117" t="s">
        <v>764</v>
      </c>
      <c r="B63" s="35" t="s">
        <v>137</v>
      </c>
      <c r="C63" s="207">
        <v>6102.1541755888657</v>
      </c>
      <c r="D63" s="207">
        <v>3555.5478513918633</v>
      </c>
      <c r="E63" s="208">
        <v>0.58267093047493324</v>
      </c>
      <c r="F63" s="209">
        <v>17802.393442622953</v>
      </c>
      <c r="G63" s="209">
        <v>10386.683940983607</v>
      </c>
      <c r="H63" s="208">
        <v>0.58344311816609662</v>
      </c>
      <c r="I63" s="209">
        <v>41081.514893617015</v>
      </c>
      <c r="J63" s="209">
        <v>23927.510369361698</v>
      </c>
      <c r="K63" s="208">
        <v>0.58243982558392471</v>
      </c>
      <c r="L63" s="35" t="s">
        <v>412</v>
      </c>
      <c r="M63" s="30" t="s">
        <v>706</v>
      </c>
      <c r="N63" s="30"/>
      <c r="O63" s="30" t="s">
        <v>458</v>
      </c>
      <c r="P63" s="30" t="s">
        <v>461</v>
      </c>
      <c r="Q63" s="30" t="s">
        <v>461</v>
      </c>
      <c r="R63" s="30" t="s">
        <v>462</v>
      </c>
      <c r="S63" s="30" t="s">
        <v>460</v>
      </c>
    </row>
    <row r="64" spans="1:19" customFormat="1" ht="39" x14ac:dyDescent="0.25">
      <c r="A64" s="117" t="s">
        <v>764</v>
      </c>
      <c r="B64" s="35" t="s">
        <v>138</v>
      </c>
      <c r="C64" s="207">
        <v>4433.0264150943394</v>
      </c>
      <c r="D64" s="207">
        <v>2312.4573174339625</v>
      </c>
      <c r="E64" s="208">
        <v>0.52164302688567465</v>
      </c>
      <c r="F64" s="209">
        <v>8707.1208791208792</v>
      </c>
      <c r="G64" s="209">
        <v>4527.2413714285703</v>
      </c>
      <c r="H64" s="208">
        <v>0.51994699904587371</v>
      </c>
      <c r="I64" s="209">
        <v>16944.036253776434</v>
      </c>
      <c r="J64" s="209">
        <v>8828.5617280966762</v>
      </c>
      <c r="K64" s="208">
        <v>0.52104242435913073</v>
      </c>
      <c r="L64" s="35" t="s">
        <v>412</v>
      </c>
      <c r="M64" s="30" t="s">
        <v>706</v>
      </c>
      <c r="N64" s="30"/>
      <c r="O64" s="30" t="s">
        <v>458</v>
      </c>
      <c r="P64" s="30" t="s">
        <v>442</v>
      </c>
      <c r="Q64" s="30" t="s">
        <v>443</v>
      </c>
      <c r="R64" s="30" t="s">
        <v>444</v>
      </c>
      <c r="S64" s="30" t="s">
        <v>441</v>
      </c>
    </row>
    <row r="65" spans="1:19" customFormat="1" ht="77.25" x14ac:dyDescent="0.25">
      <c r="A65" s="117" t="s">
        <v>764</v>
      </c>
      <c r="B65" s="55" t="s">
        <v>139</v>
      </c>
      <c r="C65" s="207">
        <v>4580.718397997497</v>
      </c>
      <c r="D65" s="207">
        <v>2408.906485607009</v>
      </c>
      <c r="E65" s="208">
        <v>0.52587962767152074</v>
      </c>
      <c r="F65" s="209">
        <v>12072.287081339711</v>
      </c>
      <c r="G65" s="209">
        <v>6341.5007885167452</v>
      </c>
      <c r="H65" s="208">
        <v>0.52529406779257959</v>
      </c>
      <c r="I65" s="209">
        <v>21359.414634146338</v>
      </c>
      <c r="J65" s="209">
        <v>11227.335781463413</v>
      </c>
      <c r="K65" s="208">
        <v>0.52563873934610428</v>
      </c>
      <c r="L65" s="35" t="s">
        <v>412</v>
      </c>
      <c r="M65" s="30" t="s">
        <v>706</v>
      </c>
      <c r="N65" s="30" t="s">
        <v>470</v>
      </c>
      <c r="O65" s="30" t="s">
        <v>458</v>
      </c>
      <c r="P65" s="30" t="s">
        <v>428</v>
      </c>
      <c r="Q65" s="30" t="s">
        <v>429</v>
      </c>
      <c r="R65" s="30" t="s">
        <v>430</v>
      </c>
      <c r="S65" s="30" t="s">
        <v>427</v>
      </c>
    </row>
    <row r="66" spans="1:19" customFormat="1" ht="26.25" x14ac:dyDescent="0.25">
      <c r="A66" s="117" t="s">
        <v>764</v>
      </c>
      <c r="B66" s="35" t="s">
        <v>140</v>
      </c>
      <c r="C66" s="207">
        <v>3834.7569856054188</v>
      </c>
      <c r="D66" s="207">
        <v>1927.6365012701094</v>
      </c>
      <c r="E66" s="208">
        <v>0.50267500874394533</v>
      </c>
      <c r="F66" s="209">
        <v>6638.7341772151904</v>
      </c>
      <c r="G66" s="209">
        <v>3341.8343544303798</v>
      </c>
      <c r="H66" s="208">
        <v>0.5033842695343782</v>
      </c>
      <c r="I66" s="209">
        <v>16666.507772020723</v>
      </c>
      <c r="J66" s="209">
        <v>8381.0336455958513</v>
      </c>
      <c r="K66" s="208">
        <v>0.50286681290640267</v>
      </c>
      <c r="L66" s="35" t="s">
        <v>412</v>
      </c>
      <c r="M66" s="30" t="s">
        <v>706</v>
      </c>
      <c r="N66" s="30"/>
      <c r="O66" s="30" t="s">
        <v>458</v>
      </c>
      <c r="P66" s="30" t="s">
        <v>270</v>
      </c>
      <c r="Q66" s="30" t="s">
        <v>423</v>
      </c>
      <c r="R66" s="30" t="s">
        <v>424</v>
      </c>
      <c r="S66" s="30" t="s">
        <v>422</v>
      </c>
    </row>
    <row r="67" spans="1:19" customFormat="1" ht="26.25" x14ac:dyDescent="0.25">
      <c r="A67" s="117" t="s">
        <v>764</v>
      </c>
      <c r="B67" s="35" t="s">
        <v>141</v>
      </c>
      <c r="C67" s="207">
        <v>5212.5208964264075</v>
      </c>
      <c r="D67" s="207">
        <v>2750.7205722592366</v>
      </c>
      <c r="E67" s="208">
        <v>0.52771406137576771</v>
      </c>
      <c r="F67" s="209">
        <v>21988.32</v>
      </c>
      <c r="G67" s="209">
        <v>11616.094416000002</v>
      </c>
      <c r="H67" s="208">
        <v>0.5282847628195334</v>
      </c>
      <c r="I67" s="209">
        <v>39233.999999999993</v>
      </c>
      <c r="J67" s="209">
        <v>20709.511205309729</v>
      </c>
      <c r="K67" s="208">
        <v>0.52784603163862287</v>
      </c>
      <c r="L67" s="35" t="s">
        <v>412</v>
      </c>
      <c r="M67" s="30" t="s">
        <v>706</v>
      </c>
      <c r="N67" s="30"/>
      <c r="O67" s="30" t="s">
        <v>458</v>
      </c>
      <c r="P67" s="30" t="s">
        <v>428</v>
      </c>
      <c r="Q67" s="30" t="s">
        <v>459</v>
      </c>
      <c r="R67" s="30" t="s">
        <v>430</v>
      </c>
      <c r="S67" s="30" t="s">
        <v>441</v>
      </c>
    </row>
    <row r="68" spans="1:19" customFormat="1" ht="77.25" x14ac:dyDescent="0.25">
      <c r="A68" s="117" t="s">
        <v>764</v>
      </c>
      <c r="B68" s="55" t="s">
        <v>142</v>
      </c>
      <c r="C68" s="207">
        <v>3958.9841269841268</v>
      </c>
      <c r="D68" s="207">
        <v>2311.0425142857143</v>
      </c>
      <c r="E68" s="208">
        <v>0.58374634506206502</v>
      </c>
      <c r="F68" s="209">
        <v>7798.3529411764703</v>
      </c>
      <c r="G68" s="209">
        <v>4482.721929411764</v>
      </c>
      <c r="H68" s="208">
        <v>0.5748293214253386</v>
      </c>
      <c r="I68" s="209">
        <v>35875.741935483871</v>
      </c>
      <c r="J68" s="209">
        <v>20760.379199999999</v>
      </c>
      <c r="K68" s="208">
        <v>0.57867456058006672</v>
      </c>
      <c r="L68" s="35" t="s">
        <v>412</v>
      </c>
      <c r="M68" s="30" t="s">
        <v>706</v>
      </c>
      <c r="N68" s="55" t="s">
        <v>800</v>
      </c>
      <c r="O68" s="30" t="s">
        <v>458</v>
      </c>
      <c r="P68" s="30" t="s">
        <v>428</v>
      </c>
      <c r="Q68" s="30" t="s">
        <v>459</v>
      </c>
      <c r="R68" s="30" t="s">
        <v>430</v>
      </c>
      <c r="S68" s="30" t="s">
        <v>441</v>
      </c>
    </row>
    <row r="69" spans="1:19" customFormat="1" ht="26.25" x14ac:dyDescent="0.25">
      <c r="A69" s="117" t="s">
        <v>764</v>
      </c>
      <c r="B69" s="35" t="s">
        <v>143</v>
      </c>
      <c r="C69" s="207">
        <v>4441.8624641833812</v>
      </c>
      <c r="D69" s="207">
        <v>2261.6746647564473</v>
      </c>
      <c r="E69" s="208">
        <v>0.50917260113145968</v>
      </c>
      <c r="F69" s="209">
        <v>15428.208178438661</v>
      </c>
      <c r="G69" s="209">
        <v>7876.8415806691455</v>
      </c>
      <c r="H69" s="208">
        <v>0.51054804871490167</v>
      </c>
      <c r="I69" s="209">
        <v>29549.364055299535</v>
      </c>
      <c r="J69" s="209">
        <v>15043.574427649768</v>
      </c>
      <c r="K69" s="208">
        <v>0.5090997694399374</v>
      </c>
      <c r="L69" s="35" t="s">
        <v>412</v>
      </c>
      <c r="M69" s="30" t="s">
        <v>706</v>
      </c>
      <c r="N69" s="30"/>
      <c r="O69" s="30" t="s">
        <v>458</v>
      </c>
      <c r="P69" s="30" t="s">
        <v>428</v>
      </c>
      <c r="Q69" s="30" t="s">
        <v>429</v>
      </c>
      <c r="R69" s="30" t="s">
        <v>430</v>
      </c>
      <c r="S69" s="30" t="s">
        <v>427</v>
      </c>
    </row>
    <row r="70" spans="1:19" customFormat="1" ht="26.25" x14ac:dyDescent="0.25">
      <c r="A70" s="117" t="s">
        <v>764</v>
      </c>
      <c r="B70" s="35" t="s">
        <v>144</v>
      </c>
      <c r="C70" s="207">
        <v>5171.3310104529619</v>
      </c>
      <c r="D70" s="207">
        <v>2603.108480836237</v>
      </c>
      <c r="E70" s="208">
        <v>0.5033730147179708</v>
      </c>
      <c r="F70" s="209">
        <v>18334.5</v>
      </c>
      <c r="G70" s="209">
        <v>9182.1698892857148</v>
      </c>
      <c r="H70" s="208">
        <v>0.5008137603581071</v>
      </c>
      <c r="I70" s="209">
        <v>37811.511627906977</v>
      </c>
      <c r="J70" s="209">
        <v>19020.395616279071</v>
      </c>
      <c r="K70" s="208">
        <v>0.50303187567462848</v>
      </c>
      <c r="L70" s="35" t="s">
        <v>412</v>
      </c>
      <c r="M70" s="30" t="s">
        <v>706</v>
      </c>
      <c r="N70" s="30"/>
      <c r="O70" s="30" t="s">
        <v>458</v>
      </c>
      <c r="P70" s="30" t="s">
        <v>428</v>
      </c>
      <c r="Q70" s="30" t="s">
        <v>459</v>
      </c>
      <c r="R70" s="30" t="s">
        <v>430</v>
      </c>
      <c r="S70" s="30" t="s">
        <v>441</v>
      </c>
    </row>
    <row r="71" spans="1:19" customFormat="1" ht="64.5" x14ac:dyDescent="0.25">
      <c r="A71" s="117" t="s">
        <v>764</v>
      </c>
      <c r="B71" s="35" t="s">
        <v>801</v>
      </c>
      <c r="C71" s="207">
        <v>4468.9633802816898</v>
      </c>
      <c r="D71" s="207">
        <v>2583.7416247887322</v>
      </c>
      <c r="E71" s="208">
        <v>0.57815233756197681</v>
      </c>
      <c r="F71" s="209">
        <v>25809.350649350647</v>
      </c>
      <c r="G71" s="209">
        <v>14919.155064935065</v>
      </c>
      <c r="H71" s="208">
        <v>0.578052321719703</v>
      </c>
      <c r="I71" s="209">
        <v>38828.407407407409</v>
      </c>
      <c r="J71" s="209">
        <v>22563.752066666671</v>
      </c>
      <c r="K71" s="208">
        <v>0.58111453889716114</v>
      </c>
      <c r="L71" s="35" t="s">
        <v>412</v>
      </c>
      <c r="M71" s="30" t="s">
        <v>706</v>
      </c>
      <c r="N71" s="107" t="s">
        <v>472</v>
      </c>
      <c r="O71" s="30" t="s">
        <v>458</v>
      </c>
      <c r="P71" s="30" t="s">
        <v>428</v>
      </c>
      <c r="Q71" s="30" t="s">
        <v>459</v>
      </c>
      <c r="R71" s="30" t="s">
        <v>430</v>
      </c>
      <c r="S71" s="30" t="s">
        <v>441</v>
      </c>
    </row>
    <row r="72" spans="1:19" customFormat="1" ht="26.25" x14ac:dyDescent="0.25">
      <c r="A72" s="117" t="s">
        <v>764</v>
      </c>
      <c r="B72" s="35" t="s">
        <v>145</v>
      </c>
      <c r="C72" s="207">
        <v>5982.9752321981423</v>
      </c>
      <c r="D72" s="207">
        <v>2853.9156139318889</v>
      </c>
      <c r="E72" s="208">
        <v>0.4770060886385053</v>
      </c>
      <c r="F72" s="209">
        <v>27650.883116883117</v>
      </c>
      <c r="G72" s="209">
        <v>13189.092163636362</v>
      </c>
      <c r="H72" s="208">
        <v>0.47698629037939644</v>
      </c>
      <c r="I72" s="209">
        <v>41454</v>
      </c>
      <c r="J72" s="209">
        <v>19770.461840816326</v>
      </c>
      <c r="K72" s="208">
        <v>0.47692531096676616</v>
      </c>
      <c r="L72" s="35" t="s">
        <v>412</v>
      </c>
      <c r="M72" s="30" t="s">
        <v>706</v>
      </c>
      <c r="N72" s="51"/>
      <c r="O72" s="30" t="s">
        <v>458</v>
      </c>
      <c r="P72" s="30" t="s">
        <v>463</v>
      </c>
      <c r="Q72" s="30" t="s">
        <v>464</v>
      </c>
      <c r="R72" s="30" t="s">
        <v>463</v>
      </c>
      <c r="S72" s="30" t="s">
        <v>460</v>
      </c>
    </row>
    <row r="73" spans="1:19" customFormat="1" ht="26.25" x14ac:dyDescent="0.25">
      <c r="A73" s="117" t="s">
        <v>764</v>
      </c>
      <c r="B73" s="35" t="s">
        <v>146</v>
      </c>
      <c r="C73" s="207">
        <v>5037.8176470588232</v>
      </c>
      <c r="D73" s="207">
        <v>2195.8541929411763</v>
      </c>
      <c r="E73" s="208">
        <v>0.43587409207301481</v>
      </c>
      <c r="F73" s="209">
        <v>26257.780645161292</v>
      </c>
      <c r="G73" s="209">
        <v>11446.634322580647</v>
      </c>
      <c r="H73" s="208">
        <v>0.43593304694203083</v>
      </c>
      <c r="I73" s="209">
        <v>28015.192982456141</v>
      </c>
      <c r="J73" s="209">
        <v>12188.98385263158</v>
      </c>
      <c r="K73" s="208">
        <v>0.4350847720472476</v>
      </c>
      <c r="L73" s="35" t="s">
        <v>412</v>
      </c>
      <c r="M73" s="30" t="s">
        <v>706</v>
      </c>
      <c r="N73" s="51"/>
      <c r="O73" s="30" t="s">
        <v>458</v>
      </c>
      <c r="P73" s="30" t="s">
        <v>463</v>
      </c>
      <c r="Q73" s="30" t="s">
        <v>464</v>
      </c>
      <c r="R73" s="30" t="s">
        <v>463</v>
      </c>
      <c r="S73" s="30" t="s">
        <v>460</v>
      </c>
    </row>
    <row r="74" spans="1:19" customFormat="1" ht="26.25" x14ac:dyDescent="0.25">
      <c r="A74" s="117" t="s">
        <v>764</v>
      </c>
      <c r="B74" s="35" t="s">
        <v>147</v>
      </c>
      <c r="C74" s="207">
        <v>5263.2682215743444</v>
      </c>
      <c r="D74" s="207">
        <v>2898.8362714285713</v>
      </c>
      <c r="E74" s="208">
        <v>0.55076734633171964</v>
      </c>
      <c r="F74" s="209">
        <v>15385.288590604028</v>
      </c>
      <c r="G74" s="209">
        <v>8473.5589852349003</v>
      </c>
      <c r="H74" s="208">
        <v>0.55075723379084363</v>
      </c>
      <c r="I74" s="209">
        <v>38980.511627906977</v>
      </c>
      <c r="J74" s="209">
        <v>21455.131586046515</v>
      </c>
      <c r="K74" s="208">
        <v>0.55040661833402738</v>
      </c>
      <c r="L74" s="35" t="s">
        <v>412</v>
      </c>
      <c r="M74" s="30" t="s">
        <v>706</v>
      </c>
      <c r="N74" s="51"/>
      <c r="O74" s="30" t="s">
        <v>458</v>
      </c>
      <c r="P74" s="30" t="s">
        <v>428</v>
      </c>
      <c r="Q74" s="30" t="s">
        <v>459</v>
      </c>
      <c r="R74" s="30" t="s">
        <v>430</v>
      </c>
      <c r="S74" s="30" t="s">
        <v>441</v>
      </c>
    </row>
    <row r="75" spans="1:19" customFormat="1" ht="26.25" x14ac:dyDescent="0.25">
      <c r="A75" s="117" t="s">
        <v>764</v>
      </c>
      <c r="B75" s="35" t="s">
        <v>148</v>
      </c>
      <c r="C75" s="207">
        <v>5504.115606936417</v>
      </c>
      <c r="D75" s="207">
        <v>3253.1509312583376</v>
      </c>
      <c r="E75" s="208">
        <v>0.59103971710889214</v>
      </c>
      <c r="F75" s="209">
        <v>17488.153846153844</v>
      </c>
      <c r="G75" s="209">
        <v>10337.134126153846</v>
      </c>
      <c r="H75" s="208">
        <v>0.59109350347048106</v>
      </c>
      <c r="I75" s="209">
        <v>42490.588235294119</v>
      </c>
      <c r="J75" s="209">
        <v>25056.19593368984</v>
      </c>
      <c r="K75" s="208">
        <v>0.58968813975790813</v>
      </c>
      <c r="L75" s="35" t="s">
        <v>412</v>
      </c>
      <c r="M75" s="30" t="s">
        <v>706</v>
      </c>
      <c r="N75" s="51"/>
      <c r="O75" s="30" t="s">
        <v>458</v>
      </c>
      <c r="P75" s="30" t="s">
        <v>461</v>
      </c>
      <c r="Q75" s="30" t="s">
        <v>461</v>
      </c>
      <c r="R75" s="30" t="s">
        <v>462</v>
      </c>
      <c r="S75" s="30" t="s">
        <v>460</v>
      </c>
    </row>
    <row r="76" spans="1:19" customFormat="1" ht="39" x14ac:dyDescent="0.25">
      <c r="A76" s="117" t="s">
        <v>764</v>
      </c>
      <c r="B76" s="35" t="s">
        <v>149</v>
      </c>
      <c r="C76" s="207">
        <v>2711.7564575645756</v>
      </c>
      <c r="D76" s="207">
        <v>1589.5572797047973</v>
      </c>
      <c r="E76" s="208">
        <v>0.58617258023693475</v>
      </c>
      <c r="F76" s="209">
        <v>15893.666666666666</v>
      </c>
      <c r="G76" s="209">
        <v>9318.9452666666675</v>
      </c>
      <c r="H76" s="208">
        <v>0.58633073551309756</v>
      </c>
      <c r="I76" s="209">
        <v>12591.046153846155</v>
      </c>
      <c r="J76" s="209">
        <v>7378.7873169230797</v>
      </c>
      <c r="K76" s="208">
        <v>0.58603449044375877</v>
      </c>
      <c r="L76" s="35" t="s">
        <v>412</v>
      </c>
      <c r="M76" s="30" t="s">
        <v>706</v>
      </c>
      <c r="N76" s="51"/>
      <c r="O76" s="30" t="s">
        <v>458</v>
      </c>
      <c r="P76" s="30" t="s">
        <v>442</v>
      </c>
      <c r="Q76" s="30" t="s">
        <v>443</v>
      </c>
      <c r="R76" s="30" t="s">
        <v>444</v>
      </c>
      <c r="S76" s="30" t="s">
        <v>441</v>
      </c>
    </row>
    <row r="77" spans="1:19" customFormat="1" ht="26.25" x14ac:dyDescent="0.25">
      <c r="A77" s="117" t="s">
        <v>764</v>
      </c>
      <c r="B77" s="35" t="s">
        <v>150</v>
      </c>
      <c r="C77" s="207">
        <v>5967.3745072273323</v>
      </c>
      <c r="D77" s="207">
        <v>3286.6040373193164</v>
      </c>
      <c r="E77" s="208">
        <v>0.55076215399901163</v>
      </c>
      <c r="F77" s="209">
        <v>19779.684210526317</v>
      </c>
      <c r="G77" s="209">
        <v>10916.155431578949</v>
      </c>
      <c r="H77" s="208">
        <v>0.55188724528623212</v>
      </c>
      <c r="I77" s="209">
        <v>12384.652173913044</v>
      </c>
      <c r="J77" s="209">
        <v>6840.5421456521753</v>
      </c>
      <c r="K77" s="208">
        <v>0.55234027161950106</v>
      </c>
      <c r="L77" s="35" t="s">
        <v>412</v>
      </c>
      <c r="M77" s="30" t="s">
        <v>706</v>
      </c>
      <c r="N77" s="51"/>
      <c r="O77" s="30" t="s">
        <v>458</v>
      </c>
      <c r="P77" s="30" t="s">
        <v>463</v>
      </c>
      <c r="Q77" s="30" t="s">
        <v>464</v>
      </c>
      <c r="R77" s="30" t="s">
        <v>463</v>
      </c>
      <c r="S77" s="30" t="s">
        <v>460</v>
      </c>
    </row>
    <row r="78" spans="1:19" customFormat="1" ht="26.25" x14ac:dyDescent="0.25">
      <c r="A78" s="117" t="s">
        <v>764</v>
      </c>
      <c r="B78" s="35" t="s">
        <v>151</v>
      </c>
      <c r="C78" s="207">
        <v>5072.0947546531306</v>
      </c>
      <c r="D78" s="207">
        <v>3073.5367634517766</v>
      </c>
      <c r="E78" s="208">
        <v>0.60596990240218185</v>
      </c>
      <c r="F78" s="209">
        <v>23128.723404255321</v>
      </c>
      <c r="G78" s="209">
        <v>13984.835521276595</v>
      </c>
      <c r="H78" s="208">
        <v>0.60465228784324532</v>
      </c>
      <c r="I78" s="209">
        <v>20676.765957446809</v>
      </c>
      <c r="J78" s="209">
        <v>12522.307770212765</v>
      </c>
      <c r="K78" s="208">
        <v>0.6056221652836774</v>
      </c>
      <c r="L78" s="35" t="s">
        <v>412</v>
      </c>
      <c r="M78" s="30" t="s">
        <v>706</v>
      </c>
      <c r="N78" s="51"/>
      <c r="O78" s="30" t="s">
        <v>458</v>
      </c>
      <c r="P78" s="30" t="s">
        <v>463</v>
      </c>
      <c r="Q78" s="30" t="s">
        <v>464</v>
      </c>
      <c r="R78" s="30" t="s">
        <v>463</v>
      </c>
      <c r="S78" s="30" t="s">
        <v>460</v>
      </c>
    </row>
    <row r="79" spans="1:19" customFormat="1" ht="39" x14ac:dyDescent="0.25">
      <c r="A79" s="117" t="s">
        <v>764</v>
      </c>
      <c r="B79" s="55" t="s">
        <v>152</v>
      </c>
      <c r="C79" s="207">
        <v>6255.1255060728745</v>
      </c>
      <c r="D79" s="207">
        <v>3653.0841603238873</v>
      </c>
      <c r="E79" s="208">
        <v>0.58401452645150609</v>
      </c>
      <c r="F79" s="209">
        <v>68299.809523809527</v>
      </c>
      <c r="G79" s="209">
        <v>40070.457057142856</v>
      </c>
      <c r="H79" s="208">
        <v>0.58668475558741018</v>
      </c>
      <c r="I79" s="209">
        <v>28498.758620689656</v>
      </c>
      <c r="J79" s="209">
        <v>16577.873599999999</v>
      </c>
      <c r="K79" s="208">
        <v>0.58170511286638005</v>
      </c>
      <c r="L79" s="35" t="s">
        <v>412</v>
      </c>
      <c r="M79" s="30" t="s">
        <v>706</v>
      </c>
      <c r="N79" s="30" t="s">
        <v>473</v>
      </c>
      <c r="O79" s="30" t="s">
        <v>458</v>
      </c>
      <c r="P79" s="30" t="s">
        <v>461</v>
      </c>
      <c r="Q79" s="30" t="s">
        <v>461</v>
      </c>
      <c r="R79" s="30" t="s">
        <v>462</v>
      </c>
      <c r="S79" s="30" t="s">
        <v>460</v>
      </c>
    </row>
    <row r="80" spans="1:19" customFormat="1" ht="26.25" x14ac:dyDescent="0.25">
      <c r="A80" s="117" t="s">
        <v>764</v>
      </c>
      <c r="B80" s="35" t="s">
        <v>153</v>
      </c>
      <c r="C80" s="207">
        <v>4164.5143906919775</v>
      </c>
      <c r="D80" s="207">
        <v>2269.4047017758721</v>
      </c>
      <c r="E80" s="208">
        <v>0.54493861441520608</v>
      </c>
      <c r="F80" s="209">
        <v>18906.91304347826</v>
      </c>
      <c r="G80" s="209">
        <v>10293.780632608696</v>
      </c>
      <c r="H80" s="208">
        <v>0.54444533641939108</v>
      </c>
      <c r="I80" s="209">
        <v>26115.561643835616</v>
      </c>
      <c r="J80" s="209">
        <v>14228.51339178082</v>
      </c>
      <c r="K80" s="208">
        <v>0.54482892559729246</v>
      </c>
      <c r="L80" s="35" t="s">
        <v>412</v>
      </c>
      <c r="M80" s="30" t="s">
        <v>706</v>
      </c>
      <c r="N80" s="30"/>
      <c r="O80" s="30" t="s">
        <v>458</v>
      </c>
      <c r="P80" s="30" t="s">
        <v>463</v>
      </c>
      <c r="Q80" s="30" t="s">
        <v>464</v>
      </c>
      <c r="R80" s="30" t="s">
        <v>463</v>
      </c>
      <c r="S80" s="30" t="s">
        <v>460</v>
      </c>
    </row>
    <row r="81" spans="1:19" customFormat="1" ht="26.25" x14ac:dyDescent="0.25">
      <c r="A81" s="117" t="s">
        <v>764</v>
      </c>
      <c r="B81" s="35" t="s">
        <v>154</v>
      </c>
      <c r="C81" s="207">
        <v>3663.3634496919917</v>
      </c>
      <c r="D81" s="207">
        <v>2126.2443351129359</v>
      </c>
      <c r="E81" s="208">
        <v>0.58040769481709653</v>
      </c>
      <c r="F81" s="209">
        <v>13331.928143712576</v>
      </c>
      <c r="G81" s="209">
        <v>7734.4188359281434</v>
      </c>
      <c r="H81" s="208">
        <v>0.58014255346671262</v>
      </c>
      <c r="I81" s="209">
        <v>24124.260355029586</v>
      </c>
      <c r="J81" s="209">
        <v>14000.894314792899</v>
      </c>
      <c r="K81" s="208">
        <v>0.5803657442236938</v>
      </c>
      <c r="L81" s="35" t="s">
        <v>412</v>
      </c>
      <c r="M81" s="30" t="s">
        <v>706</v>
      </c>
      <c r="N81" s="30"/>
      <c r="O81" s="30" t="s">
        <v>458</v>
      </c>
      <c r="P81" s="30" t="s">
        <v>463</v>
      </c>
      <c r="Q81" s="30" t="s">
        <v>464</v>
      </c>
      <c r="R81" s="30" t="s">
        <v>463</v>
      </c>
      <c r="S81" s="30" t="s">
        <v>460</v>
      </c>
    </row>
    <row r="82" spans="1:19" customFormat="1" ht="26.25" x14ac:dyDescent="0.25">
      <c r="A82" s="117" t="s">
        <v>764</v>
      </c>
      <c r="B82" s="35" t="s">
        <v>155</v>
      </c>
      <c r="C82" s="207">
        <v>5056.5568145030747</v>
      </c>
      <c r="D82" s="207">
        <v>648.2773713175784</v>
      </c>
      <c r="E82" s="208">
        <v>0.12820529761639529</v>
      </c>
      <c r="F82" s="209">
        <v>35457.257142857139</v>
      </c>
      <c r="G82" s="209">
        <v>4606.2367346938754</v>
      </c>
      <c r="H82" s="208">
        <v>0.12990956170510784</v>
      </c>
      <c r="I82" s="209">
        <v>22981.971428571429</v>
      </c>
      <c r="J82" s="209">
        <v>960.36</v>
      </c>
      <c r="K82" s="208">
        <v>4.1787537809139831E-2</v>
      </c>
      <c r="L82" s="35" t="s">
        <v>412</v>
      </c>
      <c r="M82" s="30" t="s">
        <v>706</v>
      </c>
      <c r="N82" s="30"/>
      <c r="O82" s="30" t="s">
        <v>458</v>
      </c>
      <c r="P82" s="30" t="s">
        <v>467</v>
      </c>
      <c r="Q82" s="30" t="s">
        <v>468</v>
      </c>
      <c r="R82" s="30" t="s">
        <v>467</v>
      </c>
      <c r="S82" s="30" t="s">
        <v>427</v>
      </c>
    </row>
    <row r="83" spans="1:19" customFormat="1" ht="64.5" x14ac:dyDescent="0.25">
      <c r="A83" s="117" t="s">
        <v>764</v>
      </c>
      <c r="B83" s="35" t="s">
        <v>156</v>
      </c>
      <c r="C83" s="207">
        <v>5388.6613545816735</v>
      </c>
      <c r="D83" s="207">
        <v>2742.7965729083667</v>
      </c>
      <c r="E83" s="208">
        <v>0.50899405110627738</v>
      </c>
      <c r="F83" s="209">
        <v>15533.777777777777</v>
      </c>
      <c r="G83" s="209">
        <v>7898.777847619046</v>
      </c>
      <c r="H83" s="208">
        <v>0.50849046256595953</v>
      </c>
      <c r="I83" s="209">
        <v>26718.608695652172</v>
      </c>
      <c r="J83" s="209">
        <v>13580.076660869561</v>
      </c>
      <c r="K83" s="208">
        <v>0.50826286711101842</v>
      </c>
      <c r="L83" s="35" t="s">
        <v>412</v>
      </c>
      <c r="M83" s="30" t="s">
        <v>706</v>
      </c>
      <c r="N83" s="30" t="s">
        <v>474</v>
      </c>
      <c r="O83" s="30" t="s">
        <v>458</v>
      </c>
      <c r="P83" s="30" t="s">
        <v>428</v>
      </c>
      <c r="Q83" s="30" t="s">
        <v>429</v>
      </c>
      <c r="R83" s="30" t="s">
        <v>430</v>
      </c>
      <c r="S83" s="30" t="s">
        <v>427</v>
      </c>
    </row>
    <row r="84" spans="1:19" customFormat="1" ht="77.25" x14ac:dyDescent="0.25">
      <c r="A84" s="117" t="s">
        <v>764</v>
      </c>
      <c r="B84" s="55" t="s">
        <v>157</v>
      </c>
      <c r="C84" s="207">
        <v>4986.5068119891012</v>
      </c>
      <c r="D84" s="207">
        <v>2538.4685362397818</v>
      </c>
      <c r="E84" s="208">
        <v>0.50906749593453282</v>
      </c>
      <c r="F84" s="209">
        <v>10602.871794871795</v>
      </c>
      <c r="G84" s="209">
        <v>5395.1863999999996</v>
      </c>
      <c r="H84" s="208">
        <v>0.50884199152624354</v>
      </c>
      <c r="I84" s="209">
        <v>17611.464114832539</v>
      </c>
      <c r="J84" s="209">
        <v>8954.3655215311028</v>
      </c>
      <c r="K84" s="208">
        <v>0.5084395858939208</v>
      </c>
      <c r="L84" s="35" t="s">
        <v>412</v>
      </c>
      <c r="M84" s="30" t="s">
        <v>706</v>
      </c>
      <c r="N84" s="55" t="s">
        <v>475</v>
      </c>
      <c r="O84" s="30" t="s">
        <v>458</v>
      </c>
      <c r="P84" s="30" t="s">
        <v>428</v>
      </c>
      <c r="Q84" s="30" t="s">
        <v>429</v>
      </c>
      <c r="R84" s="30" t="s">
        <v>430</v>
      </c>
      <c r="S84" s="30" t="s">
        <v>427</v>
      </c>
    </row>
    <row r="85" spans="1:19" customFormat="1" ht="26.25" x14ac:dyDescent="0.25">
      <c r="A85" s="117" t="s">
        <v>764</v>
      </c>
      <c r="B85" s="35" t="s">
        <v>159</v>
      </c>
      <c r="C85" s="207">
        <v>4524.2786069651738</v>
      </c>
      <c r="D85" s="207">
        <v>2804.0435860696521</v>
      </c>
      <c r="E85" s="208">
        <v>0.61977694781059633</v>
      </c>
      <c r="F85" s="209">
        <v>11775.813084112151</v>
      </c>
      <c r="G85" s="209">
        <v>7307.0253644859813</v>
      </c>
      <c r="H85" s="208">
        <v>0.62051132370167894</v>
      </c>
      <c r="I85" s="209">
        <v>17017.306122448979</v>
      </c>
      <c r="J85" s="209">
        <v>10542.637746938777</v>
      </c>
      <c r="K85" s="208">
        <v>0.6195244812004107</v>
      </c>
      <c r="L85" s="35" t="s">
        <v>412</v>
      </c>
      <c r="M85" s="30" t="s">
        <v>706</v>
      </c>
      <c r="N85" s="30"/>
      <c r="O85" s="30" t="s">
        <v>458</v>
      </c>
      <c r="P85" s="30" t="s">
        <v>463</v>
      </c>
      <c r="Q85" s="30" t="s">
        <v>464</v>
      </c>
      <c r="R85" s="30" t="s">
        <v>463</v>
      </c>
      <c r="S85" s="30" t="s">
        <v>460</v>
      </c>
    </row>
    <row r="86" spans="1:19" customFormat="1" ht="15" x14ac:dyDescent="0.25">
      <c r="A86" s="117" t="s">
        <v>160</v>
      </c>
      <c r="B86" s="35" t="s">
        <v>161</v>
      </c>
      <c r="C86" s="207">
        <v>6313.8157894736842</v>
      </c>
      <c r="D86" s="207">
        <v>3788.2894736842109</v>
      </c>
      <c r="E86" s="208">
        <v>0.60000000000000009</v>
      </c>
      <c r="F86" s="209">
        <v>11210.15625</v>
      </c>
      <c r="G86" s="209">
        <v>6726.09375</v>
      </c>
      <c r="H86" s="208">
        <v>0.6</v>
      </c>
      <c r="I86" s="209">
        <v>8258.3333333333339</v>
      </c>
      <c r="J86" s="209">
        <v>4955</v>
      </c>
      <c r="K86" s="208">
        <v>0.60000000000000009</v>
      </c>
      <c r="L86" s="35" t="s">
        <v>412</v>
      </c>
      <c r="M86" s="30" t="s">
        <v>706</v>
      </c>
      <c r="N86" s="30"/>
      <c r="O86" s="30" t="s">
        <v>477</v>
      </c>
      <c r="P86" s="30" t="s">
        <v>270</v>
      </c>
      <c r="Q86" s="30" t="s">
        <v>423</v>
      </c>
      <c r="R86" s="30" t="s">
        <v>424</v>
      </c>
      <c r="S86" s="30" t="s">
        <v>422</v>
      </c>
    </row>
    <row r="87" spans="1:19" customFormat="1" ht="26.25" x14ac:dyDescent="0.25">
      <c r="A87" s="117" t="s">
        <v>162</v>
      </c>
      <c r="B87" s="35" t="s">
        <v>164</v>
      </c>
      <c r="C87" s="207">
        <v>5927.1668181442619</v>
      </c>
      <c r="D87" s="207">
        <v>767.41303808972987</v>
      </c>
      <c r="E87" s="208">
        <v>0.12947383828316128</v>
      </c>
      <c r="F87" s="209">
        <v>153833.78486055776</v>
      </c>
      <c r="G87" s="209">
        <v>15640.717131474104</v>
      </c>
      <c r="H87" s="208">
        <v>0.10167283568854261</v>
      </c>
      <c r="I87" s="209"/>
      <c r="J87" s="209"/>
      <c r="K87" s="208"/>
      <c r="L87" s="35" t="s">
        <v>414</v>
      </c>
      <c r="M87" s="30" t="s">
        <v>711</v>
      </c>
      <c r="N87" s="55"/>
      <c r="O87" s="30" t="s">
        <v>478</v>
      </c>
      <c r="P87" s="30" t="s">
        <v>203</v>
      </c>
      <c r="Q87" s="30" t="s">
        <v>164</v>
      </c>
      <c r="R87" s="30" t="s">
        <v>479</v>
      </c>
      <c r="S87" s="30" t="s">
        <v>422</v>
      </c>
    </row>
    <row r="88" spans="1:19" customFormat="1" ht="26.25" x14ac:dyDescent="0.25">
      <c r="A88" s="117" t="s">
        <v>166</v>
      </c>
      <c r="B88" s="35" t="s">
        <v>167</v>
      </c>
      <c r="C88" s="207">
        <v>5584.6550259556388</v>
      </c>
      <c r="D88" s="207">
        <v>3579.59206720151</v>
      </c>
      <c r="E88" s="208">
        <v>0.64096923633863567</v>
      </c>
      <c r="F88" s="209">
        <v>30075.176470588234</v>
      </c>
      <c r="G88" s="209">
        <v>19181.768094117648</v>
      </c>
      <c r="H88" s="208">
        <v>0.63779403299183612</v>
      </c>
      <c r="I88" s="209">
        <v>53139.700934579443</v>
      </c>
      <c r="J88" s="209">
        <v>33848.583947663545</v>
      </c>
      <c r="K88" s="208">
        <v>0.63697354995156463</v>
      </c>
      <c r="L88" s="35" t="s">
        <v>412</v>
      </c>
      <c r="M88" s="30" t="s">
        <v>706</v>
      </c>
      <c r="N88" s="30"/>
      <c r="O88" s="30" t="s">
        <v>480</v>
      </c>
      <c r="P88" s="30" t="s">
        <v>428</v>
      </c>
      <c r="Q88" s="30" t="s">
        <v>429</v>
      </c>
      <c r="R88" s="30" t="s">
        <v>430</v>
      </c>
      <c r="S88" s="30" t="s">
        <v>427</v>
      </c>
    </row>
    <row r="89" spans="1:19" customFormat="1" ht="39" x14ac:dyDescent="0.25">
      <c r="A89" s="117" t="s">
        <v>168</v>
      </c>
      <c r="B89" s="99" t="s">
        <v>169</v>
      </c>
      <c r="C89" s="207"/>
      <c r="D89" s="207"/>
      <c r="E89" s="208"/>
      <c r="F89" s="209"/>
      <c r="G89" s="209"/>
      <c r="H89" s="208"/>
      <c r="I89" s="209"/>
      <c r="J89" s="209"/>
      <c r="K89" s="208"/>
      <c r="L89" s="99" t="s">
        <v>412</v>
      </c>
      <c r="M89" s="30" t="s">
        <v>708</v>
      </c>
      <c r="N89" s="30" t="s">
        <v>425</v>
      </c>
      <c r="O89" s="30"/>
      <c r="P89" s="30" t="s">
        <v>442</v>
      </c>
      <c r="Q89" s="30" t="s">
        <v>443</v>
      </c>
      <c r="R89" s="30" t="s">
        <v>444</v>
      </c>
      <c r="S89" s="30" t="s">
        <v>441</v>
      </c>
    </row>
    <row r="90" spans="1:19" customFormat="1" ht="15" x14ac:dyDescent="0.25">
      <c r="A90" s="117" t="s">
        <v>170</v>
      </c>
      <c r="B90" s="55" t="s">
        <v>171</v>
      </c>
      <c r="C90" s="207">
        <v>5163.1907514450868</v>
      </c>
      <c r="D90" s="207">
        <v>3157.5891329479764</v>
      </c>
      <c r="E90" s="208">
        <v>0.61155771400935011</v>
      </c>
      <c r="F90" s="209">
        <v>12066.727272727272</v>
      </c>
      <c r="G90" s="209">
        <v>7348.6636363636353</v>
      </c>
      <c r="H90" s="208">
        <v>0.60900221495622808</v>
      </c>
      <c r="I90" s="209">
        <v>6717.7560975609758</v>
      </c>
      <c r="J90" s="209">
        <v>4098.9717073170723</v>
      </c>
      <c r="K90" s="208">
        <v>0.61016977213645662</v>
      </c>
      <c r="L90" s="35" t="s">
        <v>412</v>
      </c>
      <c r="M90" s="30" t="s">
        <v>706</v>
      </c>
      <c r="N90" s="51"/>
      <c r="O90" s="30" t="s">
        <v>718</v>
      </c>
      <c r="P90" s="30" t="s">
        <v>433</v>
      </c>
      <c r="Q90" s="30" t="s">
        <v>482</v>
      </c>
      <c r="R90" s="30" t="s">
        <v>435</v>
      </c>
      <c r="S90" s="30" t="s">
        <v>427</v>
      </c>
    </row>
    <row r="91" spans="1:19" customFormat="1" ht="26.25" x14ac:dyDescent="0.25">
      <c r="A91" s="117" t="s">
        <v>172</v>
      </c>
      <c r="B91" s="35" t="s">
        <v>173</v>
      </c>
      <c r="C91" s="207">
        <v>4113.911764705882</v>
      </c>
      <c r="D91" s="207">
        <v>2873.9787588235295</v>
      </c>
      <c r="E91" s="208">
        <v>0.6986</v>
      </c>
      <c r="F91" s="209">
        <v>37289.333333333336</v>
      </c>
      <c r="G91" s="209">
        <v>26050.328266666667</v>
      </c>
      <c r="H91" s="208">
        <v>0.69860000000000011</v>
      </c>
      <c r="I91" s="209">
        <v>5989.7</v>
      </c>
      <c r="J91" s="209">
        <v>4184.4044200000008</v>
      </c>
      <c r="K91" s="208">
        <v>0.69860000000000011</v>
      </c>
      <c r="L91" s="35" t="s">
        <v>412</v>
      </c>
      <c r="M91" s="30" t="s">
        <v>706</v>
      </c>
      <c r="N91" s="51"/>
      <c r="O91" s="30" t="s">
        <v>483</v>
      </c>
      <c r="P91" s="30" t="s">
        <v>428</v>
      </c>
      <c r="Q91" s="30" t="s">
        <v>429</v>
      </c>
      <c r="R91" s="30" t="s">
        <v>430</v>
      </c>
      <c r="S91" s="30" t="s">
        <v>427</v>
      </c>
    </row>
    <row r="92" spans="1:19" customFormat="1" ht="26.25" x14ac:dyDescent="0.25">
      <c r="A92" s="117" t="s">
        <v>177</v>
      </c>
      <c r="B92" s="35" t="s">
        <v>178</v>
      </c>
      <c r="C92" s="207">
        <v>7649.0020646937373</v>
      </c>
      <c r="D92" s="207">
        <v>885.75361321403989</v>
      </c>
      <c r="E92" s="208">
        <v>0.1157998920280727</v>
      </c>
      <c r="F92" s="209">
        <v>96042.821158690174</v>
      </c>
      <c r="G92" s="209">
        <v>9654.9118387909311</v>
      </c>
      <c r="H92" s="208">
        <v>0.10052715780639408</v>
      </c>
      <c r="I92" s="209"/>
      <c r="J92" s="209"/>
      <c r="K92" s="208"/>
      <c r="L92" s="35" t="s">
        <v>414</v>
      </c>
      <c r="M92" s="30" t="s">
        <v>711</v>
      </c>
      <c r="N92" s="35"/>
      <c r="O92" s="30" t="s">
        <v>485</v>
      </c>
      <c r="P92" s="30" t="s">
        <v>486</v>
      </c>
      <c r="Q92" s="30" t="s">
        <v>486</v>
      </c>
      <c r="R92" s="30" t="s">
        <v>487</v>
      </c>
      <c r="S92" s="30" t="s">
        <v>460</v>
      </c>
    </row>
    <row r="93" spans="1:19" customFormat="1" ht="51.75" x14ac:dyDescent="0.25">
      <c r="A93" s="117" t="s">
        <v>179</v>
      </c>
      <c r="B93" s="55" t="s">
        <v>180</v>
      </c>
      <c r="C93" s="207">
        <v>2651</v>
      </c>
      <c r="D93" s="207">
        <v>992.87534761904772</v>
      </c>
      <c r="E93" s="208">
        <v>0.37452861094645329</v>
      </c>
      <c r="F93" s="209">
        <v>8697.8888888888887</v>
      </c>
      <c r="G93" s="209">
        <v>2343.3584777777778</v>
      </c>
      <c r="H93" s="208">
        <v>0.26941692492431113</v>
      </c>
      <c r="I93" s="209">
        <v>12851.833333333334</v>
      </c>
      <c r="J93" s="209">
        <v>4615.7166000000007</v>
      </c>
      <c r="K93" s="208">
        <v>0.35914849502664986</v>
      </c>
      <c r="L93" s="35" t="s">
        <v>412</v>
      </c>
      <c r="M93" s="30" t="s">
        <v>706</v>
      </c>
      <c r="N93" s="30" t="s">
        <v>489</v>
      </c>
      <c r="O93" s="30" t="s">
        <v>488</v>
      </c>
      <c r="P93" s="30" t="s">
        <v>442</v>
      </c>
      <c r="Q93" s="30" t="s">
        <v>443</v>
      </c>
      <c r="R93" s="30" t="s">
        <v>444</v>
      </c>
      <c r="S93" s="30" t="s">
        <v>441</v>
      </c>
    </row>
    <row r="94" spans="1:19" customFormat="1" ht="39" x14ac:dyDescent="0.25">
      <c r="A94" s="117" t="s">
        <v>715</v>
      </c>
      <c r="B94" s="99" t="s">
        <v>181</v>
      </c>
      <c r="C94" s="207">
        <v>6122.7661201086412</v>
      </c>
      <c r="D94" s="207">
        <v>2686.000862106428</v>
      </c>
      <c r="E94" s="208">
        <v>0.43869075013088488</v>
      </c>
      <c r="F94" s="209">
        <v>24039.150072850898</v>
      </c>
      <c r="G94" s="209">
        <v>10572.467844779017</v>
      </c>
      <c r="H94" s="208">
        <v>0.43980206507880032</v>
      </c>
      <c r="I94" s="209">
        <v>77885.773913043478</v>
      </c>
      <c r="J94" s="209">
        <v>34153.176796521737</v>
      </c>
      <c r="K94" s="208">
        <v>0.43850340159234308</v>
      </c>
      <c r="L94" s="35" t="s">
        <v>412</v>
      </c>
      <c r="M94" s="30" t="s">
        <v>706</v>
      </c>
      <c r="N94" s="30" t="s">
        <v>812</v>
      </c>
      <c r="O94" s="30" t="s">
        <v>490</v>
      </c>
      <c r="P94" s="30" t="s">
        <v>428</v>
      </c>
      <c r="Q94" s="30" t="s">
        <v>429</v>
      </c>
      <c r="R94" s="30" t="s">
        <v>430</v>
      </c>
      <c r="S94" s="30" t="s">
        <v>427</v>
      </c>
    </row>
    <row r="95" spans="1:19" customFormat="1" ht="39" x14ac:dyDescent="0.25">
      <c r="A95" s="117" t="s">
        <v>182</v>
      </c>
      <c r="B95" s="99" t="s">
        <v>183</v>
      </c>
      <c r="C95" s="207"/>
      <c r="D95" s="207"/>
      <c r="E95" s="208"/>
      <c r="F95" s="209"/>
      <c r="G95" s="209"/>
      <c r="H95" s="208"/>
      <c r="I95" s="209"/>
      <c r="J95" s="209"/>
      <c r="K95" s="208"/>
      <c r="L95" s="99" t="s">
        <v>412</v>
      </c>
      <c r="M95" s="30" t="s">
        <v>708</v>
      </c>
      <c r="N95" s="30" t="s">
        <v>425</v>
      </c>
      <c r="O95" s="30"/>
      <c r="P95" s="30" t="s">
        <v>442</v>
      </c>
      <c r="Q95" s="30" t="s">
        <v>443</v>
      </c>
      <c r="R95" s="30" t="s">
        <v>444</v>
      </c>
      <c r="S95" s="30" t="s">
        <v>441</v>
      </c>
    </row>
    <row r="96" spans="1:19" customFormat="1" ht="15" x14ac:dyDescent="0.25">
      <c r="A96" s="117" t="s">
        <v>184</v>
      </c>
      <c r="B96" s="35" t="s">
        <v>185</v>
      </c>
      <c r="C96" s="207">
        <v>5903.8095238095239</v>
      </c>
      <c r="D96" s="207">
        <v>2867.1150297619051</v>
      </c>
      <c r="E96" s="208">
        <v>0.48563813215841267</v>
      </c>
      <c r="F96" s="209">
        <v>44889</v>
      </c>
      <c r="G96" s="209">
        <v>21603.525456249998</v>
      </c>
      <c r="H96" s="208">
        <v>0.48126546495243816</v>
      </c>
      <c r="I96" s="209">
        <v>13690.833333333334</v>
      </c>
      <c r="J96" s="209">
        <v>6617.499749999999</v>
      </c>
      <c r="K96" s="208">
        <v>0.48335258993243652</v>
      </c>
      <c r="L96" s="35" t="s">
        <v>412</v>
      </c>
      <c r="M96" s="30" t="s">
        <v>706</v>
      </c>
      <c r="N96" s="30"/>
      <c r="O96" s="30" t="s">
        <v>492</v>
      </c>
      <c r="P96" s="30" t="s">
        <v>461</v>
      </c>
      <c r="Q96" s="30" t="s">
        <v>461</v>
      </c>
      <c r="R96" s="30" t="s">
        <v>462</v>
      </c>
      <c r="S96" s="30" t="s">
        <v>460</v>
      </c>
    </row>
    <row r="97" spans="1:19" customFormat="1" ht="39" x14ac:dyDescent="0.25">
      <c r="A97" s="117" t="s">
        <v>186</v>
      </c>
      <c r="B97" s="55" t="s">
        <v>187</v>
      </c>
      <c r="C97" s="207">
        <v>1449.4054054054054</v>
      </c>
      <c r="D97" s="207">
        <v>1376.9351351351354</v>
      </c>
      <c r="E97" s="208">
        <v>0.95000000000000007</v>
      </c>
      <c r="F97" s="209">
        <v>6520.2077922077915</v>
      </c>
      <c r="G97" s="209">
        <v>6194.1974025974023</v>
      </c>
      <c r="H97" s="208">
        <v>0.95</v>
      </c>
      <c r="I97" s="209">
        <v>17905.400000000001</v>
      </c>
      <c r="J97" s="209">
        <v>17010.129999999997</v>
      </c>
      <c r="K97" s="208">
        <v>0.94999999999999984</v>
      </c>
      <c r="L97" s="35" t="s">
        <v>412</v>
      </c>
      <c r="M97" s="30" t="s">
        <v>706</v>
      </c>
      <c r="N97" s="30" t="s">
        <v>494</v>
      </c>
      <c r="O97" s="30" t="s">
        <v>493</v>
      </c>
      <c r="P97" s="30" t="s">
        <v>442</v>
      </c>
      <c r="Q97" s="30" t="s">
        <v>443</v>
      </c>
      <c r="R97" s="30" t="s">
        <v>444</v>
      </c>
      <c r="S97" s="30" t="s">
        <v>441</v>
      </c>
    </row>
    <row r="98" spans="1:19" customFormat="1" ht="26.25" x14ac:dyDescent="0.25">
      <c r="A98" s="117" t="s">
        <v>188</v>
      </c>
      <c r="B98" s="55" t="s">
        <v>189</v>
      </c>
      <c r="C98" s="207">
        <v>4304.88</v>
      </c>
      <c r="D98" s="207">
        <v>1872.6228000000003</v>
      </c>
      <c r="E98" s="208">
        <v>0.43500000000000005</v>
      </c>
      <c r="F98" s="209">
        <v>12715</v>
      </c>
      <c r="G98" s="209">
        <v>5531.0249999999996</v>
      </c>
      <c r="H98" s="208">
        <v>0.43499999999999994</v>
      </c>
      <c r="I98" s="209">
        <v>5675.7777777777774</v>
      </c>
      <c r="J98" s="209">
        <v>2468.9633333333336</v>
      </c>
      <c r="K98" s="208">
        <v>0.43500000000000005</v>
      </c>
      <c r="L98" s="35" t="s">
        <v>412</v>
      </c>
      <c r="M98" s="30" t="s">
        <v>706</v>
      </c>
      <c r="N98" s="30" t="s">
        <v>497</v>
      </c>
      <c r="O98" s="30" t="s">
        <v>495</v>
      </c>
      <c r="P98" s="30" t="s">
        <v>449</v>
      </c>
      <c r="Q98" s="30" t="s">
        <v>450</v>
      </c>
      <c r="R98" s="30" t="s">
        <v>496</v>
      </c>
      <c r="S98" s="30" t="s">
        <v>422</v>
      </c>
    </row>
    <row r="99" spans="1:19" customFormat="1" ht="15" x14ac:dyDescent="0.25">
      <c r="A99" s="117" t="s">
        <v>190</v>
      </c>
      <c r="B99" s="35" t="s">
        <v>191</v>
      </c>
      <c r="C99" s="207">
        <v>4931.3904761904769</v>
      </c>
      <c r="D99" s="207">
        <v>1972.5561904761901</v>
      </c>
      <c r="E99" s="208">
        <v>0.39999999999999986</v>
      </c>
      <c r="F99" s="209">
        <v>20330.714285714286</v>
      </c>
      <c r="G99" s="209">
        <v>8132.2857142857147</v>
      </c>
      <c r="H99" s="208">
        <v>0.4</v>
      </c>
      <c r="I99" s="209">
        <v>8109</v>
      </c>
      <c r="J99" s="209">
        <v>3243.6</v>
      </c>
      <c r="K99" s="208">
        <v>0.39999999999999991</v>
      </c>
      <c r="L99" s="35" t="s">
        <v>412</v>
      </c>
      <c r="M99" s="30" t="s">
        <v>706</v>
      </c>
      <c r="N99" s="30"/>
      <c r="O99" s="30" t="s">
        <v>498</v>
      </c>
      <c r="P99" s="30" t="s">
        <v>467</v>
      </c>
      <c r="Q99" s="30" t="s">
        <v>499</v>
      </c>
      <c r="R99" s="30" t="s">
        <v>467</v>
      </c>
      <c r="S99" s="30" t="s">
        <v>427</v>
      </c>
    </row>
    <row r="100" spans="1:19" customFormat="1" ht="26.25" x14ac:dyDescent="0.25">
      <c r="A100" s="117" t="s">
        <v>192</v>
      </c>
      <c r="B100" s="99" t="s">
        <v>193</v>
      </c>
      <c r="C100" s="207"/>
      <c r="D100" s="207"/>
      <c r="E100" s="208"/>
      <c r="F100" s="209"/>
      <c r="G100" s="209"/>
      <c r="H100" s="208"/>
      <c r="I100" s="209"/>
      <c r="J100" s="209"/>
      <c r="K100" s="208"/>
      <c r="L100" s="99" t="s">
        <v>412</v>
      </c>
      <c r="M100" s="30" t="s">
        <v>706</v>
      </c>
      <c r="N100" s="30" t="s">
        <v>425</v>
      </c>
      <c r="O100" s="30" t="s">
        <v>500</v>
      </c>
      <c r="P100" s="30" t="s">
        <v>467</v>
      </c>
      <c r="Q100" s="30" t="s">
        <v>499</v>
      </c>
      <c r="R100" s="30" t="s">
        <v>467</v>
      </c>
      <c r="S100" s="30" t="s">
        <v>427</v>
      </c>
    </row>
    <row r="101" spans="1:19" customFormat="1" ht="39" x14ac:dyDescent="0.25">
      <c r="A101" s="117" t="s">
        <v>194</v>
      </c>
      <c r="B101" s="55" t="s">
        <v>195</v>
      </c>
      <c r="C101" s="207">
        <v>3260.4181818181819</v>
      </c>
      <c r="D101" s="207">
        <v>1461.7508745454543</v>
      </c>
      <c r="E101" s="208">
        <v>0.4483323282568325</v>
      </c>
      <c r="F101" s="209">
        <v>16569.595469255662</v>
      </c>
      <c r="G101" s="209">
        <v>7429.9980190938504</v>
      </c>
      <c r="H101" s="208">
        <v>0.44841155192231252</v>
      </c>
      <c r="I101" s="209">
        <v>8097.6229508196711</v>
      </c>
      <c r="J101" s="209">
        <v>3627.1318672131147</v>
      </c>
      <c r="K101" s="208">
        <v>0.44792550718182833</v>
      </c>
      <c r="L101" s="35" t="s">
        <v>412</v>
      </c>
      <c r="M101" s="30" t="s">
        <v>706</v>
      </c>
      <c r="N101" s="30" t="s">
        <v>634</v>
      </c>
      <c r="O101" s="30" t="s">
        <v>501</v>
      </c>
      <c r="P101" s="30" t="s">
        <v>467</v>
      </c>
      <c r="Q101" s="30" t="s">
        <v>499</v>
      </c>
      <c r="R101" s="30" t="s">
        <v>467</v>
      </c>
      <c r="S101" s="30" t="s">
        <v>427</v>
      </c>
    </row>
    <row r="102" spans="1:19" customFormat="1" ht="26.25" x14ac:dyDescent="0.25">
      <c r="A102" s="117" t="s">
        <v>196</v>
      </c>
      <c r="B102" s="35" t="s">
        <v>197</v>
      </c>
      <c r="C102" s="207">
        <v>3128.9056603773583</v>
      </c>
      <c r="D102" s="207">
        <v>1802.3817924528305</v>
      </c>
      <c r="E102" s="208">
        <v>0.57604222948526229</v>
      </c>
      <c r="F102" s="209">
        <v>10348.938461538461</v>
      </c>
      <c r="G102" s="209">
        <v>5953.6253076923076</v>
      </c>
      <c r="H102" s="208">
        <v>0.57528850227671069</v>
      </c>
      <c r="I102" s="209">
        <v>9989.3647058823517</v>
      </c>
      <c r="J102" s="209">
        <v>5734.8289411764699</v>
      </c>
      <c r="K102" s="208">
        <v>0.57409345939681733</v>
      </c>
      <c r="L102" s="35" t="s">
        <v>412</v>
      </c>
      <c r="M102" s="30" t="s">
        <v>706</v>
      </c>
      <c r="N102" s="30"/>
      <c r="O102" s="30" t="s">
        <v>503</v>
      </c>
      <c r="P102" s="30" t="s">
        <v>449</v>
      </c>
      <c r="Q102" s="30" t="s">
        <v>450</v>
      </c>
      <c r="R102" s="30" t="s">
        <v>451</v>
      </c>
      <c r="S102" s="30" t="s">
        <v>422</v>
      </c>
    </row>
    <row r="103" spans="1:19" customFormat="1" ht="26.25" x14ac:dyDescent="0.25">
      <c r="A103" s="115" t="s">
        <v>198</v>
      </c>
      <c r="B103" s="210" t="s">
        <v>630</v>
      </c>
      <c r="C103" s="207">
        <v>7833.3524931743068</v>
      </c>
      <c r="D103" s="207">
        <v>1039.7470900991523</v>
      </c>
      <c r="E103" s="208">
        <v>0.13273334641906506</v>
      </c>
      <c r="F103" s="209">
        <v>63579.57166392092</v>
      </c>
      <c r="G103" s="209">
        <v>6938.4953322350357</v>
      </c>
      <c r="H103" s="208">
        <v>0.10913089142707103</v>
      </c>
      <c r="I103" s="209">
        <v>7569166.666666667</v>
      </c>
      <c r="J103" s="209">
        <v>763166.66666666663</v>
      </c>
      <c r="K103" s="208">
        <v>0.10082571837498623</v>
      </c>
      <c r="L103" s="35" t="s">
        <v>414</v>
      </c>
      <c r="M103" s="55" t="s">
        <v>711</v>
      </c>
      <c r="N103" s="35"/>
      <c r="O103" s="35"/>
      <c r="P103" s="30" t="s">
        <v>203</v>
      </c>
      <c r="Q103" s="30" t="s">
        <v>164</v>
      </c>
      <c r="R103" s="30" t="s">
        <v>479</v>
      </c>
      <c r="S103" s="30" t="s">
        <v>422</v>
      </c>
    </row>
    <row r="104" spans="1:19" customFormat="1" ht="39" x14ac:dyDescent="0.25">
      <c r="A104" s="117" t="s">
        <v>205</v>
      </c>
      <c r="B104" s="55" t="s">
        <v>206</v>
      </c>
      <c r="C104" s="207">
        <v>3585.3959731543623</v>
      </c>
      <c r="D104" s="207">
        <v>2569.0178550335572</v>
      </c>
      <c r="E104" s="208">
        <v>0.71652277022372635</v>
      </c>
      <c r="F104" s="209">
        <v>9022.375</v>
      </c>
      <c r="G104" s="209">
        <v>6455.3976000000002</v>
      </c>
      <c r="H104" s="208">
        <v>0.71548761828232588</v>
      </c>
      <c r="I104" s="209">
        <v>25355.8</v>
      </c>
      <c r="J104" s="209">
        <v>18098.533040000002</v>
      </c>
      <c r="K104" s="208">
        <v>0.71378276528447149</v>
      </c>
      <c r="L104" s="35" t="s">
        <v>412</v>
      </c>
      <c r="M104" s="30" t="s">
        <v>706</v>
      </c>
      <c r="N104" s="30"/>
      <c r="O104" s="30" t="s">
        <v>717</v>
      </c>
      <c r="P104" s="30" t="s">
        <v>442</v>
      </c>
      <c r="Q104" s="30" t="s">
        <v>443</v>
      </c>
      <c r="R104" s="30" t="s">
        <v>444</v>
      </c>
      <c r="S104" s="30" t="s">
        <v>441</v>
      </c>
    </row>
    <row r="105" spans="1:19" customFormat="1" ht="26.25" x14ac:dyDescent="0.25">
      <c r="A105" s="117" t="s">
        <v>207</v>
      </c>
      <c r="B105" s="99" t="s">
        <v>208</v>
      </c>
      <c r="C105" s="207"/>
      <c r="D105" s="207"/>
      <c r="E105" s="208"/>
      <c r="F105" s="209"/>
      <c r="G105" s="209"/>
      <c r="H105" s="208"/>
      <c r="I105" s="209"/>
      <c r="J105" s="209"/>
      <c r="K105" s="208"/>
      <c r="L105" s="99" t="s">
        <v>412</v>
      </c>
      <c r="M105" s="30" t="s">
        <v>708</v>
      </c>
      <c r="N105" s="30" t="s">
        <v>425</v>
      </c>
      <c r="O105" s="30" t="s">
        <v>768</v>
      </c>
      <c r="P105" s="30" t="s">
        <v>467</v>
      </c>
      <c r="Q105" s="30" t="s">
        <v>468</v>
      </c>
      <c r="R105" s="30" t="s">
        <v>467</v>
      </c>
      <c r="S105" s="30" t="s">
        <v>441</v>
      </c>
    </row>
    <row r="106" spans="1:19" customFormat="1" ht="26.25" x14ac:dyDescent="0.25">
      <c r="A106" s="115" t="s">
        <v>209</v>
      </c>
      <c r="B106" s="210" t="s">
        <v>630</v>
      </c>
      <c r="C106" s="207">
        <v>5989</v>
      </c>
      <c r="D106" s="207">
        <v>1508</v>
      </c>
      <c r="E106" s="208">
        <v>0.25</v>
      </c>
      <c r="F106" s="209">
        <v>74753</v>
      </c>
      <c r="G106" s="209">
        <v>16079</v>
      </c>
      <c r="H106" s="208">
        <v>0.22</v>
      </c>
      <c r="I106" s="209"/>
      <c r="J106" s="209"/>
      <c r="K106" s="208"/>
      <c r="L106" s="35" t="s">
        <v>414</v>
      </c>
      <c r="M106" s="55" t="s">
        <v>711</v>
      </c>
      <c r="N106" s="35"/>
      <c r="O106" s="35"/>
      <c r="P106" s="35" t="s">
        <v>449</v>
      </c>
      <c r="Q106" s="35" t="s">
        <v>450</v>
      </c>
      <c r="R106" s="35" t="s">
        <v>496</v>
      </c>
      <c r="S106" s="35" t="s">
        <v>422</v>
      </c>
    </row>
    <row r="107" spans="1:19" customFormat="1" ht="26.25" x14ac:dyDescent="0.25">
      <c r="A107" s="117" t="s">
        <v>794</v>
      </c>
      <c r="B107" s="55" t="s">
        <v>214</v>
      </c>
      <c r="C107" s="207">
        <v>6415.3400377121307</v>
      </c>
      <c r="D107" s="207">
        <v>2219.835623255814</v>
      </c>
      <c r="E107" s="208">
        <v>0.34601994753304804</v>
      </c>
      <c r="F107" s="209">
        <v>20320.72666062411</v>
      </c>
      <c r="G107" s="209">
        <v>6808.177175449955</v>
      </c>
      <c r="H107" s="208">
        <v>0.33503610816449292</v>
      </c>
      <c r="I107" s="209">
        <v>34870.277392510405</v>
      </c>
      <c r="J107" s="209">
        <v>12046.77342524272</v>
      </c>
      <c r="K107" s="208">
        <v>0.34547397744045993</v>
      </c>
      <c r="L107" s="35" t="s">
        <v>412</v>
      </c>
      <c r="M107" s="30" t="s">
        <v>706</v>
      </c>
      <c r="N107" s="51"/>
      <c r="O107" s="30" t="s">
        <v>508</v>
      </c>
      <c r="P107" s="30" t="s">
        <v>449</v>
      </c>
      <c r="Q107" s="30" t="s">
        <v>450</v>
      </c>
      <c r="R107" s="30" t="s">
        <v>496</v>
      </c>
      <c r="S107" s="30" t="s">
        <v>422</v>
      </c>
    </row>
    <row r="108" spans="1:19" customFormat="1" ht="26.25" x14ac:dyDescent="0.25">
      <c r="A108" s="117" t="s">
        <v>215</v>
      </c>
      <c r="B108" s="55" t="s">
        <v>216</v>
      </c>
      <c r="C108" s="207">
        <v>3059.2751677852352</v>
      </c>
      <c r="D108" s="207">
        <v>1835.565100671141</v>
      </c>
      <c r="E108" s="208">
        <v>0.6</v>
      </c>
      <c r="F108" s="209">
        <v>16850</v>
      </c>
      <c r="G108" s="209">
        <v>10109.999999999998</v>
      </c>
      <c r="H108" s="208">
        <v>0.59999999999999987</v>
      </c>
      <c r="I108" s="209">
        <v>8078.666666666667</v>
      </c>
      <c r="J108" s="209">
        <v>4847.2</v>
      </c>
      <c r="K108" s="208">
        <v>0.6</v>
      </c>
      <c r="L108" s="35" t="s">
        <v>412</v>
      </c>
      <c r="M108" s="30" t="s">
        <v>706</v>
      </c>
      <c r="N108" s="30" t="s">
        <v>510</v>
      </c>
      <c r="O108" s="30" t="s">
        <v>509</v>
      </c>
      <c r="P108" s="30" t="s">
        <v>463</v>
      </c>
      <c r="Q108" s="30" t="s">
        <v>464</v>
      </c>
      <c r="R108" s="30" t="s">
        <v>463</v>
      </c>
      <c r="S108" s="30" t="s">
        <v>460</v>
      </c>
    </row>
    <row r="109" spans="1:19" customFormat="1" ht="15" x14ac:dyDescent="0.25">
      <c r="A109" s="117" t="s">
        <v>217</v>
      </c>
      <c r="B109" s="35" t="s">
        <v>218</v>
      </c>
      <c r="C109" s="207">
        <v>3594.1787234042554</v>
      </c>
      <c r="D109" s="207">
        <v>2406.9552102127659</v>
      </c>
      <c r="E109" s="208">
        <v>0.6696815588327224</v>
      </c>
      <c r="F109" s="209">
        <v>24475.636363636364</v>
      </c>
      <c r="G109" s="209">
        <v>16311.232062032084</v>
      </c>
      <c r="H109" s="208">
        <v>0.66642729200969031</v>
      </c>
      <c r="I109" s="209">
        <v>7421.3114754098369</v>
      </c>
      <c r="J109" s="209">
        <v>5086.1589049180329</v>
      </c>
      <c r="K109" s="208">
        <v>0.6853450258449304</v>
      </c>
      <c r="L109" s="35" t="s">
        <v>412</v>
      </c>
      <c r="M109" s="30" t="s">
        <v>706</v>
      </c>
      <c r="N109" s="30"/>
      <c r="O109" s="30" t="s">
        <v>511</v>
      </c>
      <c r="P109" s="30" t="s">
        <v>467</v>
      </c>
      <c r="Q109" s="30" t="s">
        <v>499</v>
      </c>
      <c r="R109" s="30" t="s">
        <v>467</v>
      </c>
      <c r="S109" s="30" t="s">
        <v>427</v>
      </c>
    </row>
    <row r="110" spans="1:19" customFormat="1" ht="77.25" x14ac:dyDescent="0.25">
      <c r="A110" s="117" t="s">
        <v>219</v>
      </c>
      <c r="B110" s="55" t="s">
        <v>220</v>
      </c>
      <c r="C110" s="207">
        <v>3349.3076923076924</v>
      </c>
      <c r="D110" s="207">
        <v>2051.376923076923</v>
      </c>
      <c r="E110" s="208">
        <v>0.61247789439838329</v>
      </c>
      <c r="F110" s="209">
        <v>15521.214285714286</v>
      </c>
      <c r="G110" s="209">
        <v>9605.807142857142</v>
      </c>
      <c r="H110" s="208">
        <v>0.61888245120733365</v>
      </c>
      <c r="I110" s="209">
        <v>7765</v>
      </c>
      <c r="J110" s="209">
        <v>4885.8999999999996</v>
      </c>
      <c r="K110" s="208">
        <v>0.62922086284610423</v>
      </c>
      <c r="L110" s="35" t="s">
        <v>412</v>
      </c>
      <c r="M110" s="30" t="s">
        <v>706</v>
      </c>
      <c r="N110" s="55" t="s">
        <v>513</v>
      </c>
      <c r="O110" s="30" t="s">
        <v>512</v>
      </c>
      <c r="P110" s="30" t="s">
        <v>467</v>
      </c>
      <c r="Q110" s="30" t="s">
        <v>468</v>
      </c>
      <c r="R110" s="30" t="s">
        <v>467</v>
      </c>
      <c r="S110" s="30" t="s">
        <v>427</v>
      </c>
    </row>
    <row r="111" spans="1:19" customFormat="1" ht="15" x14ac:dyDescent="0.25">
      <c r="A111" s="117" t="s">
        <v>221</v>
      </c>
      <c r="B111" s="35" t="s">
        <v>222</v>
      </c>
      <c r="C111" s="207">
        <v>1926.8976377952754</v>
      </c>
      <c r="D111" s="207">
        <v>1016.7525047244094</v>
      </c>
      <c r="E111" s="208">
        <v>0.5276629566517923</v>
      </c>
      <c r="F111" s="209">
        <v>6240.5249999999996</v>
      </c>
      <c r="G111" s="209">
        <v>3281.3114587499995</v>
      </c>
      <c r="H111" s="208">
        <v>0.52580695674642752</v>
      </c>
      <c r="I111" s="209">
        <v>1593.2857142857142</v>
      </c>
      <c r="J111" s="209">
        <v>842.12127142857173</v>
      </c>
      <c r="K111" s="208">
        <v>0.52854379090827597</v>
      </c>
      <c r="L111" s="35" t="s">
        <v>412</v>
      </c>
      <c r="M111" s="30" t="s">
        <v>706</v>
      </c>
      <c r="N111" s="30"/>
      <c r="O111" s="30" t="s">
        <v>514</v>
      </c>
      <c r="P111" s="30" t="s">
        <v>439</v>
      </c>
      <c r="Q111" s="30" t="s">
        <v>515</v>
      </c>
      <c r="R111" s="30" t="s">
        <v>440</v>
      </c>
      <c r="S111" s="30" t="s">
        <v>438</v>
      </c>
    </row>
    <row r="112" spans="1:19" customFormat="1" ht="26.25" x14ac:dyDescent="0.25">
      <c r="A112" s="117" t="s">
        <v>223</v>
      </c>
      <c r="B112" s="55" t="s">
        <v>224</v>
      </c>
      <c r="C112" s="207">
        <v>1715.6153846153845</v>
      </c>
      <c r="D112" s="207">
        <v>916.47284999999999</v>
      </c>
      <c r="E112" s="208">
        <v>0.53419481908263466</v>
      </c>
      <c r="F112" s="209">
        <v>5680.2307692307695</v>
      </c>
      <c r="G112" s="209">
        <v>3027.8324846153846</v>
      </c>
      <c r="H112" s="208">
        <v>0.53304744254702541</v>
      </c>
      <c r="I112" s="209">
        <v>4432.909090909091</v>
      </c>
      <c r="J112" s="209">
        <v>2368.1853818181817</v>
      </c>
      <c r="K112" s="208">
        <v>0.53422827611664825</v>
      </c>
      <c r="L112" s="35" t="s">
        <v>412</v>
      </c>
      <c r="M112" s="30" t="s">
        <v>415</v>
      </c>
      <c r="N112" s="30" t="s">
        <v>517</v>
      </c>
      <c r="O112" s="30" t="s">
        <v>516</v>
      </c>
      <c r="P112" s="30" t="s">
        <v>433</v>
      </c>
      <c r="Q112" s="30" t="s">
        <v>434</v>
      </c>
      <c r="R112" s="30" t="s">
        <v>435</v>
      </c>
      <c r="S112" s="30" t="s">
        <v>427</v>
      </c>
    </row>
    <row r="113" spans="1:19" customFormat="1" ht="15" x14ac:dyDescent="0.25">
      <c r="A113" s="117" t="s">
        <v>225</v>
      </c>
      <c r="B113" s="35" t="s">
        <v>226</v>
      </c>
      <c r="C113" s="207">
        <v>5738.1286031042127</v>
      </c>
      <c r="D113" s="207">
        <v>3613.6438456762749</v>
      </c>
      <c r="E113" s="208">
        <v>0.62975999591946508</v>
      </c>
      <c r="F113" s="209">
        <v>36455.958620689657</v>
      </c>
      <c r="G113" s="209">
        <v>22830.074044137931</v>
      </c>
      <c r="H113" s="208">
        <v>0.62623710657772425</v>
      </c>
      <c r="I113" s="209">
        <v>24903.909502262442</v>
      </c>
      <c r="J113" s="209">
        <v>15632.032606334846</v>
      </c>
      <c r="K113" s="208">
        <v>0.62769392110562894</v>
      </c>
      <c r="L113" s="35" t="s">
        <v>412</v>
      </c>
      <c r="M113" s="30" t="s">
        <v>706</v>
      </c>
      <c r="N113" s="30"/>
      <c r="O113" s="30" t="s">
        <v>769</v>
      </c>
      <c r="P113" s="30" t="s">
        <v>433</v>
      </c>
      <c r="Q113" s="30" t="s">
        <v>434</v>
      </c>
      <c r="R113" s="30" t="s">
        <v>435</v>
      </c>
      <c r="S113" s="30" t="s">
        <v>427</v>
      </c>
    </row>
    <row r="114" spans="1:19" customFormat="1" ht="39" x14ac:dyDescent="0.25">
      <c r="A114" s="117" t="s">
        <v>227</v>
      </c>
      <c r="B114" s="30" t="s">
        <v>228</v>
      </c>
      <c r="C114" s="207"/>
      <c r="D114" s="207"/>
      <c r="E114" s="208"/>
      <c r="F114" s="209"/>
      <c r="G114" s="209"/>
      <c r="H114" s="208"/>
      <c r="I114" s="209"/>
      <c r="J114" s="209"/>
      <c r="K114" s="208"/>
      <c r="L114" s="99" t="s">
        <v>412</v>
      </c>
      <c r="M114" s="30" t="s">
        <v>706</v>
      </c>
      <c r="N114" s="30" t="s">
        <v>425</v>
      </c>
      <c r="O114" s="30" t="s">
        <v>519</v>
      </c>
      <c r="P114" s="30" t="s">
        <v>442</v>
      </c>
      <c r="Q114" s="30" t="s">
        <v>443</v>
      </c>
      <c r="R114" s="30" t="s">
        <v>444</v>
      </c>
      <c r="S114" s="30" t="s">
        <v>441</v>
      </c>
    </row>
    <row r="115" spans="1:19" customFormat="1" ht="39" x14ac:dyDescent="0.25">
      <c r="A115" s="117" t="s">
        <v>229</v>
      </c>
      <c r="B115" s="35" t="s">
        <v>230</v>
      </c>
      <c r="C115" s="207">
        <v>1854.8277177368086</v>
      </c>
      <c r="D115" s="207">
        <v>1202.1699730451367</v>
      </c>
      <c r="E115" s="208">
        <v>0.64813026112849959</v>
      </c>
      <c r="F115" s="209">
        <v>5626.9411764705883</v>
      </c>
      <c r="G115" s="209">
        <v>3676.1553176470588</v>
      </c>
      <c r="H115" s="208">
        <v>0.65331326601016115</v>
      </c>
      <c r="I115" s="209">
        <v>14995.25</v>
      </c>
      <c r="J115" s="209">
        <v>9678.2203750000008</v>
      </c>
      <c r="K115" s="208">
        <v>0.64541907437355162</v>
      </c>
      <c r="L115" s="35" t="s">
        <v>412</v>
      </c>
      <c r="M115" s="30" t="s">
        <v>706</v>
      </c>
      <c r="N115" s="30"/>
      <c r="O115" s="30" t="s">
        <v>716</v>
      </c>
      <c r="P115" s="30" t="s">
        <v>442</v>
      </c>
      <c r="Q115" s="30" t="s">
        <v>443</v>
      </c>
      <c r="R115" s="30" t="s">
        <v>444</v>
      </c>
      <c r="S115" s="30" t="s">
        <v>441</v>
      </c>
    </row>
    <row r="116" spans="1:19" customFormat="1" ht="26.25" x14ac:dyDescent="0.25">
      <c r="A116" s="115" t="s">
        <v>231</v>
      </c>
      <c r="B116" s="210" t="s">
        <v>630</v>
      </c>
      <c r="C116" s="207">
        <v>8121.1031175059952</v>
      </c>
      <c r="D116" s="207">
        <v>1642.0250466293633</v>
      </c>
      <c r="E116" s="208">
        <v>0.20219236510983152</v>
      </c>
      <c r="F116" s="209">
        <v>21718.333849489005</v>
      </c>
      <c r="G116" s="209">
        <v>4073.056673892846</v>
      </c>
      <c r="H116" s="208">
        <v>0.18754001582808702</v>
      </c>
      <c r="I116" s="209">
        <v>1817079.7413793104</v>
      </c>
      <c r="J116" s="209">
        <v>278520.68965517241</v>
      </c>
      <c r="K116" s="208">
        <v>0.15327928836174945</v>
      </c>
      <c r="L116" s="35" t="s">
        <v>414</v>
      </c>
      <c r="M116" s="55" t="s">
        <v>711</v>
      </c>
      <c r="N116" s="35"/>
      <c r="O116" s="35"/>
      <c r="P116" s="35" t="s">
        <v>203</v>
      </c>
      <c r="Q116" s="35" t="s">
        <v>484</v>
      </c>
      <c r="R116" s="35" t="s">
        <v>444</v>
      </c>
      <c r="S116" s="35" t="s">
        <v>441</v>
      </c>
    </row>
    <row r="117" spans="1:19" customFormat="1" ht="26.25" x14ac:dyDescent="0.25">
      <c r="A117" s="117" t="s">
        <v>236</v>
      </c>
      <c r="B117" s="55" t="s">
        <v>237</v>
      </c>
      <c r="C117" s="207">
        <v>3773.6727272727271</v>
      </c>
      <c r="D117" s="207">
        <v>2168.1819999999998</v>
      </c>
      <c r="E117" s="208">
        <v>0.57455485854147392</v>
      </c>
      <c r="F117" s="209">
        <v>8598.461538461539</v>
      </c>
      <c r="G117" s="209">
        <v>4957.1396153846154</v>
      </c>
      <c r="H117" s="208">
        <v>0.5765147164072284</v>
      </c>
      <c r="I117" s="209">
        <v>6252.166666666667</v>
      </c>
      <c r="J117" s="209">
        <v>3729.8983333333331</v>
      </c>
      <c r="K117" s="208">
        <v>0.59657692000106632</v>
      </c>
      <c r="L117" s="35" t="s">
        <v>412</v>
      </c>
      <c r="M117" s="30" t="s">
        <v>706</v>
      </c>
      <c r="N117" s="30" t="s">
        <v>524</v>
      </c>
      <c r="O117" s="30" t="s">
        <v>523</v>
      </c>
      <c r="P117" s="30" t="s">
        <v>463</v>
      </c>
      <c r="Q117" s="30" t="s">
        <v>464</v>
      </c>
      <c r="R117" s="30" t="s">
        <v>463</v>
      </c>
      <c r="S117" s="30" t="s">
        <v>460</v>
      </c>
    </row>
    <row r="118" spans="1:19" customFormat="1" ht="15" x14ac:dyDescent="0.25">
      <c r="A118" s="117" t="s">
        <v>238</v>
      </c>
      <c r="B118" s="35" t="s">
        <v>239</v>
      </c>
      <c r="C118" s="207">
        <v>1949.9202290857024</v>
      </c>
      <c r="D118" s="207">
        <v>741.9665606054408</v>
      </c>
      <c r="E118" s="208">
        <v>0.38051123812041343</v>
      </c>
      <c r="F118" s="209">
        <v>4652.0518358531317</v>
      </c>
      <c r="G118" s="209">
        <v>1760.6154021598272</v>
      </c>
      <c r="H118" s="208">
        <v>0.37845997084358601</v>
      </c>
      <c r="I118" s="209">
        <v>11640.584527220632</v>
      </c>
      <c r="J118" s="209">
        <v>4340.2699117478514</v>
      </c>
      <c r="K118" s="208">
        <v>0.37285669818370859</v>
      </c>
      <c r="L118" s="35" t="s">
        <v>412</v>
      </c>
      <c r="M118" s="30" t="s">
        <v>706</v>
      </c>
      <c r="N118" s="30"/>
      <c r="O118" s="30" t="s">
        <v>525</v>
      </c>
      <c r="P118" s="30" t="s">
        <v>439</v>
      </c>
      <c r="Q118" s="30" t="s">
        <v>515</v>
      </c>
      <c r="R118" s="30" t="s">
        <v>440</v>
      </c>
      <c r="S118" s="30" t="s">
        <v>438</v>
      </c>
    </row>
    <row r="119" spans="1:19" customFormat="1" ht="39" x14ac:dyDescent="0.25">
      <c r="A119" s="117" t="s">
        <v>797</v>
      </c>
      <c r="B119" s="55" t="s">
        <v>240</v>
      </c>
      <c r="C119" s="207">
        <v>3691.7240984544933</v>
      </c>
      <c r="D119" s="207">
        <v>2109.9297678305666</v>
      </c>
      <c r="E119" s="208">
        <v>0.57152964619264746</v>
      </c>
      <c r="F119" s="209">
        <v>14347.169014084508</v>
      </c>
      <c r="G119" s="209">
        <v>8306.4063112676067</v>
      </c>
      <c r="H119" s="208">
        <v>0.57895786291450746</v>
      </c>
      <c r="I119" s="209">
        <v>23563.051948051947</v>
      </c>
      <c r="J119" s="209">
        <v>13727.252364935066</v>
      </c>
      <c r="K119" s="208">
        <v>0.58257531304513188</v>
      </c>
      <c r="L119" s="35" t="s">
        <v>412</v>
      </c>
      <c r="M119" s="30" t="s">
        <v>706</v>
      </c>
      <c r="N119" s="30"/>
      <c r="O119" s="30" t="s">
        <v>770</v>
      </c>
      <c r="P119" s="30" t="s">
        <v>442</v>
      </c>
      <c r="Q119" s="30" t="s">
        <v>443</v>
      </c>
      <c r="R119" s="30" t="s">
        <v>444</v>
      </c>
      <c r="S119" s="30" t="s">
        <v>441</v>
      </c>
    </row>
    <row r="120" spans="1:19" customFormat="1" ht="26.25" x14ac:dyDescent="0.25">
      <c r="A120" s="115" t="s">
        <v>241</v>
      </c>
      <c r="B120" s="210" t="s">
        <v>630</v>
      </c>
      <c r="C120" s="207">
        <v>6932.2188329437868</v>
      </c>
      <c r="D120" s="207">
        <v>1163.2135641563998</v>
      </c>
      <c r="E120" s="208">
        <v>0.16779815989485114</v>
      </c>
      <c r="F120" s="209">
        <v>47111.78646934461</v>
      </c>
      <c r="G120" s="209">
        <v>6945.8245243128968</v>
      </c>
      <c r="H120" s="208">
        <v>0.14743284101171811</v>
      </c>
      <c r="I120" s="209">
        <v>4666280</v>
      </c>
      <c r="J120" s="209">
        <v>362520</v>
      </c>
      <c r="K120" s="208">
        <v>7.7689294255809768E-2</v>
      </c>
      <c r="L120" s="35" t="s">
        <v>414</v>
      </c>
      <c r="M120" s="55" t="s">
        <v>711</v>
      </c>
      <c r="N120" s="35"/>
      <c r="O120" s="35"/>
      <c r="P120" s="35" t="s">
        <v>203</v>
      </c>
      <c r="Q120" s="35" t="s">
        <v>505</v>
      </c>
      <c r="R120" s="35" t="s">
        <v>479</v>
      </c>
      <c r="S120" s="35" t="s">
        <v>422</v>
      </c>
    </row>
    <row r="121" spans="1:19" customFormat="1" ht="39" x14ac:dyDescent="0.25">
      <c r="A121" s="117" t="s">
        <v>244</v>
      </c>
      <c r="B121" s="35" t="s">
        <v>245</v>
      </c>
      <c r="C121" s="207">
        <v>3400.076555023923</v>
      </c>
      <c r="D121" s="207">
        <v>2414.054354066986</v>
      </c>
      <c r="E121" s="208">
        <v>0.71</v>
      </c>
      <c r="F121" s="209">
        <v>8977.4867256637172</v>
      </c>
      <c r="G121" s="209">
        <v>6374.0155752212386</v>
      </c>
      <c r="H121" s="208">
        <v>0.71</v>
      </c>
      <c r="I121" s="209">
        <v>15728</v>
      </c>
      <c r="J121" s="209">
        <v>11166.880000000001</v>
      </c>
      <c r="K121" s="208">
        <v>0.71000000000000008</v>
      </c>
      <c r="L121" s="35" t="s">
        <v>412</v>
      </c>
      <c r="M121" s="30" t="s">
        <v>706</v>
      </c>
      <c r="N121" s="30"/>
      <c r="O121" s="30" t="s">
        <v>528</v>
      </c>
      <c r="P121" s="30" t="s">
        <v>442</v>
      </c>
      <c r="Q121" s="30" t="s">
        <v>443</v>
      </c>
      <c r="R121" s="30" t="s">
        <v>444</v>
      </c>
      <c r="S121" s="30" t="s">
        <v>441</v>
      </c>
    </row>
    <row r="122" spans="1:19" customFormat="1" ht="64.5" x14ac:dyDescent="0.25">
      <c r="A122" s="117" t="s">
        <v>246</v>
      </c>
      <c r="B122" s="55" t="s">
        <v>247</v>
      </c>
      <c r="C122" s="207">
        <v>4238.260869565217</v>
      </c>
      <c r="D122" s="207">
        <v>3403.3234782608697</v>
      </c>
      <c r="E122" s="208">
        <v>0.80300000000000005</v>
      </c>
      <c r="F122" s="209">
        <v>7487.375</v>
      </c>
      <c r="G122" s="209">
        <v>6012.3621250000006</v>
      </c>
      <c r="H122" s="208">
        <v>0.80300000000000016</v>
      </c>
      <c r="I122" s="209">
        <v>4478.7857142857147</v>
      </c>
      <c r="J122" s="209">
        <v>3596.464928571429</v>
      </c>
      <c r="K122" s="208">
        <v>0.80300000000000005</v>
      </c>
      <c r="L122" s="35" t="s">
        <v>412</v>
      </c>
      <c r="M122" s="30" t="s">
        <v>706</v>
      </c>
      <c r="N122" s="30" t="s">
        <v>530</v>
      </c>
      <c r="O122" s="30" t="s">
        <v>529</v>
      </c>
      <c r="P122" s="30" t="s">
        <v>467</v>
      </c>
      <c r="Q122" s="30" t="s">
        <v>499</v>
      </c>
      <c r="R122" s="30" t="s">
        <v>467</v>
      </c>
      <c r="S122" s="30" t="s">
        <v>427</v>
      </c>
    </row>
    <row r="123" spans="1:19" customFormat="1" ht="102.75" x14ac:dyDescent="0.25">
      <c r="A123" s="117" t="s">
        <v>248</v>
      </c>
      <c r="B123" s="35" t="s">
        <v>688</v>
      </c>
      <c r="C123" s="207">
        <v>4725.7384987893465</v>
      </c>
      <c r="D123" s="207">
        <v>2687.3128460048424</v>
      </c>
      <c r="E123" s="208">
        <v>0.56865458101274247</v>
      </c>
      <c r="F123" s="209">
        <v>11878.64</v>
      </c>
      <c r="G123" s="209">
        <v>6751.3688249999996</v>
      </c>
      <c r="H123" s="208">
        <v>0.56836210416343957</v>
      </c>
      <c r="I123" s="209">
        <v>20236</v>
      </c>
      <c r="J123" s="209">
        <v>11506.954954166666</v>
      </c>
      <c r="K123" s="208">
        <v>0.56863782141562891</v>
      </c>
      <c r="L123" s="35" t="s">
        <v>412</v>
      </c>
      <c r="M123" s="30" t="s">
        <v>706</v>
      </c>
      <c r="N123" s="55" t="s">
        <v>692</v>
      </c>
      <c r="O123" s="30" t="s">
        <v>733</v>
      </c>
      <c r="P123" s="30" t="s">
        <v>467</v>
      </c>
      <c r="Q123" s="30" t="s">
        <v>499</v>
      </c>
      <c r="R123" s="30" t="s">
        <v>467</v>
      </c>
      <c r="S123" s="30" t="s">
        <v>427</v>
      </c>
    </row>
    <row r="124" spans="1:19" customFormat="1" ht="15" x14ac:dyDescent="0.25">
      <c r="A124" s="117" t="s">
        <v>249</v>
      </c>
      <c r="B124" s="35" t="s">
        <v>250</v>
      </c>
      <c r="C124" s="207">
        <v>4966.1076923076926</v>
      </c>
      <c r="D124" s="207">
        <v>2735.0572256410255</v>
      </c>
      <c r="E124" s="208">
        <v>0.55074464653223743</v>
      </c>
      <c r="F124" s="209">
        <v>22133.385542168675</v>
      </c>
      <c r="G124" s="209">
        <v>12174.355120481925</v>
      </c>
      <c r="H124" s="208">
        <v>0.55004486761807236</v>
      </c>
      <c r="I124" s="209">
        <v>17998.575000000001</v>
      </c>
      <c r="J124" s="209">
        <v>9919.8770774999994</v>
      </c>
      <c r="K124" s="208">
        <v>0.55114791462657453</v>
      </c>
      <c r="L124" s="35" t="s">
        <v>412</v>
      </c>
      <c r="M124" s="30" t="s">
        <v>706</v>
      </c>
      <c r="N124" s="30"/>
      <c r="O124" s="30" t="s">
        <v>532</v>
      </c>
      <c r="P124" s="30" t="s">
        <v>439</v>
      </c>
      <c r="Q124" s="30" t="s">
        <v>515</v>
      </c>
      <c r="R124" s="30" t="s">
        <v>440</v>
      </c>
      <c r="S124" s="30" t="s">
        <v>438</v>
      </c>
    </row>
    <row r="125" spans="1:19" customFormat="1" ht="115.5" x14ac:dyDescent="0.25">
      <c r="A125" s="117" t="s">
        <v>249</v>
      </c>
      <c r="B125" s="55" t="s">
        <v>251</v>
      </c>
      <c r="C125" s="207">
        <v>3488.7168874172185</v>
      </c>
      <c r="D125" s="207">
        <v>1919.1961236754964</v>
      </c>
      <c r="E125" s="208">
        <v>0.55011518148620087</v>
      </c>
      <c r="F125" s="209">
        <v>14853.65625</v>
      </c>
      <c r="G125" s="209">
        <v>8208.9269843750008</v>
      </c>
      <c r="H125" s="208">
        <v>0.5526536258959811</v>
      </c>
      <c r="I125" s="209">
        <v>1827.8</v>
      </c>
      <c r="J125" s="209">
        <v>1004.184</v>
      </c>
      <c r="K125" s="208">
        <v>0.54939490097384847</v>
      </c>
      <c r="L125" s="35" t="s">
        <v>412</v>
      </c>
      <c r="M125" s="30" t="s">
        <v>706</v>
      </c>
      <c r="N125" s="55" t="s">
        <v>533</v>
      </c>
      <c r="O125" s="30" t="s">
        <v>532</v>
      </c>
      <c r="P125" s="30" t="s">
        <v>439</v>
      </c>
      <c r="Q125" s="30" t="s">
        <v>91</v>
      </c>
      <c r="R125" s="30" t="s">
        <v>440</v>
      </c>
      <c r="S125" s="30" t="s">
        <v>438</v>
      </c>
    </row>
    <row r="126" spans="1:19" customFormat="1" ht="15" x14ac:dyDescent="0.25">
      <c r="A126" s="117" t="s">
        <v>249</v>
      </c>
      <c r="B126" s="35" t="s">
        <v>252</v>
      </c>
      <c r="C126" s="207">
        <v>4944.8315445636954</v>
      </c>
      <c r="D126" s="207">
        <v>2722.7718459169382</v>
      </c>
      <c r="E126" s="208">
        <v>0.55062984883890131</v>
      </c>
      <c r="F126" s="209">
        <v>28388.772845953001</v>
      </c>
      <c r="G126" s="209">
        <v>15650.230926892949</v>
      </c>
      <c r="H126" s="208">
        <v>0.55128240349860658</v>
      </c>
      <c r="I126" s="209">
        <v>15266.478764478763</v>
      </c>
      <c r="J126" s="209">
        <v>8407.2218409266407</v>
      </c>
      <c r="K126" s="208">
        <v>0.55069816495524293</v>
      </c>
      <c r="L126" s="35" t="s">
        <v>412</v>
      </c>
      <c r="M126" s="30" t="s">
        <v>706</v>
      </c>
      <c r="N126" s="30"/>
      <c r="O126" s="30" t="s">
        <v>532</v>
      </c>
      <c r="P126" s="30" t="s">
        <v>439</v>
      </c>
      <c r="Q126" s="30" t="s">
        <v>515</v>
      </c>
      <c r="R126" s="30" t="s">
        <v>440</v>
      </c>
      <c r="S126" s="30" t="s">
        <v>438</v>
      </c>
    </row>
    <row r="127" spans="1:19" customFormat="1" ht="15" x14ac:dyDescent="0.25">
      <c r="A127" s="117" t="s">
        <v>249</v>
      </c>
      <c r="B127" s="35" t="s">
        <v>253</v>
      </c>
      <c r="C127" s="207">
        <v>4310.2381824844269</v>
      </c>
      <c r="D127" s="207">
        <v>2372.0346507878344</v>
      </c>
      <c r="E127" s="208">
        <v>0.55032565495500996</v>
      </c>
      <c r="F127" s="209">
        <v>21566.694300518138</v>
      </c>
      <c r="G127" s="209">
        <v>11880.245537823834</v>
      </c>
      <c r="H127" s="208">
        <v>0.5508607565109509</v>
      </c>
      <c r="I127" s="209">
        <v>9298.1538461538457</v>
      </c>
      <c r="J127" s="209">
        <v>5136.5731384615383</v>
      </c>
      <c r="K127" s="208">
        <v>0.55242935570336538</v>
      </c>
      <c r="L127" s="35" t="s">
        <v>412</v>
      </c>
      <c r="M127" s="30" t="s">
        <v>706</v>
      </c>
      <c r="N127" s="30"/>
      <c r="O127" s="30" t="s">
        <v>532</v>
      </c>
      <c r="P127" s="30" t="s">
        <v>439</v>
      </c>
      <c r="Q127" s="30" t="s">
        <v>534</v>
      </c>
      <c r="R127" s="30" t="s">
        <v>440</v>
      </c>
      <c r="S127" s="30" t="s">
        <v>438</v>
      </c>
    </row>
    <row r="128" spans="1:19" customFormat="1" ht="64.5" x14ac:dyDescent="0.25">
      <c r="A128" s="117" t="s">
        <v>249</v>
      </c>
      <c r="B128" s="55" t="s">
        <v>254</v>
      </c>
      <c r="C128" s="207">
        <v>4698.7741935483873</v>
      </c>
      <c r="D128" s="207">
        <v>2576.5339010752687</v>
      </c>
      <c r="E128" s="208">
        <v>0.54834171529522679</v>
      </c>
      <c r="F128" s="209">
        <v>14348.125</v>
      </c>
      <c r="G128" s="209">
        <v>7849.7552999999989</v>
      </c>
      <c r="H128" s="208">
        <v>0.54709275950690417</v>
      </c>
      <c r="I128" s="209">
        <v>5090.045454545455</v>
      </c>
      <c r="J128" s="209">
        <v>2797.4976954545455</v>
      </c>
      <c r="K128" s="208">
        <v>0.54960171189755402</v>
      </c>
      <c r="L128" s="35" t="s">
        <v>412</v>
      </c>
      <c r="M128" s="30" t="s">
        <v>706</v>
      </c>
      <c r="N128" s="55" t="s">
        <v>535</v>
      </c>
      <c r="O128" s="30" t="s">
        <v>532</v>
      </c>
      <c r="P128" s="30" t="s">
        <v>439</v>
      </c>
      <c r="Q128" s="30" t="s">
        <v>515</v>
      </c>
      <c r="R128" s="30" t="s">
        <v>440</v>
      </c>
      <c r="S128" s="30" t="s">
        <v>438</v>
      </c>
    </row>
    <row r="129" spans="1:19" customFormat="1" ht="26.25" x14ac:dyDescent="0.25">
      <c r="A129" s="117" t="s">
        <v>255</v>
      </c>
      <c r="B129" s="99" t="s">
        <v>256</v>
      </c>
      <c r="C129" s="207"/>
      <c r="D129" s="207"/>
      <c r="E129" s="208"/>
      <c r="F129" s="209"/>
      <c r="G129" s="209"/>
      <c r="H129" s="208"/>
      <c r="I129" s="209"/>
      <c r="J129" s="209"/>
      <c r="K129" s="208"/>
      <c r="L129" s="99" t="s">
        <v>412</v>
      </c>
      <c r="M129" s="30" t="s">
        <v>706</v>
      </c>
      <c r="N129" s="30" t="s">
        <v>425</v>
      </c>
      <c r="O129" s="30" t="s">
        <v>721</v>
      </c>
      <c r="P129" s="30" t="s">
        <v>461</v>
      </c>
      <c r="Q129" s="30" t="s">
        <v>461</v>
      </c>
      <c r="R129" s="30" t="s">
        <v>462</v>
      </c>
      <c r="S129" s="30" t="s">
        <v>460</v>
      </c>
    </row>
    <row r="130" spans="1:19" customFormat="1" ht="15" x14ac:dyDescent="0.25">
      <c r="A130" s="117" t="s">
        <v>257</v>
      </c>
      <c r="B130" s="35" t="s">
        <v>259</v>
      </c>
      <c r="C130" s="207">
        <v>10821.79176755448</v>
      </c>
      <c r="D130" s="207">
        <v>1101.8886198547216</v>
      </c>
      <c r="E130" s="208">
        <v>0.10182127354902223</v>
      </c>
      <c r="F130" s="209">
        <v>56167.768595041322</v>
      </c>
      <c r="G130" s="209">
        <v>5470.2479338842977</v>
      </c>
      <c r="H130" s="208">
        <v>9.7391227579712497E-2</v>
      </c>
      <c r="I130" s="209">
        <v>1690846.1538461538</v>
      </c>
      <c r="J130" s="209">
        <v>148223.07692307694</v>
      </c>
      <c r="K130" s="208">
        <v>8.7662071789272558E-2</v>
      </c>
      <c r="L130" s="35" t="s">
        <v>414</v>
      </c>
      <c r="M130" s="30" t="s">
        <v>711</v>
      </c>
      <c r="N130" s="55"/>
      <c r="O130" s="30" t="s">
        <v>536</v>
      </c>
      <c r="P130" s="30" t="s">
        <v>439</v>
      </c>
      <c r="Q130" s="30" t="s">
        <v>537</v>
      </c>
      <c r="R130" s="30" t="s">
        <v>440</v>
      </c>
      <c r="S130" s="30" t="s">
        <v>438</v>
      </c>
    </row>
    <row r="131" spans="1:19" customFormat="1" ht="26.25" x14ac:dyDescent="0.25">
      <c r="A131" s="117" t="s">
        <v>257</v>
      </c>
      <c r="B131" s="55" t="s">
        <v>259</v>
      </c>
      <c r="C131" s="207"/>
      <c r="D131" s="207"/>
      <c r="E131" s="208"/>
      <c r="F131" s="209"/>
      <c r="G131" s="209"/>
      <c r="H131" s="208"/>
      <c r="I131" s="209"/>
      <c r="J131" s="209"/>
      <c r="K131" s="208"/>
      <c r="L131" s="35" t="s">
        <v>416</v>
      </c>
      <c r="M131" s="30" t="s">
        <v>711</v>
      </c>
      <c r="N131" s="55" t="s">
        <v>840</v>
      </c>
      <c r="O131" s="30" t="s">
        <v>536</v>
      </c>
      <c r="P131" s="30" t="s">
        <v>439</v>
      </c>
      <c r="Q131" s="30" t="s">
        <v>537</v>
      </c>
      <c r="R131" s="30" t="s">
        <v>440</v>
      </c>
      <c r="S131" s="30" t="s">
        <v>438</v>
      </c>
    </row>
    <row r="132" spans="1:19" customFormat="1" ht="15" x14ac:dyDescent="0.25">
      <c r="A132" s="117" t="s">
        <v>263</v>
      </c>
      <c r="B132" s="35" t="s">
        <v>264</v>
      </c>
      <c r="C132" s="207">
        <v>8202.9338235294126</v>
      </c>
      <c r="D132" s="207">
        <v>2132.762794117647</v>
      </c>
      <c r="E132" s="208">
        <v>0.26</v>
      </c>
      <c r="F132" s="209">
        <v>6292.6194690265484</v>
      </c>
      <c r="G132" s="209">
        <v>1636.0810619469025</v>
      </c>
      <c r="H132" s="208">
        <v>0.25999999999999995</v>
      </c>
      <c r="I132" s="209">
        <v>35614.604651162786</v>
      </c>
      <c r="J132" s="209">
        <v>9259.7972093023272</v>
      </c>
      <c r="K132" s="208">
        <v>0.26000000000000006</v>
      </c>
      <c r="L132" s="35" t="s">
        <v>412</v>
      </c>
      <c r="M132" s="30" t="s">
        <v>706</v>
      </c>
      <c r="N132" s="30"/>
      <c r="O132" s="30" t="s">
        <v>538</v>
      </c>
      <c r="P132" s="30" t="s">
        <v>433</v>
      </c>
      <c r="Q132" s="30" t="s">
        <v>434</v>
      </c>
      <c r="R132" s="30" t="s">
        <v>435</v>
      </c>
      <c r="S132" s="30" t="s">
        <v>427</v>
      </c>
    </row>
    <row r="133" spans="1:19" customFormat="1" ht="26.25" x14ac:dyDescent="0.25">
      <c r="A133" s="117" t="s">
        <v>265</v>
      </c>
      <c r="B133" s="35" t="s">
        <v>266</v>
      </c>
      <c r="C133" s="207">
        <v>4903.3969230769235</v>
      </c>
      <c r="D133" s="207">
        <v>2476.6304012307692</v>
      </c>
      <c r="E133" s="208">
        <v>0.50508462604260529</v>
      </c>
      <c r="F133" s="209">
        <v>12583.764705882353</v>
      </c>
      <c r="G133" s="209">
        <v>6419.7926752941185</v>
      </c>
      <c r="H133" s="208">
        <v>0.51016471027093735</v>
      </c>
      <c r="I133" s="209">
        <v>22040.763157894737</v>
      </c>
      <c r="J133" s="209">
        <v>10590.871136842106</v>
      </c>
      <c r="K133" s="208">
        <v>0.48051290515539991</v>
      </c>
      <c r="L133" s="35" t="s">
        <v>412</v>
      </c>
      <c r="M133" s="30" t="s">
        <v>706</v>
      </c>
      <c r="N133" s="30"/>
      <c r="O133" s="30" t="s">
        <v>539</v>
      </c>
      <c r="P133" s="30" t="s">
        <v>428</v>
      </c>
      <c r="Q133" s="30" t="s">
        <v>429</v>
      </c>
      <c r="R133" s="30" t="s">
        <v>430</v>
      </c>
      <c r="S133" s="30" t="s">
        <v>427</v>
      </c>
    </row>
    <row r="134" spans="1:19" customFormat="1" ht="102.75" x14ac:dyDescent="0.25">
      <c r="A134" s="117" t="s">
        <v>267</v>
      </c>
      <c r="B134" s="55" t="s">
        <v>268</v>
      </c>
      <c r="C134" s="207">
        <v>4758.9458823529412</v>
      </c>
      <c r="D134" s="207">
        <v>4140.2829176470586</v>
      </c>
      <c r="E134" s="208">
        <v>0.87</v>
      </c>
      <c r="F134" s="209">
        <v>14054.485207100592</v>
      </c>
      <c r="G134" s="209">
        <v>12227.402130177516</v>
      </c>
      <c r="H134" s="208">
        <v>0.87000000000000011</v>
      </c>
      <c r="I134" s="209">
        <v>18162.125</v>
      </c>
      <c r="J134" s="209">
        <v>15801.04875</v>
      </c>
      <c r="K134" s="208">
        <v>0.87</v>
      </c>
      <c r="L134" s="35" t="s">
        <v>412</v>
      </c>
      <c r="M134" s="30" t="s">
        <v>706</v>
      </c>
      <c r="N134" s="30" t="s">
        <v>541</v>
      </c>
      <c r="O134" s="30" t="s">
        <v>540</v>
      </c>
      <c r="P134" s="30" t="s">
        <v>461</v>
      </c>
      <c r="Q134" s="30" t="s">
        <v>461</v>
      </c>
      <c r="R134" s="30" t="s">
        <v>462</v>
      </c>
      <c r="S134" s="30" t="s">
        <v>460</v>
      </c>
    </row>
    <row r="135" spans="1:19" customFormat="1" ht="15" x14ac:dyDescent="0.25">
      <c r="A135" s="117" t="s">
        <v>269</v>
      </c>
      <c r="B135" s="35" t="s">
        <v>270</v>
      </c>
      <c r="C135" s="207">
        <v>7206.2098501070668</v>
      </c>
      <c r="D135" s="207">
        <v>1272.1627408993577</v>
      </c>
      <c r="E135" s="208">
        <v>0.17653701007339614</v>
      </c>
      <c r="F135" s="209">
        <v>20553.606237816763</v>
      </c>
      <c r="G135" s="209">
        <v>3511.6959064327484</v>
      </c>
      <c r="H135" s="208">
        <v>0.17085546282245828</v>
      </c>
      <c r="I135" s="209">
        <v>826901.96078431373</v>
      </c>
      <c r="J135" s="209">
        <v>132598.03921568627</v>
      </c>
      <c r="K135" s="208">
        <v>0.16035521198899744</v>
      </c>
      <c r="L135" s="35" t="s">
        <v>414</v>
      </c>
      <c r="M135" s="30" t="s">
        <v>711</v>
      </c>
      <c r="N135" s="55"/>
      <c r="O135" s="30" t="s">
        <v>542</v>
      </c>
      <c r="P135" s="30" t="s">
        <v>270</v>
      </c>
      <c r="Q135" s="30" t="s">
        <v>423</v>
      </c>
      <c r="R135" s="30" t="s">
        <v>424</v>
      </c>
      <c r="S135" s="30" t="s">
        <v>422</v>
      </c>
    </row>
    <row r="136" spans="1:19" customFormat="1" ht="15" x14ac:dyDescent="0.25">
      <c r="A136" s="117" t="s">
        <v>275</v>
      </c>
      <c r="B136" s="35" t="s">
        <v>276</v>
      </c>
      <c r="C136" s="207">
        <v>3392.2464454976302</v>
      </c>
      <c r="D136" s="207">
        <v>3053.0218009478672</v>
      </c>
      <c r="E136" s="208">
        <v>0.89999999999999991</v>
      </c>
      <c r="F136" s="209">
        <v>9427.4</v>
      </c>
      <c r="G136" s="209">
        <v>8484.66</v>
      </c>
      <c r="H136" s="208">
        <v>0.90000000000000013</v>
      </c>
      <c r="I136" s="209">
        <v>12291.928571428571</v>
      </c>
      <c r="J136" s="209">
        <v>11062.735714285713</v>
      </c>
      <c r="K136" s="208">
        <v>0.9</v>
      </c>
      <c r="L136" s="35" t="s">
        <v>412</v>
      </c>
      <c r="M136" s="30" t="s">
        <v>706</v>
      </c>
      <c r="N136" s="30"/>
      <c r="O136" s="30" t="s">
        <v>543</v>
      </c>
      <c r="P136" s="30" t="s">
        <v>467</v>
      </c>
      <c r="Q136" s="30" t="s">
        <v>499</v>
      </c>
      <c r="R136" s="30" t="s">
        <v>467</v>
      </c>
      <c r="S136" s="30" t="s">
        <v>427</v>
      </c>
    </row>
    <row r="137" spans="1:19" customFormat="1" ht="15" x14ac:dyDescent="0.25">
      <c r="A137" s="117" t="s">
        <v>277</v>
      </c>
      <c r="B137" s="35" t="s">
        <v>278</v>
      </c>
      <c r="C137" s="207">
        <v>7597.7825641025638</v>
      </c>
      <c r="D137" s="207">
        <v>3295.251007589743</v>
      </c>
      <c r="E137" s="208">
        <v>0.433712202183687</v>
      </c>
      <c r="F137" s="209">
        <v>85458.448598130839</v>
      </c>
      <c r="G137" s="209">
        <v>36776.086713084114</v>
      </c>
      <c r="H137" s="208">
        <v>0.43033880577476907</v>
      </c>
      <c r="I137" s="209">
        <v>29340.118279569891</v>
      </c>
      <c r="J137" s="209">
        <v>12752.509912903226</v>
      </c>
      <c r="K137" s="208">
        <v>0.43464412076971931</v>
      </c>
      <c r="L137" s="35" t="s">
        <v>412</v>
      </c>
      <c r="M137" s="30" t="s">
        <v>706</v>
      </c>
      <c r="N137" s="30"/>
      <c r="O137" s="30" t="s">
        <v>544</v>
      </c>
      <c r="P137" s="30" t="s">
        <v>461</v>
      </c>
      <c r="Q137" s="30" t="s">
        <v>461</v>
      </c>
      <c r="R137" s="30" t="s">
        <v>462</v>
      </c>
      <c r="S137" s="30" t="s">
        <v>460</v>
      </c>
    </row>
    <row r="138" spans="1:19" customFormat="1" ht="39" x14ac:dyDescent="0.25">
      <c r="A138" s="117" t="s">
        <v>279</v>
      </c>
      <c r="B138" s="55" t="s">
        <v>280</v>
      </c>
      <c r="C138" s="207">
        <v>2201.0645161290322</v>
      </c>
      <c r="D138" s="207">
        <v>990.47903225806454</v>
      </c>
      <c r="E138" s="208">
        <v>0.45</v>
      </c>
      <c r="F138" s="209">
        <v>15532</v>
      </c>
      <c r="G138" s="209">
        <v>6989.4000000000015</v>
      </c>
      <c r="H138" s="208">
        <v>0.45000000000000012</v>
      </c>
      <c r="I138" s="209">
        <v>6434.9000000000005</v>
      </c>
      <c r="J138" s="209">
        <v>2895.7049999999999</v>
      </c>
      <c r="K138" s="208">
        <v>0.44999999999999996</v>
      </c>
      <c r="L138" s="35" t="s">
        <v>412</v>
      </c>
      <c r="M138" s="30" t="s">
        <v>706</v>
      </c>
      <c r="N138" s="30"/>
      <c r="O138" s="30" t="s">
        <v>545</v>
      </c>
      <c r="P138" s="30" t="s">
        <v>442</v>
      </c>
      <c r="Q138" s="30" t="s">
        <v>443</v>
      </c>
      <c r="R138" s="30" t="s">
        <v>444</v>
      </c>
      <c r="S138" s="30" t="s">
        <v>441</v>
      </c>
    </row>
    <row r="139" spans="1:19" customFormat="1" ht="26.25" x14ac:dyDescent="0.25">
      <c r="A139" s="117" t="s">
        <v>281</v>
      </c>
      <c r="B139" s="55" t="s">
        <v>282</v>
      </c>
      <c r="C139" s="207">
        <v>3641.1692307692306</v>
      </c>
      <c r="D139" s="207">
        <v>1893.4079999999997</v>
      </c>
      <c r="E139" s="208">
        <v>0.52</v>
      </c>
      <c r="F139" s="209">
        <v>27673.363636363636</v>
      </c>
      <c r="G139" s="209">
        <v>14390.149090909094</v>
      </c>
      <c r="H139" s="208">
        <v>0.52000000000000013</v>
      </c>
      <c r="I139" s="209">
        <v>8277.6734693877534</v>
      </c>
      <c r="J139" s="209">
        <v>4304.390204081632</v>
      </c>
      <c r="K139" s="208">
        <v>0.51999999999999991</v>
      </c>
      <c r="L139" s="35" t="s">
        <v>412</v>
      </c>
      <c r="M139" s="30" t="s">
        <v>706</v>
      </c>
      <c r="N139" s="30" t="s">
        <v>547</v>
      </c>
      <c r="O139" s="30" t="s">
        <v>546</v>
      </c>
      <c r="P139" s="30" t="s">
        <v>428</v>
      </c>
      <c r="Q139" s="30" t="s">
        <v>429</v>
      </c>
      <c r="R139" s="30" t="s">
        <v>430</v>
      </c>
      <c r="S139" s="30" t="s">
        <v>427</v>
      </c>
    </row>
    <row r="140" spans="1:19" customFormat="1" ht="26.25" x14ac:dyDescent="0.25">
      <c r="A140" s="117" t="s">
        <v>283</v>
      </c>
      <c r="B140" s="35" t="s">
        <v>284</v>
      </c>
      <c r="C140" s="207">
        <v>5396.325301204819</v>
      </c>
      <c r="D140" s="207">
        <v>2992.980963855422</v>
      </c>
      <c r="E140" s="208">
        <v>0.55463316179015187</v>
      </c>
      <c r="F140" s="209">
        <v>23350.941176470587</v>
      </c>
      <c r="G140" s="209">
        <v>12948.575294117647</v>
      </c>
      <c r="H140" s="208">
        <v>0.55452048790072694</v>
      </c>
      <c r="I140" s="209">
        <v>9238.6</v>
      </c>
      <c r="J140" s="209">
        <v>5102.0000000000009</v>
      </c>
      <c r="K140" s="208">
        <v>0.55224817613058275</v>
      </c>
      <c r="L140" s="35" t="s">
        <v>412</v>
      </c>
      <c r="M140" s="30" t="s">
        <v>706</v>
      </c>
      <c r="N140" s="30"/>
      <c r="O140" s="30" t="s">
        <v>548</v>
      </c>
      <c r="P140" s="30" t="s">
        <v>428</v>
      </c>
      <c r="Q140" s="30" t="s">
        <v>429</v>
      </c>
      <c r="R140" s="30" t="s">
        <v>430</v>
      </c>
      <c r="S140" s="30" t="s">
        <v>427</v>
      </c>
    </row>
    <row r="141" spans="1:19" customFormat="1" ht="26.25" x14ac:dyDescent="0.25">
      <c r="A141" s="117" t="s">
        <v>285</v>
      </c>
      <c r="B141" s="55" t="s">
        <v>286</v>
      </c>
      <c r="C141" s="207">
        <v>4153.5733333333337</v>
      </c>
      <c r="D141" s="207">
        <v>1702.9650666666666</v>
      </c>
      <c r="E141" s="208">
        <v>0.41000000000000003</v>
      </c>
      <c r="F141" s="209">
        <v>11398.051948051947</v>
      </c>
      <c r="G141" s="209">
        <v>4673.2012987012977</v>
      </c>
      <c r="H141" s="208">
        <v>0.40999999999999992</v>
      </c>
      <c r="I141" s="209">
        <v>17108.528925619834</v>
      </c>
      <c r="J141" s="209">
        <v>7014.4968595041328</v>
      </c>
      <c r="K141" s="208">
        <v>0.41000000000000003</v>
      </c>
      <c r="L141" s="35" t="s">
        <v>412</v>
      </c>
      <c r="M141" s="30" t="s">
        <v>706</v>
      </c>
      <c r="N141" s="30" t="s">
        <v>550</v>
      </c>
      <c r="O141" s="30" t="s">
        <v>549</v>
      </c>
      <c r="P141" s="30" t="s">
        <v>270</v>
      </c>
      <c r="Q141" s="30" t="s">
        <v>423</v>
      </c>
      <c r="R141" s="30" t="s">
        <v>424</v>
      </c>
      <c r="S141" s="30" t="s">
        <v>422</v>
      </c>
    </row>
    <row r="142" spans="1:19" customFormat="1" ht="26.25" x14ac:dyDescent="0.25">
      <c r="A142" s="117" t="s">
        <v>287</v>
      </c>
      <c r="B142" s="55" t="s">
        <v>288</v>
      </c>
      <c r="C142" s="207">
        <v>3918.9411764705883</v>
      </c>
      <c r="D142" s="207">
        <v>5708.3352941176472</v>
      </c>
      <c r="E142" s="208">
        <v>1.4566014229533786</v>
      </c>
      <c r="F142" s="209">
        <v>9368.3333333333339</v>
      </c>
      <c r="G142" s="209">
        <v>12612.133333333331</v>
      </c>
      <c r="H142" s="208">
        <v>1.3462515566625153</v>
      </c>
      <c r="I142" s="209">
        <v>9940.636363636364</v>
      </c>
      <c r="J142" s="209">
        <v>11105.563636363637</v>
      </c>
      <c r="K142" s="208">
        <v>1.1171884002304591</v>
      </c>
      <c r="L142" s="35" t="s">
        <v>412</v>
      </c>
      <c r="M142" s="30" t="s">
        <v>706</v>
      </c>
      <c r="N142" s="30" t="s">
        <v>552</v>
      </c>
      <c r="O142" s="30" t="s">
        <v>551</v>
      </c>
      <c r="P142" s="30" t="s">
        <v>467</v>
      </c>
      <c r="Q142" s="30" t="s">
        <v>499</v>
      </c>
      <c r="R142" s="30" t="s">
        <v>467</v>
      </c>
      <c r="S142" s="30" t="s">
        <v>427</v>
      </c>
    </row>
    <row r="143" spans="1:19" customFormat="1" ht="51.75" x14ac:dyDescent="0.25">
      <c r="A143" s="117" t="s">
        <v>289</v>
      </c>
      <c r="B143" s="55" t="s">
        <v>290</v>
      </c>
      <c r="C143" s="207">
        <v>1075.1155778894474</v>
      </c>
      <c r="D143" s="207">
        <v>1629.6428683417091</v>
      </c>
      <c r="E143" s="208">
        <v>1.5157838858040273</v>
      </c>
      <c r="F143" s="209">
        <v>9390.7199999999993</v>
      </c>
      <c r="G143" s="209">
        <v>14234.498159999999</v>
      </c>
      <c r="H143" s="208">
        <v>1.5158047689634022</v>
      </c>
      <c r="I143" s="209">
        <v>2713.9999999999995</v>
      </c>
      <c r="J143" s="209">
        <v>4113.8633333333337</v>
      </c>
      <c r="K143" s="208">
        <v>1.5157934168508969</v>
      </c>
      <c r="L143" s="35" t="s">
        <v>412</v>
      </c>
      <c r="M143" s="30" t="s">
        <v>706</v>
      </c>
      <c r="N143" s="55" t="s">
        <v>554</v>
      </c>
      <c r="O143" s="30" t="s">
        <v>553</v>
      </c>
      <c r="P143" s="30" t="s">
        <v>428</v>
      </c>
      <c r="Q143" s="30" t="s">
        <v>429</v>
      </c>
      <c r="R143" s="30" t="s">
        <v>430</v>
      </c>
      <c r="S143" s="30" t="s">
        <v>427</v>
      </c>
    </row>
    <row r="144" spans="1:19" customFormat="1" ht="15" x14ac:dyDescent="0.25">
      <c r="A144" s="117" t="s">
        <v>291</v>
      </c>
      <c r="B144" s="35" t="s">
        <v>292</v>
      </c>
      <c r="C144" s="207">
        <v>3778.4102564102568</v>
      </c>
      <c r="D144" s="207">
        <v>2078.1256410256415</v>
      </c>
      <c r="E144" s="208">
        <v>0.55000000000000004</v>
      </c>
      <c r="F144" s="209">
        <v>6921.4328358208959</v>
      </c>
      <c r="G144" s="209">
        <v>3806.7880597014923</v>
      </c>
      <c r="H144" s="208">
        <v>0.55000000000000004</v>
      </c>
      <c r="I144" s="209">
        <v>16752.094986807388</v>
      </c>
      <c r="J144" s="209">
        <v>9213.652242744065</v>
      </c>
      <c r="K144" s="208">
        <v>0.55000000000000004</v>
      </c>
      <c r="L144" s="35" t="s">
        <v>412</v>
      </c>
      <c r="M144" s="30" t="s">
        <v>706</v>
      </c>
      <c r="N144" s="51"/>
      <c r="O144" s="30" t="s">
        <v>555</v>
      </c>
      <c r="P144" s="30" t="s">
        <v>467</v>
      </c>
      <c r="Q144" s="30" t="s">
        <v>468</v>
      </c>
      <c r="R144" s="30" t="s">
        <v>467</v>
      </c>
      <c r="S144" s="30" t="s">
        <v>427</v>
      </c>
    </row>
    <row r="145" spans="1:19" customFormat="1" ht="26.25" x14ac:dyDescent="0.25">
      <c r="A145" s="117" t="s">
        <v>631</v>
      </c>
      <c r="B145" s="30" t="s">
        <v>732</v>
      </c>
      <c r="C145" s="207">
        <v>8289</v>
      </c>
      <c r="D145" s="207">
        <v>1144</v>
      </c>
      <c r="E145" s="208">
        <v>0.13897189648895025</v>
      </c>
      <c r="F145" s="209">
        <v>70283</v>
      </c>
      <c r="G145" s="209">
        <v>7983</v>
      </c>
      <c r="H145" s="208">
        <v>0.11</v>
      </c>
      <c r="I145" s="209"/>
      <c r="J145" s="209"/>
      <c r="K145" s="208"/>
      <c r="L145" s="35" t="s">
        <v>414</v>
      </c>
      <c r="M145" s="30" t="s">
        <v>711</v>
      </c>
      <c r="N145" s="35"/>
      <c r="O145" s="30" t="s">
        <v>635</v>
      </c>
      <c r="P145" s="30" t="s">
        <v>203</v>
      </c>
      <c r="Q145" s="30" t="s">
        <v>810</v>
      </c>
      <c r="R145" s="30" t="s">
        <v>479</v>
      </c>
      <c r="S145" s="30" t="s">
        <v>422</v>
      </c>
    </row>
    <row r="146" spans="1:19" customFormat="1" ht="39" x14ac:dyDescent="0.25">
      <c r="A146" s="117" t="s">
        <v>723</v>
      </c>
      <c r="B146" s="55" t="s">
        <v>294</v>
      </c>
      <c r="C146" s="207">
        <v>3765.325842696629</v>
      </c>
      <c r="D146" s="207">
        <v>2253.0727348314604</v>
      </c>
      <c r="E146" s="208">
        <v>0.5983739067899283</v>
      </c>
      <c r="F146" s="209">
        <v>15125.708894878706</v>
      </c>
      <c r="G146" s="209">
        <v>9046.2944328840968</v>
      </c>
      <c r="H146" s="208">
        <v>0.59807408008143081</v>
      </c>
      <c r="I146" s="209">
        <v>16505.401709401711</v>
      </c>
      <c r="J146" s="209">
        <v>9877.7192803418802</v>
      </c>
      <c r="K146" s="208">
        <v>0.59845373376858757</v>
      </c>
      <c r="L146" s="35" t="s">
        <v>412</v>
      </c>
      <c r="M146" s="30" t="s">
        <v>706</v>
      </c>
      <c r="N146" s="30" t="s">
        <v>557</v>
      </c>
      <c r="O146" s="30" t="s">
        <v>556</v>
      </c>
      <c r="P146" s="30" t="s">
        <v>442</v>
      </c>
      <c r="Q146" s="30" t="s">
        <v>443</v>
      </c>
      <c r="R146" s="30" t="s">
        <v>444</v>
      </c>
      <c r="S146" s="30" t="s">
        <v>427</v>
      </c>
    </row>
    <row r="147" spans="1:19" customFormat="1" ht="26.25" x14ac:dyDescent="0.25">
      <c r="A147" s="117" t="s">
        <v>295</v>
      </c>
      <c r="B147" s="35" t="s">
        <v>297</v>
      </c>
      <c r="C147" s="207">
        <v>11807.874015748032</v>
      </c>
      <c r="D147" s="207">
        <v>1056.6929133858268</v>
      </c>
      <c r="E147" s="208">
        <v>8.9490530808215521E-2</v>
      </c>
      <c r="F147" s="209">
        <v>43237.20930232558</v>
      </c>
      <c r="G147" s="209">
        <v>4953.4883720930229</v>
      </c>
      <c r="H147" s="208">
        <v>0.11456540447504303</v>
      </c>
      <c r="I147" s="209">
        <v>784.61538461538464</v>
      </c>
      <c r="J147" s="209">
        <v>153.84615384615384</v>
      </c>
      <c r="K147" s="208">
        <v>0.19607843137254902</v>
      </c>
      <c r="L147" s="35" t="s">
        <v>414</v>
      </c>
      <c r="M147" s="30" t="s">
        <v>711</v>
      </c>
      <c r="N147" s="55"/>
      <c r="O147" s="30" t="s">
        <v>558</v>
      </c>
      <c r="P147" s="30" t="s">
        <v>439</v>
      </c>
      <c r="Q147" s="30" t="s">
        <v>453</v>
      </c>
      <c r="R147" s="30" t="s">
        <v>440</v>
      </c>
      <c r="S147" s="30" t="s">
        <v>438</v>
      </c>
    </row>
    <row r="148" spans="1:19" customFormat="1" ht="26.25" x14ac:dyDescent="0.25">
      <c r="A148" s="117" t="s">
        <v>300</v>
      </c>
      <c r="B148" s="35" t="s">
        <v>301</v>
      </c>
      <c r="C148" s="207">
        <v>3558.5022026431716</v>
      </c>
      <c r="D148" s="207">
        <v>3060.7658537444931</v>
      </c>
      <c r="E148" s="208">
        <v>0.86012757037807319</v>
      </c>
      <c r="F148" s="209">
        <v>17981.538461538461</v>
      </c>
      <c r="G148" s="209">
        <v>15359.831969230765</v>
      </c>
      <c r="H148" s="208">
        <v>0.85420010095824761</v>
      </c>
      <c r="I148" s="209">
        <v>3999</v>
      </c>
      <c r="J148" s="209">
        <v>3488.5735875</v>
      </c>
      <c r="K148" s="208">
        <v>0.87236148724681162</v>
      </c>
      <c r="L148" s="35" t="s">
        <v>412</v>
      </c>
      <c r="M148" s="30" t="s">
        <v>706</v>
      </c>
      <c r="N148" s="30"/>
      <c r="O148" s="30" t="s">
        <v>559</v>
      </c>
      <c r="P148" s="30" t="s">
        <v>428</v>
      </c>
      <c r="Q148" s="30" t="s">
        <v>429</v>
      </c>
      <c r="R148" s="30" t="s">
        <v>430</v>
      </c>
      <c r="S148" s="30" t="s">
        <v>427</v>
      </c>
    </row>
    <row r="149" spans="1:19" customFormat="1" ht="26.25" x14ac:dyDescent="0.25">
      <c r="A149" s="117" t="s">
        <v>300</v>
      </c>
      <c r="B149" s="35" t="s">
        <v>302</v>
      </c>
      <c r="C149" s="207">
        <v>3344.6048780487808</v>
      </c>
      <c r="D149" s="207">
        <v>3191.8802517073173</v>
      </c>
      <c r="E149" s="208">
        <v>0.9543370197945289</v>
      </c>
      <c r="F149" s="209">
        <v>12360.428571428571</v>
      </c>
      <c r="G149" s="209">
        <v>11450.828971428573</v>
      </c>
      <c r="H149" s="208">
        <v>0.92641035100493518</v>
      </c>
      <c r="I149" s="209">
        <v>6227.9999999999991</v>
      </c>
      <c r="J149" s="209">
        <v>5949.1659918367341</v>
      </c>
      <c r="K149" s="208">
        <v>0.95522896464944362</v>
      </c>
      <c r="L149" s="35" t="s">
        <v>412</v>
      </c>
      <c r="M149" s="30" t="s">
        <v>706</v>
      </c>
      <c r="N149" s="30"/>
      <c r="O149" s="30" t="s">
        <v>559</v>
      </c>
      <c r="P149" s="30" t="s">
        <v>428</v>
      </c>
      <c r="Q149" s="30" t="s">
        <v>429</v>
      </c>
      <c r="R149" s="30" t="s">
        <v>430</v>
      </c>
      <c r="S149" s="30" t="s">
        <v>427</v>
      </c>
    </row>
    <row r="150" spans="1:19" customFormat="1" ht="26.25" x14ac:dyDescent="0.25">
      <c r="A150" s="117" t="s">
        <v>300</v>
      </c>
      <c r="B150" s="35" t="s">
        <v>303</v>
      </c>
      <c r="C150" s="207">
        <v>3105.7756097560978</v>
      </c>
      <c r="D150" s="207">
        <v>2897.2969873170732</v>
      </c>
      <c r="E150" s="208">
        <v>0.93287389411387744</v>
      </c>
      <c r="F150" s="209">
        <v>7313.3793103448279</v>
      </c>
      <c r="G150" s="209">
        <v>8042.2544275862074</v>
      </c>
      <c r="H150" s="208">
        <v>1.0996632454452868</v>
      </c>
      <c r="I150" s="209">
        <v>2600.25</v>
      </c>
      <c r="J150" s="209">
        <v>2623.8959499999996</v>
      </c>
      <c r="K150" s="208">
        <v>1.0090937217575231</v>
      </c>
      <c r="L150" s="35" t="s">
        <v>412</v>
      </c>
      <c r="M150" s="30" t="s">
        <v>706</v>
      </c>
      <c r="N150" s="30"/>
      <c r="O150" s="30" t="s">
        <v>559</v>
      </c>
      <c r="P150" s="30" t="s">
        <v>428</v>
      </c>
      <c r="Q150" s="30" t="s">
        <v>429</v>
      </c>
      <c r="R150" s="30" t="s">
        <v>430</v>
      </c>
      <c r="S150" s="30" t="s">
        <v>427</v>
      </c>
    </row>
    <row r="151" spans="1:19" customFormat="1" ht="26.25" x14ac:dyDescent="0.25">
      <c r="A151" s="117" t="s">
        <v>300</v>
      </c>
      <c r="B151" s="35" t="s">
        <v>304</v>
      </c>
      <c r="C151" s="207">
        <v>3102.6162162162163</v>
      </c>
      <c r="D151" s="207">
        <v>2901.9327827027032</v>
      </c>
      <c r="E151" s="208">
        <v>0.93531799632045509</v>
      </c>
      <c r="F151" s="209">
        <v>8844.5714285714294</v>
      </c>
      <c r="G151" s="209">
        <v>8488.02357142857</v>
      </c>
      <c r="H151" s="208">
        <v>0.95968737886031774</v>
      </c>
      <c r="I151" s="209">
        <v>10383.75903614458</v>
      </c>
      <c r="J151" s="209">
        <v>10196.413142168676</v>
      </c>
      <c r="K151" s="208">
        <v>0.98195779646621462</v>
      </c>
      <c r="L151" s="35" t="s">
        <v>412</v>
      </c>
      <c r="M151" s="30" t="s">
        <v>706</v>
      </c>
      <c r="N151" s="30"/>
      <c r="O151" s="30" t="s">
        <v>559</v>
      </c>
      <c r="P151" s="30" t="s">
        <v>428</v>
      </c>
      <c r="Q151" s="30" t="s">
        <v>429</v>
      </c>
      <c r="R151" s="30" t="s">
        <v>430</v>
      </c>
      <c r="S151" s="30" t="s">
        <v>427</v>
      </c>
    </row>
    <row r="152" spans="1:19" customFormat="1" ht="26.25" x14ac:dyDescent="0.25">
      <c r="A152" s="117" t="s">
        <v>300</v>
      </c>
      <c r="B152" s="35" t="s">
        <v>305</v>
      </c>
      <c r="C152" s="207">
        <v>2232.6970954356848</v>
      </c>
      <c r="D152" s="207">
        <v>2203.7306688796684</v>
      </c>
      <c r="E152" s="208">
        <v>0.98702626226583412</v>
      </c>
      <c r="F152" s="209">
        <v>10239.428571428571</v>
      </c>
      <c r="G152" s="209">
        <v>9758.8546499999993</v>
      </c>
      <c r="H152" s="208">
        <v>0.95306633391930351</v>
      </c>
      <c r="I152" s="209">
        <v>5793</v>
      </c>
      <c r="J152" s="209">
        <v>5642.7794666666668</v>
      </c>
      <c r="K152" s="208">
        <v>0.97406861154266644</v>
      </c>
      <c r="L152" s="35" t="s">
        <v>412</v>
      </c>
      <c r="M152" s="30" t="s">
        <v>706</v>
      </c>
      <c r="N152" s="30"/>
      <c r="O152" s="30" t="s">
        <v>559</v>
      </c>
      <c r="P152" s="30" t="s">
        <v>428</v>
      </c>
      <c r="Q152" s="30" t="s">
        <v>429</v>
      </c>
      <c r="R152" s="30" t="s">
        <v>430</v>
      </c>
      <c r="S152" s="30" t="s">
        <v>427</v>
      </c>
    </row>
    <row r="153" spans="1:19" customFormat="1" ht="39" x14ac:dyDescent="0.25">
      <c r="A153" s="117" t="s">
        <v>306</v>
      </c>
      <c r="B153" s="99" t="s">
        <v>307</v>
      </c>
      <c r="C153" s="207"/>
      <c r="D153" s="207"/>
      <c r="E153" s="208"/>
      <c r="F153" s="209"/>
      <c r="G153" s="209"/>
      <c r="H153" s="208"/>
      <c r="I153" s="209"/>
      <c r="J153" s="209"/>
      <c r="K153" s="208"/>
      <c r="L153" s="99" t="s">
        <v>416</v>
      </c>
      <c r="M153" s="30" t="s">
        <v>711</v>
      </c>
      <c r="N153" s="30" t="s">
        <v>560</v>
      </c>
      <c r="O153" s="30"/>
      <c r="P153" s="30" t="s">
        <v>442</v>
      </c>
      <c r="Q153" s="30" t="s">
        <v>443</v>
      </c>
      <c r="R153" s="30" t="s">
        <v>444</v>
      </c>
      <c r="S153" s="30" t="s">
        <v>427</v>
      </c>
    </row>
    <row r="154" spans="1:19" customFormat="1" ht="90" x14ac:dyDescent="0.25">
      <c r="A154" s="117" t="s">
        <v>311</v>
      </c>
      <c r="B154" s="100" t="s">
        <v>312</v>
      </c>
      <c r="C154" s="207">
        <v>5057.5277401894455</v>
      </c>
      <c r="D154" s="207">
        <v>2296.7693645466848</v>
      </c>
      <c r="E154" s="208">
        <v>0.45412887136446084</v>
      </c>
      <c r="F154" s="209">
        <v>43225.131147540982</v>
      </c>
      <c r="G154" s="209">
        <v>20754.188840983606</v>
      </c>
      <c r="H154" s="208">
        <v>0.48014172056859755</v>
      </c>
      <c r="I154" s="209">
        <v>43124</v>
      </c>
      <c r="J154" s="209">
        <v>19303.976328030305</v>
      </c>
      <c r="K154" s="208">
        <v>0.44763881662253746</v>
      </c>
      <c r="L154" s="35" t="s">
        <v>412</v>
      </c>
      <c r="M154" s="30" t="s">
        <v>706</v>
      </c>
      <c r="N154" s="30" t="s">
        <v>844</v>
      </c>
      <c r="O154" s="30" t="s">
        <v>562</v>
      </c>
      <c r="P154" s="30" t="s">
        <v>467</v>
      </c>
      <c r="Q154" s="30" t="s">
        <v>467</v>
      </c>
      <c r="R154" s="30" t="s">
        <v>467</v>
      </c>
      <c r="S154" s="30" t="s">
        <v>427</v>
      </c>
    </row>
    <row r="155" spans="1:19" customFormat="1" ht="64.5" x14ac:dyDescent="0.25">
      <c r="A155" s="117" t="s">
        <v>313</v>
      </c>
      <c r="B155" s="55" t="s">
        <v>314</v>
      </c>
      <c r="C155" s="207">
        <v>3655.4520098441349</v>
      </c>
      <c r="D155" s="207">
        <v>2273.02949926169</v>
      </c>
      <c r="E155" s="208">
        <v>0.62181899615708802</v>
      </c>
      <c r="F155" s="209">
        <v>8163.6448598130846</v>
      </c>
      <c r="G155" s="209">
        <v>5213.2089981308409</v>
      </c>
      <c r="H155" s="208">
        <v>0.63858841089397933</v>
      </c>
      <c r="I155" s="209">
        <v>5360.3443708609266</v>
      </c>
      <c r="J155" s="209">
        <v>3179.9822225165558</v>
      </c>
      <c r="K155" s="208">
        <v>0.59324215059821206</v>
      </c>
      <c r="L155" s="35" t="s">
        <v>412</v>
      </c>
      <c r="M155" s="30" t="s">
        <v>706</v>
      </c>
      <c r="N155" s="55" t="s">
        <v>565</v>
      </c>
      <c r="O155" s="30" t="s">
        <v>564</v>
      </c>
      <c r="P155" s="30" t="s">
        <v>428</v>
      </c>
      <c r="Q155" s="30" t="s">
        <v>429</v>
      </c>
      <c r="R155" s="30" t="s">
        <v>430</v>
      </c>
      <c r="S155" s="30" t="s">
        <v>427</v>
      </c>
    </row>
    <row r="156" spans="1:19" customFormat="1" ht="26.25" x14ac:dyDescent="0.25">
      <c r="A156" s="117" t="s">
        <v>315</v>
      </c>
      <c r="B156" s="55" t="s">
        <v>316</v>
      </c>
      <c r="C156" s="207">
        <v>4066.4205607476633</v>
      </c>
      <c r="D156" s="207">
        <v>2439.8523364485986</v>
      </c>
      <c r="E156" s="208">
        <v>0.6</v>
      </c>
      <c r="F156" s="209">
        <v>41252.400000000001</v>
      </c>
      <c r="G156" s="209">
        <v>24751.439999999999</v>
      </c>
      <c r="H156" s="208">
        <v>0.6</v>
      </c>
      <c r="I156" s="209">
        <v>6976.0769230769229</v>
      </c>
      <c r="J156" s="209">
        <v>4185.6461538461535</v>
      </c>
      <c r="K156" s="208">
        <v>0.6</v>
      </c>
      <c r="L156" s="35" t="s">
        <v>412</v>
      </c>
      <c r="M156" s="30" t="s">
        <v>706</v>
      </c>
      <c r="N156" s="30" t="s">
        <v>567</v>
      </c>
      <c r="O156" s="30" t="s">
        <v>566</v>
      </c>
      <c r="P156" s="30" t="s">
        <v>428</v>
      </c>
      <c r="Q156" s="30" t="s">
        <v>429</v>
      </c>
      <c r="R156" s="30" t="s">
        <v>430</v>
      </c>
      <c r="S156" s="30" t="s">
        <v>427</v>
      </c>
    </row>
    <row r="157" spans="1:19" customFormat="1" ht="26.25" x14ac:dyDescent="0.25">
      <c r="A157" s="117" t="s">
        <v>317</v>
      </c>
      <c r="B157" s="55" t="s">
        <v>318</v>
      </c>
      <c r="C157" s="207">
        <v>4805.4291044776119</v>
      </c>
      <c r="D157" s="207">
        <v>2186.0665298507465</v>
      </c>
      <c r="E157" s="208">
        <v>0.45491598821295876</v>
      </c>
      <c r="F157" s="209">
        <v>21560.363636363636</v>
      </c>
      <c r="G157" s="209">
        <v>9811.198181818183</v>
      </c>
      <c r="H157" s="208">
        <v>0.45505717562530579</v>
      </c>
      <c r="I157" s="209">
        <v>18909.78947368421</v>
      </c>
      <c r="J157" s="209">
        <v>8604.1207894736854</v>
      </c>
      <c r="K157" s="208">
        <v>0.45500880913812392</v>
      </c>
      <c r="L157" s="35" t="s">
        <v>412</v>
      </c>
      <c r="M157" s="30" t="s">
        <v>706</v>
      </c>
      <c r="N157" s="30" t="s">
        <v>569</v>
      </c>
      <c r="O157" s="30" t="s">
        <v>568</v>
      </c>
      <c r="P157" s="30" t="s">
        <v>428</v>
      </c>
      <c r="Q157" s="30" t="s">
        <v>429</v>
      </c>
      <c r="R157" s="30" t="s">
        <v>430</v>
      </c>
      <c r="S157" s="30" t="s">
        <v>427</v>
      </c>
    </row>
    <row r="158" spans="1:19" customFormat="1" ht="51.75" x14ac:dyDescent="0.25">
      <c r="A158" s="117" t="s">
        <v>319</v>
      </c>
      <c r="B158" s="55" t="s">
        <v>320</v>
      </c>
      <c r="C158" s="207">
        <v>2932.0851063829787</v>
      </c>
      <c r="D158" s="207">
        <v>2312.4406189555125</v>
      </c>
      <c r="E158" s="208">
        <v>0.78866763243722482</v>
      </c>
      <c r="F158" s="209">
        <v>14804.672268907563</v>
      </c>
      <c r="G158" s="209">
        <v>11879.979831932775</v>
      </c>
      <c r="H158" s="208">
        <v>0.80244801209702155</v>
      </c>
      <c r="I158" s="209">
        <v>8515.875</v>
      </c>
      <c r="J158" s="209">
        <v>6582.8062499999996</v>
      </c>
      <c r="K158" s="208">
        <v>0.77300409529261527</v>
      </c>
      <c r="L158" s="35" t="s">
        <v>412</v>
      </c>
      <c r="M158" s="30" t="s">
        <v>415</v>
      </c>
      <c r="N158" s="30" t="s">
        <v>571</v>
      </c>
      <c r="O158" s="30" t="s">
        <v>570</v>
      </c>
      <c r="P158" s="30" t="s">
        <v>467</v>
      </c>
      <c r="Q158" s="30" t="s">
        <v>499</v>
      </c>
      <c r="R158" s="30" t="s">
        <v>467</v>
      </c>
      <c r="S158" s="30" t="s">
        <v>427</v>
      </c>
    </row>
    <row r="159" spans="1:19" customFormat="1" ht="26.25" x14ac:dyDescent="0.25">
      <c r="A159" s="117" t="s">
        <v>321</v>
      </c>
      <c r="B159" s="35" t="s">
        <v>322</v>
      </c>
      <c r="C159" s="207">
        <v>3822.9312377210217</v>
      </c>
      <c r="D159" s="207">
        <v>2828.9691159135559</v>
      </c>
      <c r="E159" s="208">
        <v>0.73999999999999988</v>
      </c>
      <c r="F159" s="209">
        <v>13658.619718309859</v>
      </c>
      <c r="G159" s="209">
        <v>10107.378591549295</v>
      </c>
      <c r="H159" s="208">
        <v>0.74</v>
      </c>
      <c r="I159" s="209">
        <v>5058.272727272727</v>
      </c>
      <c r="J159" s="209">
        <v>3743.1218181818181</v>
      </c>
      <c r="K159" s="208">
        <v>0.73999999999999988</v>
      </c>
      <c r="L159" s="35" t="s">
        <v>412</v>
      </c>
      <c r="M159" s="30" t="s">
        <v>706</v>
      </c>
      <c r="N159" s="30"/>
      <c r="O159" s="30" t="s">
        <v>572</v>
      </c>
      <c r="P159" s="30" t="s">
        <v>433</v>
      </c>
      <c r="Q159" s="30" t="s">
        <v>434</v>
      </c>
      <c r="R159" s="30" t="s">
        <v>435</v>
      </c>
      <c r="S159" s="30" t="s">
        <v>427</v>
      </c>
    </row>
    <row r="160" spans="1:19" customFormat="1" ht="39" x14ac:dyDescent="0.25">
      <c r="A160" s="117" t="s">
        <v>323</v>
      </c>
      <c r="B160" s="55" t="s">
        <v>324</v>
      </c>
      <c r="C160" s="207">
        <v>3663.3113924050635</v>
      </c>
      <c r="D160" s="207">
        <v>1831.6556962025318</v>
      </c>
      <c r="E160" s="208">
        <v>0.5</v>
      </c>
      <c r="F160" s="209">
        <v>10144</v>
      </c>
      <c r="G160" s="209">
        <v>5072</v>
      </c>
      <c r="H160" s="208">
        <v>0.5</v>
      </c>
      <c r="I160" s="209">
        <v>12183.739130434782</v>
      </c>
      <c r="J160" s="209">
        <v>6091.869565217391</v>
      </c>
      <c r="K160" s="208">
        <v>0.5</v>
      </c>
      <c r="L160" s="35" t="s">
        <v>412</v>
      </c>
      <c r="M160" s="30" t="s">
        <v>706</v>
      </c>
      <c r="N160" s="30" t="s">
        <v>574</v>
      </c>
      <c r="O160" s="30" t="s">
        <v>573</v>
      </c>
      <c r="P160" s="30" t="s">
        <v>467</v>
      </c>
      <c r="Q160" s="30" t="s">
        <v>468</v>
      </c>
      <c r="R160" s="30" t="s">
        <v>467</v>
      </c>
      <c r="S160" s="30" t="s">
        <v>427</v>
      </c>
    </row>
    <row r="161" spans="1:19" customFormat="1" ht="39" x14ac:dyDescent="0.25">
      <c r="A161" s="117" t="s">
        <v>325</v>
      </c>
      <c r="B161" s="55" t="s">
        <v>326</v>
      </c>
      <c r="C161" s="207">
        <v>4467.7058823529414</v>
      </c>
      <c r="D161" s="207">
        <v>3591.1419882352939</v>
      </c>
      <c r="E161" s="208">
        <v>0.80380000000000007</v>
      </c>
      <c r="F161" s="209">
        <v>12607.833333333334</v>
      </c>
      <c r="G161" s="209">
        <v>10134.176433333332</v>
      </c>
      <c r="H161" s="208">
        <v>0.80379999999999974</v>
      </c>
      <c r="I161" s="209">
        <v>6765.6923076923076</v>
      </c>
      <c r="J161" s="209">
        <v>5438.2634769230772</v>
      </c>
      <c r="K161" s="208">
        <v>0.80380000000000007</v>
      </c>
      <c r="L161" s="35" t="s">
        <v>412</v>
      </c>
      <c r="M161" s="30" t="s">
        <v>706</v>
      </c>
      <c r="N161" s="30" t="s">
        <v>576</v>
      </c>
      <c r="O161" s="30" t="s">
        <v>575</v>
      </c>
      <c r="P161" s="30" t="s">
        <v>442</v>
      </c>
      <c r="Q161" s="30" t="s">
        <v>443</v>
      </c>
      <c r="R161" s="30" t="s">
        <v>444</v>
      </c>
      <c r="S161" s="30" t="s">
        <v>427</v>
      </c>
    </row>
    <row r="162" spans="1:19" customFormat="1" ht="64.5" x14ac:dyDescent="0.25">
      <c r="A162" s="118" t="s">
        <v>327</v>
      </c>
      <c r="B162" s="30" t="s">
        <v>329</v>
      </c>
      <c r="C162" s="207">
        <v>3623.1678961345528</v>
      </c>
      <c r="D162" s="207">
        <v>1300.9328563588078</v>
      </c>
      <c r="E162" s="208">
        <v>0.35905950087124955</v>
      </c>
      <c r="F162" s="209">
        <v>42592.650613357568</v>
      </c>
      <c r="G162" s="209">
        <v>15287.641994366199</v>
      </c>
      <c r="H162" s="208">
        <v>0.35892675788465273</v>
      </c>
      <c r="I162" s="209">
        <v>34237.638834951453</v>
      </c>
      <c r="J162" s="209">
        <v>12292.766772038834</v>
      </c>
      <c r="K162" s="208">
        <v>0.35904248044960907</v>
      </c>
      <c r="L162" s="35" t="s">
        <v>412</v>
      </c>
      <c r="M162" s="30" t="s">
        <v>706</v>
      </c>
      <c r="N162" s="55" t="s">
        <v>841</v>
      </c>
      <c r="O162" s="30" t="s">
        <v>771</v>
      </c>
      <c r="P162" s="30" t="s">
        <v>463</v>
      </c>
      <c r="Q162" s="30" t="s">
        <v>464</v>
      </c>
      <c r="R162" s="30" t="s">
        <v>463</v>
      </c>
      <c r="S162" s="30" t="s">
        <v>460</v>
      </c>
    </row>
    <row r="163" spans="1:19" customFormat="1" ht="26.25" x14ac:dyDescent="0.25">
      <c r="A163" s="117" t="s">
        <v>330</v>
      </c>
      <c r="B163" s="35" t="s">
        <v>331</v>
      </c>
      <c r="C163" s="207">
        <v>7468.8925619834708</v>
      </c>
      <c r="D163" s="207">
        <v>1120.3338842975206</v>
      </c>
      <c r="E163" s="208">
        <v>0.14999999999999997</v>
      </c>
      <c r="F163" s="209">
        <v>43709.879310344826</v>
      </c>
      <c r="G163" s="209">
        <v>6556.4818965517243</v>
      </c>
      <c r="H163" s="208">
        <v>0.15000000000000002</v>
      </c>
      <c r="I163" s="209">
        <v>25919</v>
      </c>
      <c r="J163" s="209">
        <v>3887.8499999999995</v>
      </c>
      <c r="K163" s="208">
        <v>0.14999999999999997</v>
      </c>
      <c r="L163" s="35" t="s">
        <v>412</v>
      </c>
      <c r="M163" s="30" t="s">
        <v>706</v>
      </c>
      <c r="N163" s="51"/>
      <c r="O163" s="30" t="s">
        <v>579</v>
      </c>
      <c r="P163" s="30" t="s">
        <v>486</v>
      </c>
      <c r="Q163" s="30" t="s">
        <v>486</v>
      </c>
      <c r="R163" s="30" t="s">
        <v>487</v>
      </c>
      <c r="S163" s="30" t="s">
        <v>460</v>
      </c>
    </row>
    <row r="164" spans="1:19" customFormat="1" ht="26.25" x14ac:dyDescent="0.25">
      <c r="A164" s="117" t="s">
        <v>330</v>
      </c>
      <c r="B164" s="35" t="s">
        <v>332</v>
      </c>
      <c r="C164" s="207">
        <v>9291.2606896551733</v>
      </c>
      <c r="D164" s="207">
        <v>1403.2345986206897</v>
      </c>
      <c r="E164" s="208">
        <v>0.15102736275423223</v>
      </c>
      <c r="F164" s="209">
        <v>43737.592417061613</v>
      </c>
      <c r="G164" s="209">
        <v>6604.5899146919437</v>
      </c>
      <c r="H164" s="208">
        <v>0.1510048804633233</v>
      </c>
      <c r="I164" s="209">
        <v>27570.25</v>
      </c>
      <c r="J164" s="209">
        <v>4173.6301249999997</v>
      </c>
      <c r="K164" s="208">
        <v>0.151381656858389</v>
      </c>
      <c r="L164" s="35" t="s">
        <v>412</v>
      </c>
      <c r="M164" s="30" t="s">
        <v>706</v>
      </c>
      <c r="N164" s="51"/>
      <c r="O164" s="30" t="s">
        <v>579</v>
      </c>
      <c r="P164" s="30" t="s">
        <v>486</v>
      </c>
      <c r="Q164" s="30" t="s">
        <v>486</v>
      </c>
      <c r="R164" s="30" t="s">
        <v>487</v>
      </c>
      <c r="S164" s="30" t="s">
        <v>460</v>
      </c>
    </row>
    <row r="165" spans="1:19" customFormat="1" ht="26.25" x14ac:dyDescent="0.25">
      <c r="A165" s="117" t="s">
        <v>330</v>
      </c>
      <c r="B165" s="35" t="s">
        <v>333</v>
      </c>
      <c r="C165" s="207">
        <v>7559.0360453141084</v>
      </c>
      <c r="D165" s="207">
        <v>1166.956916168898</v>
      </c>
      <c r="E165" s="208">
        <v>0.15437906489310915</v>
      </c>
      <c r="F165" s="209">
        <v>62182.879999999997</v>
      </c>
      <c r="G165" s="209">
        <v>9588.6614879999997</v>
      </c>
      <c r="H165" s="208">
        <v>0.15420098728138679</v>
      </c>
      <c r="I165" s="209">
        <v>71889.899999999994</v>
      </c>
      <c r="J165" s="209">
        <v>10977.69616</v>
      </c>
      <c r="K165" s="208">
        <v>0.15270150827863163</v>
      </c>
      <c r="L165" s="35" t="s">
        <v>412</v>
      </c>
      <c r="M165" s="30" t="s">
        <v>706</v>
      </c>
      <c r="N165" s="51"/>
      <c r="O165" s="30" t="s">
        <v>579</v>
      </c>
      <c r="P165" s="30" t="s">
        <v>486</v>
      </c>
      <c r="Q165" s="30" t="s">
        <v>486</v>
      </c>
      <c r="R165" s="30" t="s">
        <v>487</v>
      </c>
      <c r="S165" s="30" t="s">
        <v>460</v>
      </c>
    </row>
    <row r="166" spans="1:19" customFormat="1" ht="26.25" x14ac:dyDescent="0.25">
      <c r="A166" s="117" t="s">
        <v>330</v>
      </c>
      <c r="B166" s="35" t="s">
        <v>334</v>
      </c>
      <c r="C166" s="207">
        <v>8323.5460992907792</v>
      </c>
      <c r="D166" s="207">
        <v>961.12614657210395</v>
      </c>
      <c r="E166" s="208">
        <v>0.11547075430434608</v>
      </c>
      <c r="F166" s="209">
        <v>60696.079575596814</v>
      </c>
      <c r="G166" s="209">
        <v>6961.4315649867367</v>
      </c>
      <c r="H166" s="208">
        <v>0.11469326542443802</v>
      </c>
      <c r="I166" s="209">
        <v>22221.517241379308</v>
      </c>
      <c r="J166" s="209">
        <v>2475.4427586206893</v>
      </c>
      <c r="K166" s="208">
        <v>0.11139845815798294</v>
      </c>
      <c r="L166" s="35" t="s">
        <v>412</v>
      </c>
      <c r="M166" s="30" t="s">
        <v>706</v>
      </c>
      <c r="N166" s="51"/>
      <c r="O166" s="30" t="s">
        <v>579</v>
      </c>
      <c r="P166" s="30" t="s">
        <v>486</v>
      </c>
      <c r="Q166" s="30" t="s">
        <v>486</v>
      </c>
      <c r="R166" s="30" t="s">
        <v>487</v>
      </c>
      <c r="S166" s="30" t="s">
        <v>460</v>
      </c>
    </row>
    <row r="167" spans="1:19" customFormat="1" ht="26.25" x14ac:dyDescent="0.25">
      <c r="A167" s="117" t="s">
        <v>330</v>
      </c>
      <c r="B167" s="35" t="s">
        <v>335</v>
      </c>
      <c r="C167" s="207">
        <v>9817.3007380073814</v>
      </c>
      <c r="D167" s="207">
        <v>1655.4938933579335</v>
      </c>
      <c r="E167" s="208">
        <v>0.16863025158725548</v>
      </c>
      <c r="F167" s="209">
        <v>43271.842794759825</v>
      </c>
      <c r="G167" s="209">
        <v>7190.2694895196501</v>
      </c>
      <c r="H167" s="208">
        <v>0.16616508623456139</v>
      </c>
      <c r="I167" s="209">
        <v>17717.375</v>
      </c>
      <c r="J167" s="209">
        <v>2786.3871374999999</v>
      </c>
      <c r="K167" s="208">
        <v>0.15726862119811766</v>
      </c>
      <c r="L167" s="35" t="s">
        <v>412</v>
      </c>
      <c r="M167" s="30" t="s">
        <v>706</v>
      </c>
      <c r="N167" s="51"/>
      <c r="O167" s="30" t="s">
        <v>579</v>
      </c>
      <c r="P167" s="30" t="s">
        <v>486</v>
      </c>
      <c r="Q167" s="30" t="s">
        <v>486</v>
      </c>
      <c r="R167" s="30" t="s">
        <v>487</v>
      </c>
      <c r="S167" s="30" t="s">
        <v>460</v>
      </c>
    </row>
    <row r="168" spans="1:19" customFormat="1" ht="26.25" x14ac:dyDescent="0.25">
      <c r="A168" s="117" t="s">
        <v>330</v>
      </c>
      <c r="B168" s="35" t="s">
        <v>336</v>
      </c>
      <c r="C168" s="207">
        <v>7797.0849478390464</v>
      </c>
      <c r="D168" s="207">
        <v>1266.0208238450077</v>
      </c>
      <c r="E168" s="208">
        <v>0.16237104409076417</v>
      </c>
      <c r="F168" s="209">
        <v>45427.134502923975</v>
      </c>
      <c r="G168" s="209">
        <v>7301.1627508771926</v>
      </c>
      <c r="H168" s="208">
        <v>0.16072250276775091</v>
      </c>
      <c r="I168" s="209">
        <v>30772.307692307691</v>
      </c>
      <c r="J168" s="209">
        <v>5223.7252923076921</v>
      </c>
      <c r="K168" s="208">
        <v>0.16975409659034094</v>
      </c>
      <c r="L168" s="35" t="s">
        <v>412</v>
      </c>
      <c r="M168" s="30" t="s">
        <v>706</v>
      </c>
      <c r="N168" s="51"/>
      <c r="O168" s="30" t="s">
        <v>579</v>
      </c>
      <c r="P168" s="30" t="s">
        <v>486</v>
      </c>
      <c r="Q168" s="30" t="s">
        <v>486</v>
      </c>
      <c r="R168" s="30" t="s">
        <v>487</v>
      </c>
      <c r="S168" s="30" t="s">
        <v>460</v>
      </c>
    </row>
    <row r="169" spans="1:19" customFormat="1" ht="26.25" x14ac:dyDescent="0.25">
      <c r="A169" s="117" t="s">
        <v>330</v>
      </c>
      <c r="B169" s="35" t="s">
        <v>337</v>
      </c>
      <c r="C169" s="207">
        <v>7935.1473136915074</v>
      </c>
      <c r="D169" s="207">
        <v>1200.6821906412476</v>
      </c>
      <c r="E169" s="208">
        <v>0.15131189670159742</v>
      </c>
      <c r="F169" s="209">
        <v>46483.224489795917</v>
      </c>
      <c r="G169" s="209">
        <v>7038.4791020408156</v>
      </c>
      <c r="H169" s="208">
        <v>0.15141976872938143</v>
      </c>
      <c r="I169" s="209">
        <v>30578.833333333332</v>
      </c>
      <c r="J169" s="209">
        <v>4670.2351666666664</v>
      </c>
      <c r="K169" s="208">
        <v>0.15272770925422269</v>
      </c>
      <c r="L169" s="35" t="s">
        <v>412</v>
      </c>
      <c r="M169" s="30" t="s">
        <v>706</v>
      </c>
      <c r="N169" s="51"/>
      <c r="O169" s="30" t="s">
        <v>579</v>
      </c>
      <c r="P169" s="30" t="s">
        <v>486</v>
      </c>
      <c r="Q169" s="30" t="s">
        <v>486</v>
      </c>
      <c r="R169" s="30" t="s">
        <v>487</v>
      </c>
      <c r="S169" s="30" t="s">
        <v>460</v>
      </c>
    </row>
    <row r="170" spans="1:19" customFormat="1" ht="26.25" x14ac:dyDescent="0.25">
      <c r="A170" s="117" t="s">
        <v>338</v>
      </c>
      <c r="B170" s="35" t="s">
        <v>339</v>
      </c>
      <c r="C170" s="207">
        <v>4168.4121212121208</v>
      </c>
      <c r="D170" s="207">
        <v>2209.2584242424246</v>
      </c>
      <c r="E170" s="208">
        <v>0.53</v>
      </c>
      <c r="F170" s="209">
        <v>63190</v>
      </c>
      <c r="G170" s="209">
        <v>33490.700000000004</v>
      </c>
      <c r="H170" s="208">
        <v>0.53</v>
      </c>
      <c r="I170" s="209">
        <v>21566.5</v>
      </c>
      <c r="J170" s="209">
        <v>11430.245000000001</v>
      </c>
      <c r="K170" s="208">
        <v>0.53</v>
      </c>
      <c r="L170" s="35" t="s">
        <v>412</v>
      </c>
      <c r="M170" s="30" t="s">
        <v>706</v>
      </c>
      <c r="N170" s="51"/>
      <c r="O170" s="30" t="s">
        <v>580</v>
      </c>
      <c r="P170" s="30" t="s">
        <v>428</v>
      </c>
      <c r="Q170" s="30" t="s">
        <v>459</v>
      </c>
      <c r="R170" s="30" t="s">
        <v>430</v>
      </c>
      <c r="S170" s="30" t="s">
        <v>441</v>
      </c>
    </row>
    <row r="171" spans="1:19" customFormat="1" ht="51.75" x14ac:dyDescent="0.25">
      <c r="A171" s="117" t="s">
        <v>798</v>
      </c>
      <c r="B171" s="99" t="s">
        <v>340</v>
      </c>
      <c r="C171" s="207">
        <v>5700.3005547150779</v>
      </c>
      <c r="D171" s="207">
        <v>2102.5870048411502</v>
      </c>
      <c r="E171" s="208">
        <v>0.36885546378812739</v>
      </c>
      <c r="F171" s="209">
        <v>24794.264717198923</v>
      </c>
      <c r="G171" s="209">
        <v>8951.6328851866092</v>
      </c>
      <c r="H171" s="208">
        <v>0.36103643271087493</v>
      </c>
      <c r="I171" s="209">
        <v>17962.539042821158</v>
      </c>
      <c r="J171" s="209">
        <v>6580.7445450881614</v>
      </c>
      <c r="K171" s="208">
        <v>0.36635937321556983</v>
      </c>
      <c r="L171" s="35" t="s">
        <v>412</v>
      </c>
      <c r="M171" s="30" t="s">
        <v>706</v>
      </c>
      <c r="N171" s="99" t="s">
        <v>697</v>
      </c>
      <c r="O171" s="30" t="s">
        <v>772</v>
      </c>
      <c r="P171" s="30" t="s">
        <v>467</v>
      </c>
      <c r="Q171" s="30" t="s">
        <v>468</v>
      </c>
      <c r="R171" s="30" t="s">
        <v>467</v>
      </c>
      <c r="S171" s="30" t="s">
        <v>427</v>
      </c>
    </row>
    <row r="172" spans="1:19" customFormat="1" ht="39" x14ac:dyDescent="0.25">
      <c r="A172" s="117" t="s">
        <v>341</v>
      </c>
      <c r="B172" s="35" t="s">
        <v>342</v>
      </c>
      <c r="C172" s="207">
        <v>4215.0032930845218</v>
      </c>
      <c r="D172" s="207">
        <v>1647.292406147091</v>
      </c>
      <c r="E172" s="208">
        <v>0.39081639837619425</v>
      </c>
      <c r="F172" s="209">
        <v>24838.655172413793</v>
      </c>
      <c r="G172" s="209">
        <v>9681.1595275862073</v>
      </c>
      <c r="H172" s="208">
        <v>0.38976182327045855</v>
      </c>
      <c r="I172" s="209">
        <v>12419.73033707865</v>
      </c>
      <c r="J172" s="209">
        <v>4882.3238292134838</v>
      </c>
      <c r="K172" s="208">
        <v>0.39311029279254833</v>
      </c>
      <c r="L172" s="35" t="s">
        <v>412</v>
      </c>
      <c r="M172" s="30" t="s">
        <v>706</v>
      </c>
      <c r="N172" s="55" t="s">
        <v>584</v>
      </c>
      <c r="O172" s="30" t="s">
        <v>583</v>
      </c>
      <c r="P172" s="30" t="s">
        <v>270</v>
      </c>
      <c r="Q172" s="30" t="s">
        <v>423</v>
      </c>
      <c r="R172" s="30" t="s">
        <v>424</v>
      </c>
      <c r="S172" s="30" t="s">
        <v>422</v>
      </c>
    </row>
    <row r="173" spans="1:19" customFormat="1" ht="15" x14ac:dyDescent="0.25">
      <c r="A173" s="117" t="s">
        <v>343</v>
      </c>
      <c r="B173" s="35" t="s">
        <v>344</v>
      </c>
      <c r="C173" s="207">
        <v>2952.6222222222223</v>
      </c>
      <c r="D173" s="207">
        <v>2686.8862222222219</v>
      </c>
      <c r="E173" s="208">
        <v>0.90999999999999992</v>
      </c>
      <c r="F173" s="209">
        <v>13042.857142857143</v>
      </c>
      <c r="G173" s="209">
        <v>11869.000000000002</v>
      </c>
      <c r="H173" s="208">
        <v>0.91000000000000014</v>
      </c>
      <c r="I173" s="209">
        <v>4799.7142857142853</v>
      </c>
      <c r="J173" s="209">
        <v>4367.74</v>
      </c>
      <c r="K173" s="208">
        <v>0.91</v>
      </c>
      <c r="L173" s="35" t="s">
        <v>412</v>
      </c>
      <c r="M173" s="30" t="s">
        <v>706</v>
      </c>
      <c r="N173" s="30"/>
      <c r="O173" s="30" t="s">
        <v>585</v>
      </c>
      <c r="P173" s="30" t="s">
        <v>467</v>
      </c>
      <c r="Q173" s="30" t="s">
        <v>499</v>
      </c>
      <c r="R173" s="30" t="s">
        <v>467</v>
      </c>
      <c r="S173" s="30" t="s">
        <v>427</v>
      </c>
    </row>
    <row r="174" spans="1:19" customFormat="1" ht="15" x14ac:dyDescent="0.25">
      <c r="A174" s="117" t="s">
        <v>345</v>
      </c>
      <c r="B174" s="35" t="s">
        <v>346</v>
      </c>
      <c r="C174" s="207">
        <v>4404.5540540540542</v>
      </c>
      <c r="D174" s="207">
        <v>1791.4878594594593</v>
      </c>
      <c r="E174" s="208">
        <v>0.40673535560553109</v>
      </c>
      <c r="F174" s="209">
        <v>13952.516129032258</v>
      </c>
      <c r="G174" s="209">
        <v>5540.3624032258067</v>
      </c>
      <c r="H174" s="208">
        <v>0.39708697356009331</v>
      </c>
      <c r="I174" s="209">
        <v>6900.0489795918365</v>
      </c>
      <c r="J174" s="209">
        <v>2873.6997599999995</v>
      </c>
      <c r="K174" s="208">
        <v>0.41647526974076482</v>
      </c>
      <c r="L174" s="35" t="s">
        <v>412</v>
      </c>
      <c r="M174" s="30" t="s">
        <v>706</v>
      </c>
      <c r="N174" s="30"/>
      <c r="O174" s="30"/>
      <c r="P174" s="30" t="s">
        <v>439</v>
      </c>
      <c r="Q174" s="30" t="s">
        <v>515</v>
      </c>
      <c r="R174" s="30" t="s">
        <v>440</v>
      </c>
      <c r="S174" s="30" t="s">
        <v>438</v>
      </c>
    </row>
    <row r="175" spans="1:19" customFormat="1" ht="26.25" x14ac:dyDescent="0.25">
      <c r="A175" s="117" t="s">
        <v>347</v>
      </c>
      <c r="B175" s="35" t="s">
        <v>348</v>
      </c>
      <c r="C175" s="207">
        <v>13819.18008784773</v>
      </c>
      <c r="D175" s="207">
        <v>1383.601756954612</v>
      </c>
      <c r="E175" s="208">
        <v>0.10012184139428934</v>
      </c>
      <c r="F175" s="209">
        <v>11364.922206506364</v>
      </c>
      <c r="G175" s="209">
        <v>1322.4893917963225</v>
      </c>
      <c r="H175" s="208">
        <v>0.11636589919103921</v>
      </c>
      <c r="I175" s="209">
        <v>524324.32432432438</v>
      </c>
      <c r="J175" s="209">
        <v>55756.75675675676</v>
      </c>
      <c r="K175" s="208">
        <v>0.10634020618556701</v>
      </c>
      <c r="L175" s="35" t="s">
        <v>414</v>
      </c>
      <c r="M175" s="30" t="s">
        <v>711</v>
      </c>
      <c r="N175" s="55"/>
      <c r="O175" s="30" t="s">
        <v>587</v>
      </c>
      <c r="P175" s="30" t="s">
        <v>439</v>
      </c>
      <c r="Q175" s="30" t="s">
        <v>534</v>
      </c>
      <c r="R175" s="30" t="s">
        <v>440</v>
      </c>
      <c r="S175" s="30" t="s">
        <v>438</v>
      </c>
    </row>
    <row r="176" spans="1:19" customFormat="1" ht="15" x14ac:dyDescent="0.25">
      <c r="A176" s="117" t="s">
        <v>349</v>
      </c>
      <c r="B176" s="55" t="s">
        <v>350</v>
      </c>
      <c r="C176" s="207">
        <v>4604.7346938775509</v>
      </c>
      <c r="D176" s="207">
        <v>2302.3673469387754</v>
      </c>
      <c r="E176" s="208">
        <v>0.5</v>
      </c>
      <c r="F176" s="209">
        <v>9095.0126582278481</v>
      </c>
      <c r="G176" s="209">
        <v>4547.506329113924</v>
      </c>
      <c r="H176" s="208">
        <v>0.5</v>
      </c>
      <c r="I176" s="209">
        <v>7618.375</v>
      </c>
      <c r="J176" s="209">
        <v>3809.1875</v>
      </c>
      <c r="K176" s="208">
        <v>0.5</v>
      </c>
      <c r="L176" s="35" t="s">
        <v>412</v>
      </c>
      <c r="M176" s="30" t="s">
        <v>706</v>
      </c>
      <c r="N176" s="30"/>
      <c r="O176" s="30" t="s">
        <v>588</v>
      </c>
      <c r="P176" s="30" t="s">
        <v>467</v>
      </c>
      <c r="Q176" s="30" t="s">
        <v>499</v>
      </c>
      <c r="R176" s="30" t="s">
        <v>467</v>
      </c>
      <c r="S176" s="30" t="s">
        <v>427</v>
      </c>
    </row>
    <row r="177" spans="1:19" customFormat="1" ht="26.25" x14ac:dyDescent="0.25">
      <c r="A177" s="117" t="s">
        <v>351</v>
      </c>
      <c r="B177" s="30" t="s">
        <v>352</v>
      </c>
      <c r="C177" s="207"/>
      <c r="D177" s="207"/>
      <c r="E177" s="208"/>
      <c r="F177" s="209"/>
      <c r="G177" s="209"/>
      <c r="H177" s="208"/>
      <c r="I177" s="209"/>
      <c r="J177" s="209"/>
      <c r="K177" s="208"/>
      <c r="L177" s="99" t="s">
        <v>412</v>
      </c>
      <c r="M177" s="30" t="s">
        <v>706</v>
      </c>
      <c r="N177" s="30" t="s">
        <v>425</v>
      </c>
      <c r="O177" s="30" t="s">
        <v>589</v>
      </c>
      <c r="P177" s="30" t="s">
        <v>428</v>
      </c>
      <c r="Q177" s="30" t="s">
        <v>429</v>
      </c>
      <c r="R177" s="30" t="s">
        <v>430</v>
      </c>
      <c r="S177" s="30" t="s">
        <v>427</v>
      </c>
    </row>
    <row r="178" spans="1:19" customFormat="1" ht="26.25" x14ac:dyDescent="0.25">
      <c r="A178" s="117" t="s">
        <v>353</v>
      </c>
      <c r="B178" s="55" t="s">
        <v>354</v>
      </c>
      <c r="C178" s="207"/>
      <c r="D178" s="207"/>
      <c r="E178" s="208"/>
      <c r="F178" s="209"/>
      <c r="G178" s="209"/>
      <c r="H178" s="208"/>
      <c r="I178" s="209"/>
      <c r="J178" s="209"/>
      <c r="K178" s="208"/>
      <c r="L178" s="99" t="s">
        <v>412</v>
      </c>
      <c r="M178" s="30" t="s">
        <v>706</v>
      </c>
      <c r="N178" s="55" t="s">
        <v>590</v>
      </c>
      <c r="O178" s="30" t="s">
        <v>731</v>
      </c>
      <c r="P178" s="30" t="s">
        <v>467</v>
      </c>
      <c r="Q178" s="30" t="s">
        <v>499</v>
      </c>
      <c r="R178" s="30" t="s">
        <v>467</v>
      </c>
      <c r="S178" s="30" t="s">
        <v>427</v>
      </c>
    </row>
    <row r="179" spans="1:19" customFormat="1" ht="26.25" x14ac:dyDescent="0.25">
      <c r="A179" s="117" t="s">
        <v>355</v>
      </c>
      <c r="B179" s="55" t="s">
        <v>356</v>
      </c>
      <c r="C179" s="207">
        <v>5264.0824402308326</v>
      </c>
      <c r="D179" s="207">
        <v>2895.2453421269583</v>
      </c>
      <c r="E179" s="208">
        <v>0.55000000000000004</v>
      </c>
      <c r="F179" s="209">
        <v>19214.594594594597</v>
      </c>
      <c r="G179" s="209">
        <v>10568.027027027027</v>
      </c>
      <c r="H179" s="208">
        <v>0.55000000000000004</v>
      </c>
      <c r="I179" s="209">
        <v>7925.8136645962722</v>
      </c>
      <c r="J179" s="209">
        <v>4359.1975155279506</v>
      </c>
      <c r="K179" s="208">
        <v>0.55000000000000016</v>
      </c>
      <c r="L179" s="35" t="s">
        <v>412</v>
      </c>
      <c r="M179" s="30" t="s">
        <v>706</v>
      </c>
      <c r="N179" s="55" t="s">
        <v>592</v>
      </c>
      <c r="O179" s="30" t="s">
        <v>591</v>
      </c>
      <c r="P179" s="30" t="s">
        <v>428</v>
      </c>
      <c r="Q179" s="30" t="s">
        <v>429</v>
      </c>
      <c r="R179" s="30" t="s">
        <v>430</v>
      </c>
      <c r="S179" s="30" t="s">
        <v>427</v>
      </c>
    </row>
    <row r="180" spans="1:19" customFormat="1" ht="39" x14ac:dyDescent="0.25">
      <c r="A180" s="117" t="s">
        <v>357</v>
      </c>
      <c r="B180" s="99" t="s">
        <v>358</v>
      </c>
      <c r="C180" s="207"/>
      <c r="D180" s="207"/>
      <c r="E180" s="208"/>
      <c r="F180" s="209"/>
      <c r="G180" s="209"/>
      <c r="H180" s="208"/>
      <c r="I180" s="209"/>
      <c r="J180" s="209"/>
      <c r="K180" s="208"/>
      <c r="L180" s="99" t="s">
        <v>412</v>
      </c>
      <c r="M180" s="30" t="s">
        <v>708</v>
      </c>
      <c r="N180" s="30" t="s">
        <v>425</v>
      </c>
      <c r="O180" s="30"/>
      <c r="P180" s="30" t="s">
        <v>442</v>
      </c>
      <c r="Q180" s="30" t="s">
        <v>443</v>
      </c>
      <c r="R180" s="30" t="s">
        <v>444</v>
      </c>
      <c r="S180" s="30" t="s">
        <v>441</v>
      </c>
    </row>
    <row r="181" spans="1:19" customFormat="1" ht="39" x14ac:dyDescent="0.25">
      <c r="A181" s="117" t="s">
        <v>359</v>
      </c>
      <c r="B181" s="55" t="s">
        <v>360</v>
      </c>
      <c r="C181" s="207">
        <v>1736.9007633587787</v>
      </c>
      <c r="D181" s="207">
        <v>1393.1767938931298</v>
      </c>
      <c r="E181" s="208">
        <v>0.80210500408730123</v>
      </c>
      <c r="F181" s="209">
        <v>17172.928571428572</v>
      </c>
      <c r="G181" s="209">
        <v>13738.602857142858</v>
      </c>
      <c r="H181" s="208">
        <v>0.80001514010839325</v>
      </c>
      <c r="I181" s="209">
        <v>4861.409090909091</v>
      </c>
      <c r="J181" s="209">
        <v>3883.0781818181817</v>
      </c>
      <c r="K181" s="208">
        <v>0.79875569185888873</v>
      </c>
      <c r="L181" s="35" t="s">
        <v>412</v>
      </c>
      <c r="M181" s="30" t="s">
        <v>706</v>
      </c>
      <c r="N181" s="30" t="s">
        <v>594</v>
      </c>
      <c r="O181" s="30" t="s">
        <v>593</v>
      </c>
      <c r="P181" s="30" t="s">
        <v>442</v>
      </c>
      <c r="Q181" s="30" t="s">
        <v>443</v>
      </c>
      <c r="R181" s="30" t="s">
        <v>444</v>
      </c>
      <c r="S181" s="30" t="s">
        <v>441</v>
      </c>
    </row>
    <row r="182" spans="1:19" customFormat="1" ht="26.25" x14ac:dyDescent="0.25">
      <c r="A182" s="117" t="s">
        <v>361</v>
      </c>
      <c r="B182" s="30" t="s">
        <v>362</v>
      </c>
      <c r="C182" s="207"/>
      <c r="D182" s="207"/>
      <c r="E182" s="208"/>
      <c r="F182" s="209"/>
      <c r="G182" s="209"/>
      <c r="H182" s="208"/>
      <c r="I182" s="209"/>
      <c r="J182" s="209"/>
      <c r="K182" s="208"/>
      <c r="L182" s="99" t="s">
        <v>412</v>
      </c>
      <c r="M182" s="30" t="s">
        <v>708</v>
      </c>
      <c r="N182" s="30" t="s">
        <v>425</v>
      </c>
      <c r="O182" s="30" t="s">
        <v>773</v>
      </c>
      <c r="P182" s="30" t="s">
        <v>433</v>
      </c>
      <c r="Q182" s="30" t="s">
        <v>482</v>
      </c>
      <c r="R182" s="30" t="s">
        <v>435</v>
      </c>
      <c r="S182" s="30" t="s">
        <v>427</v>
      </c>
    </row>
    <row r="183" spans="1:19" customFormat="1" ht="15" x14ac:dyDescent="0.25">
      <c r="A183" s="117" t="s">
        <v>363</v>
      </c>
      <c r="B183" s="35" t="s">
        <v>364</v>
      </c>
      <c r="C183" s="207">
        <v>7791.9528949950936</v>
      </c>
      <c r="D183" s="207">
        <v>1338.567222767419</v>
      </c>
      <c r="E183" s="208">
        <v>0.17178841309823678</v>
      </c>
      <c r="F183" s="209">
        <v>16064.908722109534</v>
      </c>
      <c r="G183" s="209">
        <v>2963.4888438133876</v>
      </c>
      <c r="H183" s="208">
        <v>0.18446969696969698</v>
      </c>
      <c r="I183" s="209">
        <v>257366.66666666666</v>
      </c>
      <c r="J183" s="209">
        <v>37300</v>
      </c>
      <c r="K183" s="208">
        <v>0.14492941328843414</v>
      </c>
      <c r="L183" s="35" t="s">
        <v>414</v>
      </c>
      <c r="M183" s="30" t="s">
        <v>711</v>
      </c>
      <c r="N183" s="55"/>
      <c r="O183" s="30" t="s">
        <v>596</v>
      </c>
      <c r="P183" s="30" t="s">
        <v>203</v>
      </c>
      <c r="Q183" s="30" t="s">
        <v>505</v>
      </c>
      <c r="R183" s="30" t="s">
        <v>496</v>
      </c>
      <c r="S183" s="30" t="s">
        <v>422</v>
      </c>
    </row>
    <row r="184" spans="1:19" customFormat="1" ht="15" x14ac:dyDescent="0.25">
      <c r="A184" s="117" t="s">
        <v>724</v>
      </c>
      <c r="B184" s="35" t="s">
        <v>368</v>
      </c>
      <c r="C184" s="207">
        <v>12542.833831928203</v>
      </c>
      <c r="D184" s="207">
        <v>1196.3557247756323</v>
      </c>
      <c r="E184" s="208">
        <v>9.5381613183000868E-2</v>
      </c>
      <c r="F184" s="209">
        <v>36042.79421019509</v>
      </c>
      <c r="G184" s="209">
        <v>3383.259911894273</v>
      </c>
      <c r="H184" s="208">
        <v>9.3867858639474791E-2</v>
      </c>
      <c r="I184" s="209">
        <v>348200</v>
      </c>
      <c r="J184" s="209">
        <v>32800</v>
      </c>
      <c r="K184" s="208">
        <v>9.4198736358414706E-2</v>
      </c>
      <c r="L184" s="35" t="s">
        <v>414</v>
      </c>
      <c r="M184" s="30" t="s">
        <v>711</v>
      </c>
      <c r="N184" s="55"/>
      <c r="O184" s="30" t="s">
        <v>597</v>
      </c>
      <c r="P184" s="30" t="s">
        <v>439</v>
      </c>
      <c r="Q184" s="30" t="s">
        <v>368</v>
      </c>
      <c r="R184" s="30" t="s">
        <v>440</v>
      </c>
      <c r="S184" s="30" t="s">
        <v>438</v>
      </c>
    </row>
    <row r="185" spans="1:19" customFormat="1" ht="15" x14ac:dyDescent="0.25">
      <c r="A185" s="117" t="s">
        <v>374</v>
      </c>
      <c r="B185" s="35" t="s">
        <v>375</v>
      </c>
      <c r="C185" s="207">
        <v>6549.7324675324671</v>
      </c>
      <c r="D185" s="207">
        <v>3085.391844155844</v>
      </c>
      <c r="E185" s="208">
        <v>0.47107143069589041</v>
      </c>
      <c r="F185" s="209">
        <v>42076.63636363636</v>
      </c>
      <c r="G185" s="209">
        <v>19805.103030303031</v>
      </c>
      <c r="H185" s="208">
        <v>0.47069121350724402</v>
      </c>
      <c r="I185" s="209">
        <v>36386.708333333336</v>
      </c>
      <c r="J185" s="209">
        <v>17150.578333333335</v>
      </c>
      <c r="K185" s="208">
        <v>0.47134184758399644</v>
      </c>
      <c r="L185" s="35" t="s">
        <v>412</v>
      </c>
      <c r="M185" s="30" t="s">
        <v>706</v>
      </c>
      <c r="N185" s="30"/>
      <c r="O185" s="30" t="s">
        <v>599</v>
      </c>
      <c r="P185" s="30" t="s">
        <v>433</v>
      </c>
      <c r="Q185" s="30" t="s">
        <v>482</v>
      </c>
      <c r="R185" s="30" t="s">
        <v>435</v>
      </c>
      <c r="S185" s="30" t="s">
        <v>427</v>
      </c>
    </row>
    <row r="186" spans="1:19" customFormat="1" ht="39" x14ac:dyDescent="0.25">
      <c r="A186" s="117" t="s">
        <v>376</v>
      </c>
      <c r="B186" s="99" t="s">
        <v>377</v>
      </c>
      <c r="C186" s="207"/>
      <c r="D186" s="207"/>
      <c r="E186" s="208"/>
      <c r="F186" s="209"/>
      <c r="G186" s="209"/>
      <c r="H186" s="208"/>
      <c r="I186" s="209"/>
      <c r="J186" s="209"/>
      <c r="K186" s="208"/>
      <c r="L186" s="99" t="s">
        <v>412</v>
      </c>
      <c r="M186" s="30" t="s">
        <v>706</v>
      </c>
      <c r="N186" s="30" t="s">
        <v>425</v>
      </c>
      <c r="O186" s="30" t="s">
        <v>600</v>
      </c>
      <c r="P186" s="30" t="s">
        <v>442</v>
      </c>
      <c r="Q186" s="30" t="s">
        <v>443</v>
      </c>
      <c r="R186" s="30" t="s">
        <v>444</v>
      </c>
      <c r="S186" s="30" t="s">
        <v>441</v>
      </c>
    </row>
    <row r="187" spans="1:19" customFormat="1" ht="39" x14ac:dyDescent="0.25">
      <c r="A187" s="117" t="s">
        <v>378</v>
      </c>
      <c r="B187" s="35" t="s">
        <v>379</v>
      </c>
      <c r="C187" s="207">
        <v>2154.1258741258744</v>
      </c>
      <c r="D187" s="207">
        <v>2201.5166433566437</v>
      </c>
      <c r="E187" s="208">
        <v>1.022</v>
      </c>
      <c r="F187" s="209">
        <v>7446.7924528301883</v>
      </c>
      <c r="G187" s="209">
        <v>7610.6218867924536</v>
      </c>
      <c r="H187" s="208">
        <v>1.022</v>
      </c>
      <c r="I187" s="209">
        <v>7961.3846153846152</v>
      </c>
      <c r="J187" s="209">
        <v>8136.5350769230781</v>
      </c>
      <c r="K187" s="208">
        <v>1.022</v>
      </c>
      <c r="L187" s="35" t="s">
        <v>412</v>
      </c>
      <c r="M187" s="30" t="s">
        <v>706</v>
      </c>
      <c r="N187" s="30"/>
      <c r="O187" s="30" t="s">
        <v>601</v>
      </c>
      <c r="P187" s="30" t="s">
        <v>442</v>
      </c>
      <c r="Q187" s="30" t="s">
        <v>443</v>
      </c>
      <c r="R187" s="30" t="s">
        <v>444</v>
      </c>
      <c r="S187" s="30" t="s">
        <v>427</v>
      </c>
    </row>
    <row r="188" spans="1:19" customFormat="1" ht="26.25" x14ac:dyDescent="0.25">
      <c r="A188" s="117" t="s">
        <v>380</v>
      </c>
      <c r="B188" s="35" t="s">
        <v>381</v>
      </c>
      <c r="C188" s="207">
        <v>4124.6208791208792</v>
      </c>
      <c r="D188" s="207">
        <v>2644.1817148351647</v>
      </c>
      <c r="E188" s="208">
        <v>0.64107266881671432</v>
      </c>
      <c r="F188" s="209">
        <v>7626.1875</v>
      </c>
      <c r="G188" s="209">
        <v>4897.8704218749999</v>
      </c>
      <c r="H188" s="208">
        <v>0.64224364033470194</v>
      </c>
      <c r="I188" s="209">
        <v>5657.5333333333338</v>
      </c>
      <c r="J188" s="209">
        <v>3624.0566599999997</v>
      </c>
      <c r="K188" s="208">
        <v>0.64057186170651514</v>
      </c>
      <c r="L188" s="35" t="s">
        <v>412</v>
      </c>
      <c r="M188" s="30" t="s">
        <v>706</v>
      </c>
      <c r="N188" s="30"/>
      <c r="O188" s="30" t="s">
        <v>602</v>
      </c>
      <c r="P188" s="30" t="s">
        <v>467</v>
      </c>
      <c r="Q188" s="30" t="s">
        <v>499</v>
      </c>
      <c r="R188" s="30" t="s">
        <v>479</v>
      </c>
      <c r="S188" s="30" t="s">
        <v>427</v>
      </c>
    </row>
    <row r="189" spans="1:19" customFormat="1" ht="39" x14ac:dyDescent="0.25">
      <c r="A189" s="117" t="s">
        <v>725</v>
      </c>
      <c r="B189" s="35" t="s">
        <v>382</v>
      </c>
      <c r="C189" s="207">
        <v>2745.5816793893127</v>
      </c>
      <c r="D189" s="207">
        <v>1822.2761184732824</v>
      </c>
      <c r="E189" s="208">
        <v>0.66371222249654682</v>
      </c>
      <c r="F189" s="209">
        <v>12286.100502512563</v>
      </c>
      <c r="G189" s="209">
        <v>8127.4553608040205</v>
      </c>
      <c r="H189" s="208">
        <v>0.6615162686600129</v>
      </c>
      <c r="I189" s="209">
        <v>20563</v>
      </c>
      <c r="J189" s="209">
        <v>13500.091678947367</v>
      </c>
      <c r="K189" s="208">
        <v>0.65652344886190561</v>
      </c>
      <c r="L189" s="35" t="s">
        <v>412</v>
      </c>
      <c r="M189" s="30" t="s">
        <v>706</v>
      </c>
      <c r="N189" s="30"/>
      <c r="O189" s="30" t="s">
        <v>774</v>
      </c>
      <c r="P189" s="30" t="s">
        <v>442</v>
      </c>
      <c r="Q189" s="30" t="s">
        <v>443</v>
      </c>
      <c r="R189" s="30" t="s">
        <v>444</v>
      </c>
      <c r="S189" s="30" t="s">
        <v>441</v>
      </c>
    </row>
    <row r="190" spans="1:19" customFormat="1" ht="26.25" x14ac:dyDescent="0.25">
      <c r="A190" s="117" t="s">
        <v>383</v>
      </c>
      <c r="B190" s="35" t="s">
        <v>384</v>
      </c>
      <c r="C190" s="207">
        <v>3577.6153846153848</v>
      </c>
      <c r="D190" s="207">
        <v>1967.688461538462</v>
      </c>
      <c r="E190" s="208">
        <v>0.55000000000000016</v>
      </c>
      <c r="F190" s="209">
        <v>5533.5555555555557</v>
      </c>
      <c r="G190" s="209">
        <v>3043.4555555555562</v>
      </c>
      <c r="H190" s="208">
        <v>0.55000000000000004</v>
      </c>
      <c r="I190" s="209">
        <v>17917.81818181818</v>
      </c>
      <c r="J190" s="209">
        <v>9854.8000000000011</v>
      </c>
      <c r="K190" s="208">
        <v>0.55000000000000004</v>
      </c>
      <c r="L190" s="35" t="s">
        <v>412</v>
      </c>
      <c r="M190" s="30" t="s">
        <v>706</v>
      </c>
      <c r="N190" s="30"/>
      <c r="O190" s="30" t="s">
        <v>604</v>
      </c>
      <c r="P190" s="30" t="s">
        <v>449</v>
      </c>
      <c r="Q190" s="30" t="s">
        <v>450</v>
      </c>
      <c r="R190" s="30" t="s">
        <v>496</v>
      </c>
      <c r="S190" s="30" t="s">
        <v>422</v>
      </c>
    </row>
    <row r="191" spans="1:19" customFormat="1" ht="26.25" x14ac:dyDescent="0.25">
      <c r="A191" s="117" t="s">
        <v>762</v>
      </c>
      <c r="B191" s="55" t="s">
        <v>386</v>
      </c>
      <c r="C191" s="207">
        <v>3625.8766290182448</v>
      </c>
      <c r="D191" s="207">
        <v>2962.2375961772364</v>
      </c>
      <c r="E191" s="208">
        <v>0.81697142491560792</v>
      </c>
      <c r="F191" s="209">
        <v>12181.056504599212</v>
      </c>
      <c r="G191" s="209">
        <v>9742.1489897503288</v>
      </c>
      <c r="H191" s="208">
        <v>0.79977865516607516</v>
      </c>
      <c r="I191" s="209">
        <v>27531.121212121212</v>
      </c>
      <c r="J191" s="209">
        <v>22213.193163636362</v>
      </c>
      <c r="K191" s="208">
        <v>0.80683939431629437</v>
      </c>
      <c r="L191" s="35" t="s">
        <v>412</v>
      </c>
      <c r="M191" s="30" t="s">
        <v>706</v>
      </c>
      <c r="N191" s="30" t="s">
        <v>606</v>
      </c>
      <c r="O191" s="30" t="s">
        <v>605</v>
      </c>
      <c r="P191" s="30" t="s">
        <v>433</v>
      </c>
      <c r="Q191" s="30" t="s">
        <v>482</v>
      </c>
      <c r="R191" s="30" t="s">
        <v>435</v>
      </c>
      <c r="S191" s="30" t="s">
        <v>427</v>
      </c>
    </row>
    <row r="192" spans="1:19" customFormat="1" ht="26.25" x14ac:dyDescent="0.25">
      <c r="A192" s="117" t="s">
        <v>387</v>
      </c>
      <c r="B192" s="55" t="s">
        <v>388</v>
      </c>
      <c r="C192" s="207">
        <v>5704.329575021683</v>
      </c>
      <c r="D192" s="207">
        <v>2956.6205273200344</v>
      </c>
      <c r="E192" s="208">
        <v>0.51831165931691392</v>
      </c>
      <c r="F192" s="209">
        <v>11175.820177731313</v>
      </c>
      <c r="G192" s="209">
        <v>5883.8604539466814</v>
      </c>
      <c r="H192" s="208">
        <v>0.52648131057716274</v>
      </c>
      <c r="I192" s="209">
        <v>15743.257950530036</v>
      </c>
      <c r="J192" s="209">
        <v>7970.6464939929319</v>
      </c>
      <c r="K192" s="208">
        <v>0.50628951891908625</v>
      </c>
      <c r="L192" s="35" t="s">
        <v>412</v>
      </c>
      <c r="M192" s="30" t="s">
        <v>706</v>
      </c>
      <c r="N192" s="30" t="s">
        <v>608</v>
      </c>
      <c r="O192" s="30" t="s">
        <v>607</v>
      </c>
      <c r="P192" s="30" t="s">
        <v>433</v>
      </c>
      <c r="Q192" s="30" t="s">
        <v>434</v>
      </c>
      <c r="R192" s="30" t="s">
        <v>435</v>
      </c>
      <c r="S192" s="30" t="s">
        <v>427</v>
      </c>
    </row>
    <row r="193" spans="1:19" customFormat="1" ht="39" x14ac:dyDescent="0.25">
      <c r="A193" s="117" t="s">
        <v>389</v>
      </c>
      <c r="B193" s="55" t="s">
        <v>390</v>
      </c>
      <c r="C193" s="207">
        <v>1562.075</v>
      </c>
      <c r="D193" s="207">
        <v>1590.3507375000002</v>
      </c>
      <c r="E193" s="208">
        <v>1.0181013955795977</v>
      </c>
      <c r="F193" s="209">
        <v>10944</v>
      </c>
      <c r="G193" s="209">
        <v>11116.234392857144</v>
      </c>
      <c r="H193" s="208">
        <v>1.0157377917449875</v>
      </c>
      <c r="I193" s="209">
        <v>5711</v>
      </c>
      <c r="J193" s="209">
        <v>5802.9462249999997</v>
      </c>
      <c r="K193" s="208">
        <v>1.0160998467869022</v>
      </c>
      <c r="L193" s="35" t="s">
        <v>412</v>
      </c>
      <c r="M193" s="30" t="s">
        <v>706</v>
      </c>
      <c r="N193" s="30" t="s">
        <v>592</v>
      </c>
      <c r="O193" s="30" t="s">
        <v>722</v>
      </c>
      <c r="P193" s="30" t="s">
        <v>442</v>
      </c>
      <c r="Q193" s="30" t="s">
        <v>443</v>
      </c>
      <c r="R193" s="30" t="s">
        <v>444</v>
      </c>
      <c r="S193" s="30" t="s">
        <v>441</v>
      </c>
    </row>
    <row r="194" spans="1:19" customFormat="1" ht="26.25" x14ac:dyDescent="0.25">
      <c r="A194" s="117" t="s">
        <v>807</v>
      </c>
      <c r="B194" s="30" t="s">
        <v>632</v>
      </c>
      <c r="C194" s="207"/>
      <c r="D194" s="207"/>
      <c r="E194" s="208"/>
      <c r="F194" s="209"/>
      <c r="G194" s="209"/>
      <c r="H194" s="208"/>
      <c r="I194" s="209"/>
      <c r="J194" s="209"/>
      <c r="K194" s="208"/>
      <c r="L194" s="35"/>
      <c r="M194" s="30" t="s">
        <v>711</v>
      </c>
      <c r="N194" s="55"/>
      <c r="O194" s="30"/>
      <c r="P194" s="30" t="s">
        <v>461</v>
      </c>
      <c r="Q194" s="30" t="s">
        <v>461</v>
      </c>
      <c r="R194" s="30" t="s">
        <v>462</v>
      </c>
      <c r="S194" s="30" t="s">
        <v>422</v>
      </c>
    </row>
    <row r="195" spans="1:19" customFormat="1" ht="15" x14ac:dyDescent="0.25">
      <c r="A195" s="117" t="s">
        <v>391</v>
      </c>
      <c r="B195" s="35" t="s">
        <v>392</v>
      </c>
      <c r="C195" s="207">
        <v>1917.7409879839788</v>
      </c>
      <c r="D195" s="207">
        <v>1227.3542323097463</v>
      </c>
      <c r="E195" s="208">
        <v>0.64</v>
      </c>
      <c r="F195" s="209">
        <v>3633.9840000000004</v>
      </c>
      <c r="G195" s="209">
        <v>2325.7497600000006</v>
      </c>
      <c r="H195" s="208">
        <v>0.64000000000000024</v>
      </c>
      <c r="I195" s="209">
        <v>2684.7142857142858</v>
      </c>
      <c r="J195" s="209">
        <v>1718.2171428571426</v>
      </c>
      <c r="K195" s="208">
        <v>0.64</v>
      </c>
      <c r="L195" s="35" t="s">
        <v>412</v>
      </c>
      <c r="M195" s="30" t="s">
        <v>706</v>
      </c>
      <c r="N195" s="30"/>
      <c r="O195" s="30" t="s">
        <v>610</v>
      </c>
      <c r="P195" s="30" t="s">
        <v>439</v>
      </c>
      <c r="Q195" s="30" t="s">
        <v>515</v>
      </c>
      <c r="R195" s="30" t="s">
        <v>440</v>
      </c>
      <c r="S195" s="30" t="s">
        <v>438</v>
      </c>
    </row>
    <row r="196" spans="1:19" customFormat="1" ht="26.25" x14ac:dyDescent="0.25">
      <c r="A196" s="117" t="s">
        <v>393</v>
      </c>
      <c r="B196" s="55" t="s">
        <v>394</v>
      </c>
      <c r="C196" s="207">
        <v>3240.33786407767</v>
      </c>
      <c r="D196" s="207">
        <v>1944.2027184466019</v>
      </c>
      <c r="E196" s="208">
        <v>0.6</v>
      </c>
      <c r="F196" s="209">
        <v>17415.555555555555</v>
      </c>
      <c r="G196" s="209">
        <v>10449.33333333333</v>
      </c>
      <c r="H196" s="208">
        <v>0.59999999999999976</v>
      </c>
      <c r="I196" s="209">
        <v>8403.15</v>
      </c>
      <c r="J196" s="209">
        <v>5041.8899999999994</v>
      </c>
      <c r="K196" s="208">
        <v>0.6</v>
      </c>
      <c r="L196" s="35" t="s">
        <v>412</v>
      </c>
      <c r="M196" s="30" t="s">
        <v>706</v>
      </c>
      <c r="N196" s="30"/>
      <c r="O196" s="30" t="s">
        <v>611</v>
      </c>
      <c r="P196" s="30" t="s">
        <v>428</v>
      </c>
      <c r="Q196" s="30" t="s">
        <v>429</v>
      </c>
      <c r="R196" s="30" t="s">
        <v>430</v>
      </c>
      <c r="S196" s="30" t="s">
        <v>427</v>
      </c>
    </row>
    <row r="197" spans="1:19" customFormat="1" ht="39" x14ac:dyDescent="0.25">
      <c r="A197" s="117" t="s">
        <v>395</v>
      </c>
      <c r="B197" s="55" t="s">
        <v>396</v>
      </c>
      <c r="C197" s="207">
        <v>4253.869565217391</v>
      </c>
      <c r="D197" s="207">
        <v>2765.0152173913043</v>
      </c>
      <c r="E197" s="208">
        <v>0.65</v>
      </c>
      <c r="F197" s="209">
        <v>15895.307692307691</v>
      </c>
      <c r="G197" s="209">
        <v>10331.950000000001</v>
      </c>
      <c r="H197" s="208">
        <v>0.64999999999999991</v>
      </c>
      <c r="I197" s="209">
        <v>5858.25</v>
      </c>
      <c r="J197" s="209">
        <v>3807.8625000000006</v>
      </c>
      <c r="K197" s="208">
        <v>0.65</v>
      </c>
      <c r="L197" s="35" t="s">
        <v>412</v>
      </c>
      <c r="M197" s="30" t="s">
        <v>706</v>
      </c>
      <c r="N197" s="30" t="s">
        <v>613</v>
      </c>
      <c r="O197" s="30" t="s">
        <v>612</v>
      </c>
      <c r="P197" s="30" t="s">
        <v>428</v>
      </c>
      <c r="Q197" s="30" t="s">
        <v>429</v>
      </c>
      <c r="R197" s="30" t="s">
        <v>430</v>
      </c>
      <c r="S197" s="30" t="s">
        <v>427</v>
      </c>
    </row>
    <row r="198" spans="1:19" customFormat="1" ht="26.25" x14ac:dyDescent="0.25">
      <c r="A198" s="117" t="s">
        <v>397</v>
      </c>
      <c r="B198" s="35" t="s">
        <v>398</v>
      </c>
      <c r="C198" s="211">
        <v>3666.1631419939577</v>
      </c>
      <c r="D198" s="211">
        <v>2016.3897280966771</v>
      </c>
      <c r="E198" s="212">
        <v>0.55000000000000004</v>
      </c>
      <c r="F198" s="213">
        <v>10595.666666666666</v>
      </c>
      <c r="G198" s="213">
        <v>5827.6166666666677</v>
      </c>
      <c r="H198" s="212">
        <v>0.55000000000000016</v>
      </c>
      <c r="I198" s="213">
        <v>6165.4444444444443</v>
      </c>
      <c r="J198" s="213">
        <v>3390.994444444445</v>
      </c>
      <c r="K198" s="212">
        <v>0.55000000000000004</v>
      </c>
      <c r="L198" s="35" t="s">
        <v>412</v>
      </c>
      <c r="M198" s="30" t="s">
        <v>706</v>
      </c>
      <c r="N198" s="55" t="s">
        <v>615</v>
      </c>
      <c r="O198" s="30" t="s">
        <v>614</v>
      </c>
      <c r="P198" s="30" t="s">
        <v>467</v>
      </c>
      <c r="Q198" s="30" t="s">
        <v>468</v>
      </c>
      <c r="R198" s="30" t="s">
        <v>467</v>
      </c>
      <c r="S198" s="30" t="s">
        <v>427</v>
      </c>
    </row>
    <row r="199" spans="1:19" customFormat="1" ht="15" x14ac:dyDescent="0.25">
      <c r="A199" s="117" t="s">
        <v>399</v>
      </c>
      <c r="B199" s="55" t="s">
        <v>400</v>
      </c>
      <c r="C199" s="211">
        <v>3677.3333333333335</v>
      </c>
      <c r="D199" s="211">
        <v>2206.4</v>
      </c>
      <c r="E199" s="212">
        <v>0.6</v>
      </c>
      <c r="F199" s="213">
        <v>11817.727272727272</v>
      </c>
      <c r="G199" s="213">
        <v>7090.636363636364</v>
      </c>
      <c r="H199" s="212">
        <v>0.6</v>
      </c>
      <c r="I199" s="213">
        <v>4787.166666666667</v>
      </c>
      <c r="J199" s="213">
        <v>2872.2999999999997</v>
      </c>
      <c r="K199" s="212">
        <v>0.6</v>
      </c>
      <c r="L199" s="35" t="s">
        <v>412</v>
      </c>
      <c r="M199" s="30" t="s">
        <v>706</v>
      </c>
      <c r="N199" s="30"/>
      <c r="O199" s="30" t="s">
        <v>616</v>
      </c>
      <c r="P199" s="30" t="s">
        <v>433</v>
      </c>
      <c r="Q199" s="30" t="s">
        <v>482</v>
      </c>
      <c r="R199" s="30" t="s">
        <v>435</v>
      </c>
      <c r="S199" s="30" t="s">
        <v>427</v>
      </c>
    </row>
    <row r="200" spans="1:19" customFormat="1" ht="26.25" x14ac:dyDescent="0.25">
      <c r="A200" s="117" t="s">
        <v>799</v>
      </c>
      <c r="B200" s="35" t="s">
        <v>401</v>
      </c>
      <c r="C200" s="211">
        <v>5459.6933019976495</v>
      </c>
      <c r="D200" s="211">
        <v>2106.6398636897761</v>
      </c>
      <c r="E200" s="212">
        <v>0.38585315093047023</v>
      </c>
      <c r="F200" s="213">
        <v>42890.126865671642</v>
      </c>
      <c r="G200" s="213">
        <v>16555.657607462686</v>
      </c>
      <c r="H200" s="212">
        <v>0.38600160030567521</v>
      </c>
      <c r="I200" s="213">
        <v>22693.577142857146</v>
      </c>
      <c r="J200" s="213">
        <v>8752.5814285714296</v>
      </c>
      <c r="K200" s="212">
        <v>0.38568540223841818</v>
      </c>
      <c r="L200" s="35" t="s">
        <v>412</v>
      </c>
      <c r="M200" s="30" t="s">
        <v>706</v>
      </c>
      <c r="N200" s="51"/>
      <c r="O200" s="30" t="s">
        <v>775</v>
      </c>
      <c r="P200" s="30" t="s">
        <v>463</v>
      </c>
      <c r="Q200" s="30" t="s">
        <v>464</v>
      </c>
      <c r="R200" s="30" t="s">
        <v>463</v>
      </c>
      <c r="S200" s="30" t="s">
        <v>460</v>
      </c>
    </row>
    <row r="201" spans="1:19" ht="89.25" x14ac:dyDescent="0.2">
      <c r="A201" s="117" t="s">
        <v>726</v>
      </c>
      <c r="B201" s="55" t="s">
        <v>658</v>
      </c>
      <c r="C201" s="211">
        <v>5727.3001806140874</v>
      </c>
      <c r="D201" s="211">
        <v>2197.3558842624921</v>
      </c>
      <c r="E201" s="212">
        <v>0.38366347405714107</v>
      </c>
      <c r="F201" s="213">
        <v>154421.10325318246</v>
      </c>
      <c r="G201" s="213">
        <v>59237.102637623764</v>
      </c>
      <c r="H201" s="212">
        <v>0.38360756003990631</v>
      </c>
      <c r="I201" s="213">
        <v>48313.166850828733</v>
      </c>
      <c r="J201" s="213">
        <v>18525.507544309396</v>
      </c>
      <c r="K201" s="212">
        <v>0.38344635120915532</v>
      </c>
      <c r="L201" s="35" t="s">
        <v>412</v>
      </c>
      <c r="M201" s="30" t="s">
        <v>706</v>
      </c>
      <c r="N201" s="117" t="s">
        <v>814</v>
      </c>
      <c r="O201" s="30" t="s">
        <v>734</v>
      </c>
      <c r="P201" s="30" t="s">
        <v>433</v>
      </c>
      <c r="Q201" s="30" t="s">
        <v>482</v>
      </c>
      <c r="R201" s="30" t="s">
        <v>435</v>
      </c>
      <c r="S201" s="30" t="s">
        <v>427</v>
      </c>
    </row>
    <row r="202" spans="1:19" ht="25.5" x14ac:dyDescent="0.2">
      <c r="A202" s="117" t="s">
        <v>402</v>
      </c>
      <c r="B202" s="55" t="s">
        <v>403</v>
      </c>
      <c r="C202" s="211">
        <v>3813</v>
      </c>
      <c r="D202" s="211">
        <v>3050.4</v>
      </c>
      <c r="E202" s="212">
        <v>0.80000000000000016</v>
      </c>
      <c r="F202" s="213">
        <v>6712.1875</v>
      </c>
      <c r="G202" s="213">
        <v>5369.75</v>
      </c>
      <c r="H202" s="212">
        <v>0.8</v>
      </c>
      <c r="I202" s="213">
        <v>6988.833333333333</v>
      </c>
      <c r="J202" s="213">
        <v>5591.0666666666684</v>
      </c>
      <c r="K202" s="212">
        <v>0.80000000000000016</v>
      </c>
      <c r="L202" s="35" t="s">
        <v>412</v>
      </c>
      <c r="M202" s="30" t="s">
        <v>706</v>
      </c>
      <c r="N202" s="30" t="s">
        <v>622</v>
      </c>
      <c r="O202" s="30" t="s">
        <v>621</v>
      </c>
      <c r="P202" s="30" t="s">
        <v>428</v>
      </c>
      <c r="Q202" s="30" t="s">
        <v>429</v>
      </c>
      <c r="R202" s="30" t="s">
        <v>430</v>
      </c>
      <c r="S202" s="30" t="s">
        <v>427</v>
      </c>
    </row>
    <row r="203" spans="1:19" ht="38.25" x14ac:dyDescent="0.2">
      <c r="A203" s="117" t="s">
        <v>404</v>
      </c>
      <c r="B203" s="30" t="s">
        <v>405</v>
      </c>
      <c r="C203" s="211"/>
      <c r="D203" s="211"/>
      <c r="E203" s="212"/>
      <c r="F203" s="213"/>
      <c r="G203" s="213"/>
      <c r="H203" s="212"/>
      <c r="I203" s="213"/>
      <c r="J203" s="213"/>
      <c r="K203" s="212"/>
      <c r="L203" s="99" t="s">
        <v>412</v>
      </c>
      <c r="M203" s="30" t="s">
        <v>706</v>
      </c>
      <c r="N203" s="30" t="s">
        <v>425</v>
      </c>
      <c r="O203" s="30" t="s">
        <v>623</v>
      </c>
      <c r="P203" s="30" t="s">
        <v>442</v>
      </c>
      <c r="Q203" s="30" t="s">
        <v>443</v>
      </c>
      <c r="R203" s="30" t="s">
        <v>444</v>
      </c>
      <c r="S203" s="30" t="s">
        <v>441</v>
      </c>
    </row>
    <row r="204" spans="1:19" ht="25.5" x14ac:dyDescent="0.2">
      <c r="A204" s="117" t="s">
        <v>406</v>
      </c>
      <c r="B204" s="55" t="s">
        <v>407</v>
      </c>
      <c r="C204" s="211">
        <v>1845.8680203045683</v>
      </c>
      <c r="D204" s="211">
        <v>1329.0249746192892</v>
      </c>
      <c r="E204" s="212">
        <v>0.72</v>
      </c>
      <c r="F204" s="213">
        <v>7598.7931034482763</v>
      </c>
      <c r="G204" s="213">
        <v>5471.1310344827589</v>
      </c>
      <c r="H204" s="212">
        <v>0.72</v>
      </c>
      <c r="I204" s="213">
        <v>6286.4444444444443</v>
      </c>
      <c r="J204" s="213">
        <v>4526.2399999999989</v>
      </c>
      <c r="K204" s="212">
        <v>0.71999999999999986</v>
      </c>
      <c r="L204" s="35" t="s">
        <v>412</v>
      </c>
      <c r="M204" s="30" t="s">
        <v>706</v>
      </c>
      <c r="N204" s="30" t="s">
        <v>636</v>
      </c>
      <c r="O204" s="30" t="s">
        <v>624</v>
      </c>
      <c r="P204" s="30" t="s">
        <v>463</v>
      </c>
      <c r="Q204" s="30" t="s">
        <v>464</v>
      </c>
      <c r="R204" s="30" t="s">
        <v>463</v>
      </c>
      <c r="S204" s="30" t="s">
        <v>460</v>
      </c>
    </row>
    <row r="205" spans="1:19" x14ac:dyDescent="0.2">
      <c r="A205" s="117" t="s">
        <v>408</v>
      </c>
      <c r="B205" s="35" t="s">
        <v>409</v>
      </c>
      <c r="C205" s="211">
        <v>11894.239848914071</v>
      </c>
      <c r="D205" s="211">
        <v>1288.9518413597734</v>
      </c>
      <c r="E205" s="212">
        <v>0.10836773578913941</v>
      </c>
      <c r="F205" s="213">
        <v>24173.553719008265</v>
      </c>
      <c r="G205" s="213">
        <v>2801.6528925619837</v>
      </c>
      <c r="H205" s="212">
        <v>0.1158974358974359</v>
      </c>
      <c r="I205" s="213"/>
      <c r="J205" s="213"/>
      <c r="K205" s="212"/>
      <c r="L205" s="35" t="s">
        <v>414</v>
      </c>
      <c r="M205" s="30" t="s">
        <v>711</v>
      </c>
      <c r="N205" s="55"/>
      <c r="O205" s="30" t="s">
        <v>626</v>
      </c>
      <c r="P205" s="30" t="s">
        <v>439</v>
      </c>
      <c r="Q205" s="30" t="s">
        <v>409</v>
      </c>
      <c r="R205" s="30" t="s">
        <v>440</v>
      </c>
      <c r="S205" s="30" t="s">
        <v>438</v>
      </c>
    </row>
    <row r="206" spans="1:19" x14ac:dyDescent="0.2">
      <c r="A206" s="117" t="s">
        <v>410</v>
      </c>
      <c r="B206" s="35" t="s">
        <v>411</v>
      </c>
      <c r="C206" s="211">
        <v>5233.826489657301</v>
      </c>
      <c r="D206" s="211">
        <v>2335.0821895646804</v>
      </c>
      <c r="E206" s="212">
        <v>0.4461520064104334</v>
      </c>
      <c r="F206" s="213">
        <v>42033.483282674773</v>
      </c>
      <c r="G206" s="213">
        <v>18775.778510638298</v>
      </c>
      <c r="H206" s="212">
        <v>0.44668623783499856</v>
      </c>
      <c r="I206" s="213">
        <v>19279.384615384613</v>
      </c>
      <c r="J206" s="213">
        <v>8571.670829608127</v>
      </c>
      <c r="K206" s="212">
        <v>0.44460292694031744</v>
      </c>
      <c r="L206" s="35" t="s">
        <v>412</v>
      </c>
      <c r="M206" s="30" t="s">
        <v>706</v>
      </c>
      <c r="N206" s="30"/>
      <c r="O206" s="30" t="s">
        <v>627</v>
      </c>
      <c r="P206" s="30" t="s">
        <v>439</v>
      </c>
      <c r="Q206" s="30" t="s">
        <v>411</v>
      </c>
      <c r="R206" s="30" t="s">
        <v>440</v>
      </c>
      <c r="S206" s="30" t="s">
        <v>438</v>
      </c>
    </row>
    <row r="207" spans="1:19" ht="38.25" x14ac:dyDescent="0.2">
      <c r="A207" s="117"/>
      <c r="B207" s="99" t="s">
        <v>308</v>
      </c>
      <c r="C207" s="207"/>
      <c r="D207" s="207"/>
      <c r="E207" s="208"/>
      <c r="F207" s="214"/>
      <c r="G207" s="214"/>
      <c r="H207" s="208"/>
      <c r="I207" s="214"/>
      <c r="J207" s="214"/>
      <c r="K207" s="208"/>
      <c r="L207" s="99" t="s">
        <v>416</v>
      </c>
      <c r="M207" s="30" t="s">
        <v>711</v>
      </c>
      <c r="N207" s="55" t="s">
        <v>561</v>
      </c>
      <c r="O207" s="30"/>
      <c r="P207" s="30" t="s">
        <v>439</v>
      </c>
      <c r="Q207" s="30" t="s">
        <v>453</v>
      </c>
      <c r="R207" s="30" t="s">
        <v>440</v>
      </c>
      <c r="S207" s="30" t="s">
        <v>438</v>
      </c>
    </row>
    <row r="208" spans="1:19" ht="38.25" x14ac:dyDescent="0.2">
      <c r="A208" s="117"/>
      <c r="B208" s="100" t="s">
        <v>309</v>
      </c>
      <c r="C208" s="207"/>
      <c r="D208" s="207"/>
      <c r="E208" s="208"/>
      <c r="F208" s="214"/>
      <c r="G208" s="214"/>
      <c r="H208" s="208"/>
      <c r="I208" s="214"/>
      <c r="J208" s="214"/>
      <c r="K208" s="208"/>
      <c r="L208" s="99" t="s">
        <v>416</v>
      </c>
      <c r="M208" s="30" t="s">
        <v>711</v>
      </c>
      <c r="N208" s="55" t="s">
        <v>561</v>
      </c>
      <c r="O208" s="30"/>
      <c r="P208" s="30" t="s">
        <v>439</v>
      </c>
      <c r="Q208" s="30" t="s">
        <v>453</v>
      </c>
      <c r="R208" s="30" t="s">
        <v>440</v>
      </c>
      <c r="S208" s="30" t="s">
        <v>438</v>
      </c>
    </row>
    <row r="209" spans="1:19" ht="38.25" x14ac:dyDescent="0.2">
      <c r="A209" s="117"/>
      <c r="B209" s="99" t="s">
        <v>310</v>
      </c>
      <c r="C209" s="207"/>
      <c r="D209" s="207"/>
      <c r="E209" s="208"/>
      <c r="F209" s="214"/>
      <c r="G209" s="214"/>
      <c r="H209" s="208"/>
      <c r="I209" s="214"/>
      <c r="J209" s="214"/>
      <c r="K209" s="208"/>
      <c r="L209" s="99" t="s">
        <v>416</v>
      </c>
      <c r="M209" s="30" t="s">
        <v>711</v>
      </c>
      <c r="N209" s="55" t="s">
        <v>561</v>
      </c>
      <c r="O209" s="30"/>
      <c r="P209" s="30" t="s">
        <v>442</v>
      </c>
      <c r="Q209" s="30" t="s">
        <v>443</v>
      </c>
      <c r="R209" s="30" t="s">
        <v>444</v>
      </c>
      <c r="S209" s="30" t="s">
        <v>441</v>
      </c>
    </row>
  </sheetData>
  <sortState ref="A9:S207">
    <sortCondition ref="A9:A207"/>
    <sortCondition ref="B9:B207"/>
  </sortState>
  <mergeCells count="4">
    <mergeCell ref="I3:K3"/>
    <mergeCell ref="C3:E3"/>
    <mergeCell ref="F3:H3"/>
    <mergeCell ref="A2:S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209"/>
  <sheetViews>
    <sheetView workbookViewId="0">
      <pane xSplit="2" ySplit="2" topLeftCell="C3" activePane="bottomRight" state="frozen"/>
      <selection activeCell="I19" sqref="I19"/>
      <selection pane="topRight" activeCell="I19" sqref="I19"/>
      <selection pane="bottomLeft" activeCell="I19" sqref="I19"/>
      <selection pane="bottomRight" activeCell="M4" sqref="M4"/>
    </sheetView>
  </sheetViews>
  <sheetFormatPr defaultRowHeight="15" x14ac:dyDescent="0.2"/>
  <cols>
    <col min="1" max="2" width="15.7109375" style="62" customWidth="1"/>
    <col min="3" max="3" width="10.7109375" style="208" customWidth="1"/>
    <col min="4" max="4" width="11.5703125" style="208" customWidth="1"/>
    <col min="5" max="5" width="10.7109375" style="230" customWidth="1"/>
    <col min="6" max="6" width="14.28515625" style="245" customWidth="1"/>
    <col min="7" max="7" width="11.85546875" style="229" customWidth="1"/>
    <col min="8" max="9" width="10.7109375" style="62" customWidth="1"/>
    <col min="10" max="10" width="15.7109375" style="62" customWidth="1"/>
    <col min="11" max="11" width="10.7109375" style="62" customWidth="1"/>
    <col min="12" max="12" width="11.7109375" style="116" customWidth="1"/>
    <col min="13" max="13" width="10.7109375" style="116" customWidth="1"/>
    <col min="14" max="15" width="10.7109375" style="62" customWidth="1"/>
    <col min="16" max="16384" width="9.140625" style="8"/>
  </cols>
  <sheetData>
    <row r="1" spans="1:15" ht="16.5" thickBot="1" x14ac:dyDescent="0.3">
      <c r="A1" s="670" t="s">
        <v>1053</v>
      </c>
      <c r="B1" s="670"/>
      <c r="C1" s="670"/>
      <c r="D1" s="670"/>
      <c r="E1" s="670"/>
      <c r="F1" s="670"/>
      <c r="G1" s="670"/>
      <c r="H1" s="670"/>
      <c r="I1" s="670"/>
      <c r="J1" s="670"/>
      <c r="K1" s="670"/>
      <c r="L1" s="670"/>
      <c r="M1" s="670"/>
      <c r="N1" s="670"/>
      <c r="O1" s="670"/>
    </row>
    <row r="2" spans="1:15" ht="39" thickBot="1" x14ac:dyDescent="0.25">
      <c r="A2" s="24" t="s">
        <v>0</v>
      </c>
      <c r="B2" s="24" t="s">
        <v>2</v>
      </c>
      <c r="C2" s="243" t="s">
        <v>55</v>
      </c>
      <c r="D2" s="243" t="s">
        <v>62</v>
      </c>
      <c r="E2" s="243" t="s">
        <v>63</v>
      </c>
      <c r="F2" s="131" t="s">
        <v>64</v>
      </c>
      <c r="G2" s="204" t="s">
        <v>65</v>
      </c>
      <c r="H2" s="24" t="s">
        <v>9</v>
      </c>
      <c r="I2" s="24" t="s">
        <v>10</v>
      </c>
      <c r="J2" s="24" t="s">
        <v>42</v>
      </c>
      <c r="K2" s="97" t="s">
        <v>46</v>
      </c>
      <c r="L2" s="97" t="s">
        <v>12</v>
      </c>
      <c r="M2" s="97" t="s">
        <v>13</v>
      </c>
      <c r="N2" s="97" t="s">
        <v>14</v>
      </c>
      <c r="O2" s="97" t="s">
        <v>11</v>
      </c>
    </row>
    <row r="3" spans="1:15" customFormat="1" ht="26.25" x14ac:dyDescent="0.25">
      <c r="A3" s="55" t="s">
        <v>66</v>
      </c>
      <c r="B3" s="30" t="s">
        <v>67</v>
      </c>
      <c r="C3" s="208"/>
      <c r="D3" s="208"/>
      <c r="E3" s="208"/>
      <c r="F3" s="244"/>
      <c r="G3" s="172"/>
      <c r="H3" s="99" t="s">
        <v>412</v>
      </c>
      <c r="I3" s="30" t="s">
        <v>708</v>
      </c>
      <c r="J3" s="30" t="s">
        <v>425</v>
      </c>
      <c r="K3" s="30" t="s">
        <v>421</v>
      </c>
      <c r="L3" s="118" t="s">
        <v>270</v>
      </c>
      <c r="M3" s="118" t="s">
        <v>423</v>
      </c>
      <c r="N3" s="30" t="s">
        <v>424</v>
      </c>
      <c r="O3" s="30" t="s">
        <v>422</v>
      </c>
    </row>
    <row r="4" spans="1:15" customFormat="1" ht="26.25" x14ac:dyDescent="0.25">
      <c r="A4" s="55" t="s">
        <v>68</v>
      </c>
      <c r="B4" s="35" t="s">
        <v>69</v>
      </c>
      <c r="C4" s="208">
        <v>0.60749999999999982</v>
      </c>
      <c r="D4" s="208">
        <v>0.35525000000000001</v>
      </c>
      <c r="E4" s="208">
        <v>0.25224999999999981</v>
      </c>
      <c r="F4" s="244">
        <v>0.58477366255144048</v>
      </c>
      <c r="G4" s="172">
        <v>233635.15000000002</v>
      </c>
      <c r="H4" s="35" t="s">
        <v>412</v>
      </c>
      <c r="I4" s="30" t="s">
        <v>706</v>
      </c>
      <c r="J4" s="30"/>
      <c r="K4" s="30" t="s">
        <v>426</v>
      </c>
      <c r="L4" s="118" t="s">
        <v>428</v>
      </c>
      <c r="M4" s="118" t="s">
        <v>429</v>
      </c>
      <c r="N4" s="30" t="s">
        <v>430</v>
      </c>
      <c r="O4" s="30" t="s">
        <v>427</v>
      </c>
    </row>
    <row r="5" spans="1:15" customFormat="1" ht="26.25" x14ac:dyDescent="0.25">
      <c r="A5" s="55" t="s">
        <v>70</v>
      </c>
      <c r="B5" s="35" t="s">
        <v>71</v>
      </c>
      <c r="C5" s="208">
        <v>0.63</v>
      </c>
      <c r="D5" s="208">
        <v>0.35983333333333339</v>
      </c>
      <c r="E5" s="208">
        <v>0.27016666666666661</v>
      </c>
      <c r="F5" s="244">
        <v>0.57116402116402121</v>
      </c>
      <c r="G5" s="172">
        <v>76725.78</v>
      </c>
      <c r="H5" s="35" t="s">
        <v>412</v>
      </c>
      <c r="I5" s="30" t="s">
        <v>706</v>
      </c>
      <c r="J5" s="30"/>
      <c r="K5" s="30" t="s">
        <v>431</v>
      </c>
      <c r="L5" s="118" t="s">
        <v>428</v>
      </c>
      <c r="M5" s="118" t="s">
        <v>429</v>
      </c>
      <c r="N5" s="30" t="s">
        <v>430</v>
      </c>
      <c r="O5" s="30" t="s">
        <v>427</v>
      </c>
    </row>
    <row r="6" spans="1:15" customFormat="1" ht="26.25" x14ac:dyDescent="0.25">
      <c r="A6" s="55" t="s">
        <v>72</v>
      </c>
      <c r="B6" s="55" t="s">
        <v>73</v>
      </c>
      <c r="C6" s="208">
        <v>0.32300000000000001</v>
      </c>
      <c r="D6" s="208">
        <v>0.18045</v>
      </c>
      <c r="E6" s="208">
        <v>0.14255000000000001</v>
      </c>
      <c r="F6" s="244">
        <v>0.55866873065015477</v>
      </c>
      <c r="G6" s="172">
        <v>46739.37</v>
      </c>
      <c r="H6" s="35" t="s">
        <v>412</v>
      </c>
      <c r="I6" s="30" t="s">
        <v>706</v>
      </c>
      <c r="J6" s="30" t="s">
        <v>633</v>
      </c>
      <c r="K6" s="30" t="s">
        <v>432</v>
      </c>
      <c r="L6" s="118" t="s">
        <v>433</v>
      </c>
      <c r="M6" s="118" t="s">
        <v>434</v>
      </c>
      <c r="N6" s="30" t="s">
        <v>435</v>
      </c>
      <c r="O6" s="30" t="s">
        <v>427</v>
      </c>
    </row>
    <row r="7" spans="1:15" customFormat="1" ht="26.25" x14ac:dyDescent="0.25">
      <c r="A7" s="55" t="s">
        <v>763</v>
      </c>
      <c r="B7" s="35" t="s">
        <v>75</v>
      </c>
      <c r="C7" s="208">
        <v>0.10694371343356446</v>
      </c>
      <c r="D7" s="208"/>
      <c r="E7" s="208"/>
      <c r="F7" s="244"/>
      <c r="G7" s="172"/>
      <c r="H7" s="35" t="s">
        <v>414</v>
      </c>
      <c r="I7" s="30" t="s">
        <v>711</v>
      </c>
      <c r="J7" s="55"/>
      <c r="K7" s="30" t="s">
        <v>437</v>
      </c>
      <c r="L7" s="118" t="s">
        <v>439</v>
      </c>
      <c r="M7" s="118" t="s">
        <v>75</v>
      </c>
      <c r="N7" s="30" t="s">
        <v>440</v>
      </c>
      <c r="O7" s="30" t="s">
        <v>438</v>
      </c>
    </row>
    <row r="8" spans="1:15" customFormat="1" ht="39" x14ac:dyDescent="0.25">
      <c r="A8" s="55" t="s">
        <v>82</v>
      </c>
      <c r="B8" s="35" t="s">
        <v>84</v>
      </c>
      <c r="C8" s="208">
        <v>0.73104999999999976</v>
      </c>
      <c r="D8" s="208">
        <v>0.53513333333333335</v>
      </c>
      <c r="E8" s="208">
        <v>0.19591666666666641</v>
      </c>
      <c r="F8" s="244">
        <v>0.73200647470533275</v>
      </c>
      <c r="G8" s="172">
        <v>132521.78</v>
      </c>
      <c r="H8" s="35" t="s">
        <v>412</v>
      </c>
      <c r="I8" s="30" t="s">
        <v>706</v>
      </c>
      <c r="J8" s="104" t="s">
        <v>447</v>
      </c>
      <c r="K8" s="30" t="s">
        <v>458</v>
      </c>
      <c r="L8" s="118" t="s">
        <v>442</v>
      </c>
      <c r="M8" s="118" t="s">
        <v>443</v>
      </c>
      <c r="N8" s="30" t="s">
        <v>444</v>
      </c>
      <c r="O8" s="30" t="s">
        <v>441</v>
      </c>
    </row>
    <row r="9" spans="1:15" customFormat="1" ht="39" x14ac:dyDescent="0.25">
      <c r="A9" s="55" t="s">
        <v>82</v>
      </c>
      <c r="B9" s="35" t="s">
        <v>85</v>
      </c>
      <c r="C9" s="208">
        <v>0.62483333333333346</v>
      </c>
      <c r="D9" s="208">
        <v>0.43273333333333325</v>
      </c>
      <c r="E9" s="208">
        <v>0.19210000000000022</v>
      </c>
      <c r="F9" s="244">
        <v>0.69255801547079188</v>
      </c>
      <c r="G9" s="172">
        <v>55764.479999999989</v>
      </c>
      <c r="H9" s="35" t="s">
        <v>412</v>
      </c>
      <c r="I9" s="30" t="s">
        <v>706</v>
      </c>
      <c r="J9" s="55" t="s">
        <v>448</v>
      </c>
      <c r="K9" s="30" t="s">
        <v>458</v>
      </c>
      <c r="L9" s="118" t="s">
        <v>442</v>
      </c>
      <c r="M9" s="118" t="s">
        <v>443</v>
      </c>
      <c r="N9" s="30" t="s">
        <v>444</v>
      </c>
      <c r="O9" s="30" t="s">
        <v>441</v>
      </c>
    </row>
    <row r="10" spans="1:15" customFormat="1" ht="26.25" x14ac:dyDescent="0.25">
      <c r="A10" s="55" t="s">
        <v>82</v>
      </c>
      <c r="B10" s="55" t="s">
        <v>86</v>
      </c>
      <c r="C10" s="208">
        <v>0.60396666666666665</v>
      </c>
      <c r="D10" s="208">
        <v>0.4153916666666666</v>
      </c>
      <c r="E10" s="208">
        <v>0.18857500000000005</v>
      </c>
      <c r="F10" s="244">
        <v>0.6877725040013245</v>
      </c>
      <c r="G10" s="172">
        <v>70315.490000000005</v>
      </c>
      <c r="H10" s="35" t="s">
        <v>412</v>
      </c>
      <c r="I10" s="30" t="s">
        <v>706</v>
      </c>
      <c r="J10" s="30" t="s">
        <v>452</v>
      </c>
      <c r="K10" s="30" t="s">
        <v>458</v>
      </c>
      <c r="L10" s="118" t="s">
        <v>449</v>
      </c>
      <c r="M10" s="118" t="s">
        <v>450</v>
      </c>
      <c r="N10" s="30" t="s">
        <v>451</v>
      </c>
      <c r="O10" s="30" t="s">
        <v>441</v>
      </c>
    </row>
    <row r="11" spans="1:15" customFormat="1" ht="39" x14ac:dyDescent="0.25">
      <c r="A11" s="55" t="s">
        <v>82</v>
      </c>
      <c r="B11" s="35" t="s">
        <v>87</v>
      </c>
      <c r="C11" s="208">
        <v>0.48565833333333336</v>
      </c>
      <c r="D11" s="208">
        <v>0.30024166666666674</v>
      </c>
      <c r="E11" s="208">
        <v>0.18541666666666662</v>
      </c>
      <c r="F11" s="244">
        <v>0.61821582388167273</v>
      </c>
      <c r="G11" s="172">
        <v>147758.03</v>
      </c>
      <c r="H11" s="35" t="s">
        <v>412</v>
      </c>
      <c r="I11" s="30" t="s">
        <v>706</v>
      </c>
      <c r="J11" s="30"/>
      <c r="K11" s="30" t="s">
        <v>458</v>
      </c>
      <c r="L11" s="118" t="s">
        <v>439</v>
      </c>
      <c r="M11" s="118" t="s">
        <v>453</v>
      </c>
      <c r="N11" s="30" t="s">
        <v>440</v>
      </c>
      <c r="O11" s="30" t="s">
        <v>438</v>
      </c>
    </row>
    <row r="12" spans="1:15" customFormat="1" ht="51.75" x14ac:dyDescent="0.25">
      <c r="A12" s="55" t="s">
        <v>82</v>
      </c>
      <c r="B12" s="55" t="s">
        <v>88</v>
      </c>
      <c r="C12" s="208">
        <v>0.21420833333333336</v>
      </c>
      <c r="D12" s="208">
        <v>5.5758333333333333E-2</v>
      </c>
      <c r="E12" s="208">
        <v>0.15845000000000004</v>
      </c>
      <c r="F12" s="244">
        <v>0.26029955261622251</v>
      </c>
      <c r="G12" s="172">
        <v>186221.49000000002</v>
      </c>
      <c r="H12" s="35" t="s">
        <v>412</v>
      </c>
      <c r="I12" s="30" t="s">
        <v>706</v>
      </c>
      <c r="J12" s="55" t="s">
        <v>637</v>
      </c>
      <c r="K12" s="30" t="s">
        <v>458</v>
      </c>
      <c r="L12" s="118" t="s">
        <v>439</v>
      </c>
      <c r="M12" s="118" t="s">
        <v>453</v>
      </c>
      <c r="N12" s="30" t="s">
        <v>440</v>
      </c>
      <c r="O12" s="30" t="s">
        <v>438</v>
      </c>
    </row>
    <row r="13" spans="1:15" customFormat="1" ht="39" x14ac:dyDescent="0.25">
      <c r="A13" s="55" t="s">
        <v>82</v>
      </c>
      <c r="B13" s="55" t="s">
        <v>90</v>
      </c>
      <c r="C13" s="208">
        <v>0.3912250000000001</v>
      </c>
      <c r="D13" s="208">
        <v>0.2182166666666667</v>
      </c>
      <c r="E13" s="208">
        <v>0.1730083333333334</v>
      </c>
      <c r="F13" s="244">
        <v>0.55777791978188163</v>
      </c>
      <c r="G13" s="172">
        <v>27524.729999999996</v>
      </c>
      <c r="H13" s="35" t="s">
        <v>412</v>
      </c>
      <c r="I13" s="30" t="s">
        <v>706</v>
      </c>
      <c r="J13" s="30" t="s">
        <v>452</v>
      </c>
      <c r="K13" s="30" t="s">
        <v>458</v>
      </c>
      <c r="L13" s="118" t="s">
        <v>442</v>
      </c>
      <c r="M13" s="118" t="s">
        <v>454</v>
      </c>
      <c r="N13" s="30" t="s">
        <v>444</v>
      </c>
      <c r="O13" s="30" t="s">
        <v>441</v>
      </c>
    </row>
    <row r="14" spans="1:15" customFormat="1" ht="39" x14ac:dyDescent="0.25">
      <c r="A14" s="55" t="s">
        <v>82</v>
      </c>
      <c r="B14" s="35" t="s">
        <v>673</v>
      </c>
      <c r="C14" s="208">
        <v>0.56729999999999992</v>
      </c>
      <c r="D14" s="208">
        <v>0.39071666666666666</v>
      </c>
      <c r="E14" s="208">
        <v>0.17658333333333326</v>
      </c>
      <c r="F14" s="244">
        <v>0.68873024266995719</v>
      </c>
      <c r="G14" s="172">
        <v>281929.27</v>
      </c>
      <c r="H14" s="35" t="s">
        <v>412</v>
      </c>
      <c r="I14" s="30" t="s">
        <v>706</v>
      </c>
      <c r="J14" s="30" t="s">
        <v>833</v>
      </c>
      <c r="K14" s="30" t="s">
        <v>458</v>
      </c>
      <c r="L14" s="118" t="s">
        <v>442</v>
      </c>
      <c r="M14" s="118" t="s">
        <v>454</v>
      </c>
      <c r="N14" s="30" t="s">
        <v>444</v>
      </c>
      <c r="O14" s="30" t="s">
        <v>441</v>
      </c>
    </row>
    <row r="15" spans="1:15" customFormat="1" ht="64.5" x14ac:dyDescent="0.25">
      <c r="A15" s="55" t="s">
        <v>82</v>
      </c>
      <c r="B15" s="55" t="s">
        <v>91</v>
      </c>
      <c r="C15" s="208">
        <v>0.21860000000000002</v>
      </c>
      <c r="D15" s="208">
        <v>6.2174999999999987E-2</v>
      </c>
      <c r="E15" s="208">
        <v>0.15642500000000004</v>
      </c>
      <c r="F15" s="244">
        <v>0.28442360475754797</v>
      </c>
      <c r="G15" s="172">
        <v>13927.05</v>
      </c>
      <c r="H15" s="35" t="s">
        <v>412</v>
      </c>
      <c r="I15" s="30" t="s">
        <v>706</v>
      </c>
      <c r="J15" s="55" t="s">
        <v>638</v>
      </c>
      <c r="K15" s="30" t="s">
        <v>458</v>
      </c>
      <c r="L15" s="118" t="s">
        <v>439</v>
      </c>
      <c r="M15" s="118" t="s">
        <v>91</v>
      </c>
      <c r="N15" s="30" t="s">
        <v>440</v>
      </c>
      <c r="O15" s="30" t="s">
        <v>438</v>
      </c>
    </row>
    <row r="16" spans="1:15" customFormat="1" ht="39" x14ac:dyDescent="0.25">
      <c r="A16" s="55" t="s">
        <v>82</v>
      </c>
      <c r="B16" s="55" t="s">
        <v>92</v>
      </c>
      <c r="C16" s="208">
        <v>0.64991666666666659</v>
      </c>
      <c r="D16" s="208">
        <v>0.42762499999999998</v>
      </c>
      <c r="E16" s="208">
        <v>0.22229166666666661</v>
      </c>
      <c r="F16" s="244">
        <v>0.65796897038081814</v>
      </c>
      <c r="G16" s="172">
        <v>19370.789999999997</v>
      </c>
      <c r="H16" s="35" t="s">
        <v>412</v>
      </c>
      <c r="I16" s="30" t="s">
        <v>706</v>
      </c>
      <c r="J16" s="30" t="s">
        <v>455</v>
      </c>
      <c r="K16" s="30" t="s">
        <v>458</v>
      </c>
      <c r="L16" s="118" t="s">
        <v>442</v>
      </c>
      <c r="M16" s="118" t="s">
        <v>454</v>
      </c>
      <c r="N16" s="30" t="s">
        <v>444</v>
      </c>
      <c r="O16" s="30" t="s">
        <v>441</v>
      </c>
    </row>
    <row r="17" spans="1:15" customFormat="1" ht="39" x14ac:dyDescent="0.25">
      <c r="A17" s="55" t="s">
        <v>82</v>
      </c>
      <c r="B17" s="55" t="s">
        <v>93</v>
      </c>
      <c r="C17" s="208">
        <v>0.21400833333333336</v>
      </c>
      <c r="D17" s="208">
        <v>5.5758333333333333E-2</v>
      </c>
      <c r="E17" s="208">
        <v>0.15825000000000003</v>
      </c>
      <c r="F17" s="244">
        <v>0.26054281375335847</v>
      </c>
      <c r="G17" s="172">
        <v>35572.929999999993</v>
      </c>
      <c r="H17" s="35" t="s">
        <v>412</v>
      </c>
      <c r="I17" s="30" t="s">
        <v>706</v>
      </c>
      <c r="J17" s="30" t="s">
        <v>452</v>
      </c>
      <c r="K17" s="30" t="s">
        <v>458</v>
      </c>
      <c r="L17" s="118" t="s">
        <v>439</v>
      </c>
      <c r="M17" s="118" t="s">
        <v>453</v>
      </c>
      <c r="N17" s="30" t="s">
        <v>440</v>
      </c>
      <c r="O17" s="30" t="s">
        <v>438</v>
      </c>
    </row>
    <row r="18" spans="1:15" customFormat="1" ht="39" x14ac:dyDescent="0.25">
      <c r="A18" s="55" t="s">
        <v>82</v>
      </c>
      <c r="B18" s="55" t="s">
        <v>94</v>
      </c>
      <c r="C18" s="208">
        <v>0.21419166666666667</v>
      </c>
      <c r="D18" s="208">
        <v>5.5758333333333333E-2</v>
      </c>
      <c r="E18" s="208">
        <v>0.15843333333333334</v>
      </c>
      <c r="F18" s="244">
        <v>0.26031980702641716</v>
      </c>
      <c r="G18" s="172"/>
      <c r="H18" s="35" t="s">
        <v>412</v>
      </c>
      <c r="I18" s="30" t="s">
        <v>706</v>
      </c>
      <c r="J18" s="30" t="s">
        <v>452</v>
      </c>
      <c r="K18" s="30" t="s">
        <v>458</v>
      </c>
      <c r="L18" s="118" t="s">
        <v>439</v>
      </c>
      <c r="M18" s="118" t="s">
        <v>453</v>
      </c>
      <c r="N18" s="30" t="s">
        <v>440</v>
      </c>
      <c r="O18" s="30" t="s">
        <v>438</v>
      </c>
    </row>
    <row r="19" spans="1:15" customFormat="1" ht="51.75" x14ac:dyDescent="0.25">
      <c r="A19" s="55" t="s">
        <v>82</v>
      </c>
      <c r="B19" s="99" t="s">
        <v>95</v>
      </c>
      <c r="C19" s="208"/>
      <c r="D19" s="208"/>
      <c r="E19" s="208"/>
      <c r="F19" s="244"/>
      <c r="G19" s="172">
        <v>99847.489999999991</v>
      </c>
      <c r="H19" s="99" t="s">
        <v>412</v>
      </c>
      <c r="I19" s="30" t="s">
        <v>706</v>
      </c>
      <c r="J19" s="55" t="s">
        <v>456</v>
      </c>
      <c r="K19" s="30" t="s">
        <v>458</v>
      </c>
      <c r="L19" s="118" t="s">
        <v>439</v>
      </c>
      <c r="M19" s="118" t="s">
        <v>453</v>
      </c>
      <c r="N19" s="30" t="s">
        <v>440</v>
      </c>
      <c r="O19" s="30" t="s">
        <v>438</v>
      </c>
    </row>
    <row r="20" spans="1:15" customFormat="1" ht="39" x14ac:dyDescent="0.25">
      <c r="A20" s="55" t="s">
        <v>82</v>
      </c>
      <c r="B20" s="55" t="s">
        <v>96</v>
      </c>
      <c r="C20" s="208">
        <v>0.21420000000000003</v>
      </c>
      <c r="D20" s="208">
        <v>5.5758333333333333E-2</v>
      </c>
      <c r="E20" s="208">
        <v>0.1584416666666667</v>
      </c>
      <c r="F20" s="244">
        <v>0.26030967942732647</v>
      </c>
      <c r="G20" s="172">
        <v>61648.3</v>
      </c>
      <c r="H20" s="35" t="s">
        <v>412</v>
      </c>
      <c r="I20" s="30" t="s">
        <v>706</v>
      </c>
      <c r="J20" s="30" t="s">
        <v>452</v>
      </c>
      <c r="K20" s="30" t="s">
        <v>458</v>
      </c>
      <c r="L20" s="118" t="s">
        <v>439</v>
      </c>
      <c r="M20" s="118" t="s">
        <v>453</v>
      </c>
      <c r="N20" s="30" t="s">
        <v>440</v>
      </c>
      <c r="O20" s="30" t="s">
        <v>438</v>
      </c>
    </row>
    <row r="21" spans="1:15" customFormat="1" ht="39" x14ac:dyDescent="0.25">
      <c r="A21" s="55" t="s">
        <v>82</v>
      </c>
      <c r="B21" s="35" t="s">
        <v>97</v>
      </c>
      <c r="C21" s="208">
        <v>0.61741666666666661</v>
      </c>
      <c r="D21" s="208">
        <v>0.42673333333333324</v>
      </c>
      <c r="E21" s="208">
        <v>0.19068333333333337</v>
      </c>
      <c r="F21" s="244">
        <v>0.69115940072884319</v>
      </c>
      <c r="G21" s="172">
        <v>69345.27</v>
      </c>
      <c r="H21" s="35" t="s">
        <v>412</v>
      </c>
      <c r="I21" s="30" t="s">
        <v>706</v>
      </c>
      <c r="J21" s="51"/>
      <c r="K21" s="30" t="s">
        <v>458</v>
      </c>
      <c r="L21" s="118" t="s">
        <v>442</v>
      </c>
      <c r="M21" s="118" t="s">
        <v>450</v>
      </c>
      <c r="N21" s="30" t="s">
        <v>451</v>
      </c>
      <c r="O21" s="30" t="s">
        <v>441</v>
      </c>
    </row>
    <row r="22" spans="1:15" customFormat="1" ht="39" x14ac:dyDescent="0.25">
      <c r="A22" s="55" t="s">
        <v>82</v>
      </c>
      <c r="B22" s="35" t="s">
        <v>98</v>
      </c>
      <c r="C22" s="208">
        <v>0.50531666666666664</v>
      </c>
      <c r="D22" s="208">
        <v>0.31897499999999995</v>
      </c>
      <c r="E22" s="208">
        <v>0.18634166666666668</v>
      </c>
      <c r="F22" s="244">
        <v>0.63123783765955332</v>
      </c>
      <c r="G22" s="172">
        <v>146291.5</v>
      </c>
      <c r="H22" s="35" t="s">
        <v>412</v>
      </c>
      <c r="I22" s="30" t="s">
        <v>706</v>
      </c>
      <c r="J22" s="51"/>
      <c r="K22" s="30" t="s">
        <v>458</v>
      </c>
      <c r="L22" s="118" t="s">
        <v>439</v>
      </c>
      <c r="M22" s="118" t="s">
        <v>453</v>
      </c>
      <c r="N22" s="30" t="s">
        <v>440</v>
      </c>
      <c r="O22" s="30" t="s">
        <v>438</v>
      </c>
    </row>
    <row r="23" spans="1:15" customFormat="1" ht="39" x14ac:dyDescent="0.25">
      <c r="A23" s="55" t="s">
        <v>82</v>
      </c>
      <c r="B23" s="35" t="s">
        <v>99</v>
      </c>
      <c r="C23" s="208">
        <v>0.58147499999999996</v>
      </c>
      <c r="D23" s="208">
        <v>0.39485833333333337</v>
      </c>
      <c r="E23" s="208">
        <v>0.1866166666666666</v>
      </c>
      <c r="F23" s="244">
        <v>0.67906330166100592</v>
      </c>
      <c r="G23" s="172">
        <v>158632.88000000003</v>
      </c>
      <c r="H23" s="35" t="s">
        <v>412</v>
      </c>
      <c r="I23" s="30" t="s">
        <v>706</v>
      </c>
      <c r="J23" s="51" t="s">
        <v>680</v>
      </c>
      <c r="K23" s="30" t="s">
        <v>458</v>
      </c>
      <c r="L23" s="118" t="s">
        <v>442</v>
      </c>
      <c r="M23" s="118" t="s">
        <v>454</v>
      </c>
      <c r="N23" s="30" t="s">
        <v>444</v>
      </c>
      <c r="O23" s="30" t="s">
        <v>441</v>
      </c>
    </row>
    <row r="24" spans="1:15" customFormat="1" ht="39" x14ac:dyDescent="0.25">
      <c r="A24" s="55" t="s">
        <v>82</v>
      </c>
      <c r="B24" s="35" t="s">
        <v>102</v>
      </c>
      <c r="C24" s="208">
        <v>0.21858333333333335</v>
      </c>
      <c r="D24" s="208">
        <v>6.2174999999999987E-2</v>
      </c>
      <c r="E24" s="208">
        <v>0.15640833333333337</v>
      </c>
      <c r="F24" s="244">
        <v>0.28444529165078147</v>
      </c>
      <c r="G24" s="172">
        <v>95321.989999999976</v>
      </c>
      <c r="H24" s="35" t="s">
        <v>412</v>
      </c>
      <c r="I24" s="30" t="s">
        <v>706</v>
      </c>
      <c r="J24" s="30" t="s">
        <v>639</v>
      </c>
      <c r="K24" s="30" t="s">
        <v>458</v>
      </c>
      <c r="L24" s="118" t="s">
        <v>439</v>
      </c>
      <c r="M24" s="118" t="s">
        <v>102</v>
      </c>
      <c r="N24" s="30" t="s">
        <v>440</v>
      </c>
      <c r="O24" s="30" t="s">
        <v>438</v>
      </c>
    </row>
    <row r="25" spans="1:15" customFormat="1" ht="26.25" x14ac:dyDescent="0.25">
      <c r="A25" s="55" t="s">
        <v>82</v>
      </c>
      <c r="B25" s="35" t="s">
        <v>103</v>
      </c>
      <c r="C25" s="208">
        <v>0.60524166666666657</v>
      </c>
      <c r="D25" s="208">
        <v>0.4153916666666666</v>
      </c>
      <c r="E25" s="208">
        <v>0.18984999999999996</v>
      </c>
      <c r="F25" s="244">
        <v>0.68632364482506991</v>
      </c>
      <c r="G25" s="172">
        <v>44492.520000000004</v>
      </c>
      <c r="H25" s="35" t="s">
        <v>412</v>
      </c>
      <c r="I25" s="30" t="s">
        <v>706</v>
      </c>
      <c r="J25" s="30"/>
      <c r="K25" s="30" t="s">
        <v>458</v>
      </c>
      <c r="L25" s="118" t="s">
        <v>449</v>
      </c>
      <c r="M25" s="118" t="s">
        <v>450</v>
      </c>
      <c r="N25" s="30" t="s">
        <v>451</v>
      </c>
      <c r="O25" s="30" t="s">
        <v>441</v>
      </c>
    </row>
    <row r="26" spans="1:15" customFormat="1" ht="39" x14ac:dyDescent="0.25">
      <c r="A26" s="55" t="s">
        <v>82</v>
      </c>
      <c r="B26" s="55" t="s">
        <v>104</v>
      </c>
      <c r="C26" s="208">
        <v>0.39122499999999993</v>
      </c>
      <c r="D26" s="208">
        <v>0.2182166666666667</v>
      </c>
      <c r="E26" s="208">
        <v>0.17300833333333324</v>
      </c>
      <c r="F26" s="244">
        <v>0.55777791978188185</v>
      </c>
      <c r="G26" s="172">
        <v>67903.66</v>
      </c>
      <c r="H26" s="35" t="s">
        <v>412</v>
      </c>
      <c r="I26" s="30" t="s">
        <v>415</v>
      </c>
      <c r="J26" s="30" t="s">
        <v>452</v>
      </c>
      <c r="K26" s="30" t="s">
        <v>458</v>
      </c>
      <c r="L26" s="118" t="s">
        <v>442</v>
      </c>
      <c r="M26" s="118" t="s">
        <v>454</v>
      </c>
      <c r="N26" s="30" t="s">
        <v>457</v>
      </c>
      <c r="O26" s="30" t="s">
        <v>441</v>
      </c>
    </row>
    <row r="27" spans="1:15" customFormat="1" ht="39" x14ac:dyDescent="0.25">
      <c r="A27" s="55" t="s">
        <v>82</v>
      </c>
      <c r="B27" s="55" t="s">
        <v>106</v>
      </c>
      <c r="C27" s="208">
        <v>0.21419999999999997</v>
      </c>
      <c r="D27" s="208">
        <v>5.5758333333333333E-2</v>
      </c>
      <c r="E27" s="208">
        <v>0.15844166666666665</v>
      </c>
      <c r="F27" s="244">
        <v>0.26030967942732652</v>
      </c>
      <c r="G27" s="172">
        <v>637861.7300000001</v>
      </c>
      <c r="H27" s="35" t="s">
        <v>412</v>
      </c>
      <c r="I27" s="30" t="s">
        <v>415</v>
      </c>
      <c r="J27" s="30" t="s">
        <v>452</v>
      </c>
      <c r="K27" s="30" t="s">
        <v>458</v>
      </c>
      <c r="L27" s="118" t="s">
        <v>439</v>
      </c>
      <c r="M27" s="118" t="s">
        <v>453</v>
      </c>
      <c r="N27" s="30" t="s">
        <v>440</v>
      </c>
      <c r="O27" s="30" t="s">
        <v>438</v>
      </c>
    </row>
    <row r="28" spans="1:15" customFormat="1" ht="39" x14ac:dyDescent="0.25">
      <c r="A28" s="55" t="s">
        <v>82</v>
      </c>
      <c r="B28" s="55" t="s">
        <v>107</v>
      </c>
      <c r="C28" s="208">
        <v>0.39123333333333338</v>
      </c>
      <c r="D28" s="208">
        <v>0.2182166666666667</v>
      </c>
      <c r="E28" s="208">
        <v>0.17301666666666668</v>
      </c>
      <c r="F28" s="244">
        <v>0.55776603902189659</v>
      </c>
      <c r="G28" s="172">
        <v>39193.4</v>
      </c>
      <c r="H28" s="35" t="s">
        <v>412</v>
      </c>
      <c r="I28" s="30" t="s">
        <v>706</v>
      </c>
      <c r="J28" s="51" t="s">
        <v>826</v>
      </c>
      <c r="K28" s="30" t="s">
        <v>458</v>
      </c>
      <c r="L28" s="118" t="s">
        <v>442</v>
      </c>
      <c r="M28" s="118" t="s">
        <v>454</v>
      </c>
      <c r="N28" s="30" t="s">
        <v>444</v>
      </c>
      <c r="O28" s="30" t="s">
        <v>441</v>
      </c>
    </row>
    <row r="29" spans="1:15" customFormat="1" ht="39" x14ac:dyDescent="0.25">
      <c r="A29" s="55" t="s">
        <v>82</v>
      </c>
      <c r="B29" s="35" t="s">
        <v>108</v>
      </c>
      <c r="C29" s="208">
        <v>0.54042500000000004</v>
      </c>
      <c r="D29" s="208">
        <v>0.31779999999999992</v>
      </c>
      <c r="E29" s="208">
        <v>0.22262500000000013</v>
      </c>
      <c r="F29" s="244">
        <v>0.58805569690521331</v>
      </c>
      <c r="G29" s="172">
        <v>238768.51</v>
      </c>
      <c r="H29" s="35" t="s">
        <v>412</v>
      </c>
      <c r="I29" s="30" t="s">
        <v>706</v>
      </c>
      <c r="J29" s="51"/>
      <c r="K29" s="30" t="s">
        <v>458</v>
      </c>
      <c r="L29" s="118" t="s">
        <v>439</v>
      </c>
      <c r="M29" s="118" t="s">
        <v>453</v>
      </c>
      <c r="N29" s="30" t="s">
        <v>440</v>
      </c>
      <c r="O29" s="30" t="s">
        <v>438</v>
      </c>
    </row>
    <row r="30" spans="1:15" customFormat="1" ht="26.25" x14ac:dyDescent="0.25">
      <c r="A30" s="55" t="s">
        <v>764</v>
      </c>
      <c r="B30" s="35" t="s">
        <v>109</v>
      </c>
      <c r="C30" s="208">
        <v>0.51950000000000007</v>
      </c>
      <c r="D30" s="208">
        <v>0.32859999999999995</v>
      </c>
      <c r="E30" s="208">
        <v>0.19090000000000013</v>
      </c>
      <c r="F30" s="244">
        <v>0.63253128007699688</v>
      </c>
      <c r="G30" s="172">
        <v>145491.26999999999</v>
      </c>
      <c r="H30" s="35" t="s">
        <v>412</v>
      </c>
      <c r="I30" s="30" t="s">
        <v>706</v>
      </c>
      <c r="J30" s="51"/>
      <c r="K30" s="30" t="s">
        <v>458</v>
      </c>
      <c r="L30" s="118" t="s">
        <v>428</v>
      </c>
      <c r="M30" s="118" t="s">
        <v>459</v>
      </c>
      <c r="N30" s="30" t="s">
        <v>430</v>
      </c>
      <c r="O30" s="30" t="s">
        <v>441</v>
      </c>
    </row>
    <row r="31" spans="1:15" customFormat="1" ht="26.25" x14ac:dyDescent="0.25">
      <c r="A31" s="55" t="s">
        <v>764</v>
      </c>
      <c r="B31" s="35" t="s">
        <v>110</v>
      </c>
      <c r="C31" s="208">
        <v>0.55220000000000014</v>
      </c>
      <c r="D31" s="208">
        <v>0.36396666666666672</v>
      </c>
      <c r="E31" s="208">
        <v>0.18823333333333342</v>
      </c>
      <c r="F31" s="244">
        <v>0.6591210913920077</v>
      </c>
      <c r="G31" s="172">
        <v>81650.12000000001</v>
      </c>
      <c r="H31" s="35" t="s">
        <v>412</v>
      </c>
      <c r="I31" s="30" t="s">
        <v>706</v>
      </c>
      <c r="J31" s="51"/>
      <c r="K31" s="30" t="s">
        <v>458</v>
      </c>
      <c r="L31" s="118" t="s">
        <v>461</v>
      </c>
      <c r="M31" s="118" t="s">
        <v>461</v>
      </c>
      <c r="N31" s="30" t="s">
        <v>462</v>
      </c>
      <c r="O31" s="30" t="s">
        <v>460</v>
      </c>
    </row>
    <row r="32" spans="1:15" customFormat="1" ht="39" x14ac:dyDescent="0.25">
      <c r="A32" s="55" t="s">
        <v>764</v>
      </c>
      <c r="B32" s="35" t="s">
        <v>111</v>
      </c>
      <c r="C32" s="208">
        <v>0.65263333333333318</v>
      </c>
      <c r="D32" s="208">
        <v>0.41192500000000004</v>
      </c>
      <c r="E32" s="208">
        <v>0.24070833333333314</v>
      </c>
      <c r="F32" s="244">
        <v>0.63117370652229454</v>
      </c>
      <c r="G32" s="172">
        <v>151745.51999999999</v>
      </c>
      <c r="H32" s="35" t="s">
        <v>412</v>
      </c>
      <c r="I32" s="30" t="s">
        <v>706</v>
      </c>
      <c r="J32" s="51"/>
      <c r="K32" s="30" t="s">
        <v>458</v>
      </c>
      <c r="L32" s="118" t="s">
        <v>442</v>
      </c>
      <c r="M32" s="118" t="s">
        <v>443</v>
      </c>
      <c r="N32" s="30" t="s">
        <v>444</v>
      </c>
      <c r="O32" s="30" t="s">
        <v>441</v>
      </c>
    </row>
    <row r="33" spans="1:15" customFormat="1" ht="26.25" x14ac:dyDescent="0.25">
      <c r="A33" s="55" t="s">
        <v>764</v>
      </c>
      <c r="B33" s="35" t="s">
        <v>112</v>
      </c>
      <c r="C33" s="208">
        <v>0.52023333333333344</v>
      </c>
      <c r="D33" s="208">
        <v>0.32797499999999996</v>
      </c>
      <c r="E33" s="208">
        <v>0.19225833333333348</v>
      </c>
      <c r="F33" s="244">
        <v>0.63043826488114285</v>
      </c>
      <c r="G33" s="172">
        <v>265617.69</v>
      </c>
      <c r="H33" s="35" t="s">
        <v>412</v>
      </c>
      <c r="I33" s="30" t="s">
        <v>706</v>
      </c>
      <c r="J33" s="51"/>
      <c r="K33" s="30" t="s">
        <v>458</v>
      </c>
      <c r="L33" s="118" t="s">
        <v>463</v>
      </c>
      <c r="M33" s="118" t="s">
        <v>464</v>
      </c>
      <c r="N33" s="30" t="s">
        <v>463</v>
      </c>
      <c r="O33" s="30" t="s">
        <v>460</v>
      </c>
    </row>
    <row r="34" spans="1:15" customFormat="1" ht="26.25" x14ac:dyDescent="0.25">
      <c r="A34" s="55" t="s">
        <v>764</v>
      </c>
      <c r="B34" s="35" t="s">
        <v>113</v>
      </c>
      <c r="C34" s="208">
        <v>0.55196666666666672</v>
      </c>
      <c r="D34" s="208">
        <v>0.31176666666666664</v>
      </c>
      <c r="E34" s="208">
        <v>0.24020000000000008</v>
      </c>
      <c r="F34" s="244">
        <v>0.56482879400929997</v>
      </c>
      <c r="G34" s="172">
        <v>130093.54</v>
      </c>
      <c r="H34" s="35" t="s">
        <v>412</v>
      </c>
      <c r="I34" s="30" t="s">
        <v>706</v>
      </c>
      <c r="J34" s="51"/>
      <c r="K34" s="30" t="s">
        <v>458</v>
      </c>
      <c r="L34" s="118" t="s">
        <v>428</v>
      </c>
      <c r="M34" s="118" t="s">
        <v>459</v>
      </c>
      <c r="N34" s="30" t="s">
        <v>430</v>
      </c>
      <c r="O34" s="30" t="s">
        <v>441</v>
      </c>
    </row>
    <row r="35" spans="1:15" customFormat="1" ht="26.25" x14ac:dyDescent="0.25">
      <c r="A35" s="55" t="s">
        <v>764</v>
      </c>
      <c r="B35" s="35" t="s">
        <v>114</v>
      </c>
      <c r="C35" s="208">
        <v>0.5354416666666667</v>
      </c>
      <c r="D35" s="208">
        <v>0.345275</v>
      </c>
      <c r="E35" s="208">
        <v>0.19016666666666671</v>
      </c>
      <c r="F35" s="244">
        <v>0.64484148600065361</v>
      </c>
      <c r="G35" s="172">
        <v>162838.76999999999</v>
      </c>
      <c r="H35" s="35" t="s">
        <v>412</v>
      </c>
      <c r="I35" s="30" t="s">
        <v>706</v>
      </c>
      <c r="J35" s="51"/>
      <c r="K35" s="30" t="s">
        <v>458</v>
      </c>
      <c r="L35" s="118" t="s">
        <v>428</v>
      </c>
      <c r="M35" s="118" t="s">
        <v>429</v>
      </c>
      <c r="N35" s="30" t="s">
        <v>430</v>
      </c>
      <c r="O35" s="30" t="s">
        <v>427</v>
      </c>
    </row>
    <row r="36" spans="1:15" customFormat="1" ht="26.25" x14ac:dyDescent="0.25">
      <c r="A36" s="55" t="s">
        <v>764</v>
      </c>
      <c r="B36" s="35" t="s">
        <v>115</v>
      </c>
      <c r="C36" s="208">
        <v>0.54264166666666658</v>
      </c>
      <c r="D36" s="208">
        <v>0.34765833333333335</v>
      </c>
      <c r="E36" s="208">
        <v>0.19498333333333323</v>
      </c>
      <c r="F36" s="244">
        <v>0.64067754964141477</v>
      </c>
      <c r="G36" s="172">
        <v>274873.08</v>
      </c>
      <c r="H36" s="35" t="s">
        <v>412</v>
      </c>
      <c r="I36" s="30" t="s">
        <v>706</v>
      </c>
      <c r="J36" s="51"/>
      <c r="K36" s="30" t="s">
        <v>458</v>
      </c>
      <c r="L36" s="118" t="s">
        <v>463</v>
      </c>
      <c r="M36" s="118" t="s">
        <v>464</v>
      </c>
      <c r="N36" s="30" t="s">
        <v>463</v>
      </c>
      <c r="O36" s="30" t="s">
        <v>460</v>
      </c>
    </row>
    <row r="37" spans="1:15" customFormat="1" ht="26.25" x14ac:dyDescent="0.25">
      <c r="A37" s="55" t="s">
        <v>764</v>
      </c>
      <c r="B37" s="35" t="s">
        <v>116</v>
      </c>
      <c r="C37" s="208">
        <v>0.51391666666666669</v>
      </c>
      <c r="D37" s="208">
        <v>0.30669166666666658</v>
      </c>
      <c r="E37" s="208">
        <v>0.2072250000000001</v>
      </c>
      <c r="F37" s="244">
        <v>0.59677314739743781</v>
      </c>
      <c r="G37" s="172">
        <v>193161.69999999995</v>
      </c>
      <c r="H37" s="35" t="s">
        <v>412</v>
      </c>
      <c r="I37" s="30" t="s">
        <v>706</v>
      </c>
      <c r="J37" s="51"/>
      <c r="K37" s="30" t="s">
        <v>458</v>
      </c>
      <c r="L37" s="118" t="s">
        <v>428</v>
      </c>
      <c r="M37" s="118" t="s">
        <v>459</v>
      </c>
      <c r="N37" s="30" t="s">
        <v>430</v>
      </c>
      <c r="O37" s="30" t="s">
        <v>441</v>
      </c>
    </row>
    <row r="38" spans="1:15" customFormat="1" ht="26.25" x14ac:dyDescent="0.25">
      <c r="A38" s="55" t="s">
        <v>764</v>
      </c>
      <c r="B38" s="35" t="s">
        <v>117</v>
      </c>
      <c r="C38" s="208">
        <v>0.52796666666666681</v>
      </c>
      <c r="D38" s="208">
        <v>0.29787500000000006</v>
      </c>
      <c r="E38" s="208">
        <v>0.23009166666666675</v>
      </c>
      <c r="F38" s="244">
        <v>0.56419281520297992</v>
      </c>
      <c r="G38" s="172">
        <v>107136.61000000002</v>
      </c>
      <c r="H38" s="35" t="s">
        <v>412</v>
      </c>
      <c r="I38" s="30" t="s">
        <v>706</v>
      </c>
      <c r="J38" s="51"/>
      <c r="K38" s="30" t="s">
        <v>458</v>
      </c>
      <c r="L38" s="118" t="s">
        <v>463</v>
      </c>
      <c r="M38" s="118" t="s">
        <v>464</v>
      </c>
      <c r="N38" s="30" t="s">
        <v>463</v>
      </c>
      <c r="O38" s="30" t="s">
        <v>460</v>
      </c>
    </row>
    <row r="39" spans="1:15" customFormat="1" ht="26.25" x14ac:dyDescent="0.25">
      <c r="A39" s="55" t="s">
        <v>764</v>
      </c>
      <c r="B39" s="35" t="s">
        <v>118</v>
      </c>
      <c r="C39" s="208">
        <v>0.47406666666666664</v>
      </c>
      <c r="D39" s="208">
        <v>0.30361666666666665</v>
      </c>
      <c r="E39" s="208">
        <v>0.17044999999999999</v>
      </c>
      <c r="F39" s="244">
        <v>0.64045141330333288</v>
      </c>
      <c r="G39" s="172">
        <v>93189.540000000008</v>
      </c>
      <c r="H39" s="35" t="s">
        <v>412</v>
      </c>
      <c r="I39" s="30" t="s">
        <v>706</v>
      </c>
      <c r="J39" s="51"/>
      <c r="K39" s="30" t="s">
        <v>458</v>
      </c>
      <c r="L39" s="118" t="s">
        <v>428</v>
      </c>
      <c r="M39" s="118" t="s">
        <v>429</v>
      </c>
      <c r="N39" s="30" t="s">
        <v>430</v>
      </c>
      <c r="O39" s="30" t="s">
        <v>427</v>
      </c>
    </row>
    <row r="40" spans="1:15" customFormat="1" ht="39" x14ac:dyDescent="0.25">
      <c r="A40" s="55" t="s">
        <v>764</v>
      </c>
      <c r="B40" s="35" t="s">
        <v>119</v>
      </c>
      <c r="C40" s="208">
        <v>0.54419166666666685</v>
      </c>
      <c r="D40" s="208">
        <v>0.34029166666666666</v>
      </c>
      <c r="E40" s="208">
        <v>0.20390000000000019</v>
      </c>
      <c r="F40" s="244">
        <v>0.62531583541338043</v>
      </c>
      <c r="G40" s="172">
        <v>107073.31000000001</v>
      </c>
      <c r="H40" s="35" t="s">
        <v>412</v>
      </c>
      <c r="I40" s="30" t="s">
        <v>706</v>
      </c>
      <c r="J40" s="51"/>
      <c r="K40" s="30" t="s">
        <v>458</v>
      </c>
      <c r="L40" s="118" t="s">
        <v>442</v>
      </c>
      <c r="M40" s="118" t="s">
        <v>443</v>
      </c>
      <c r="N40" s="30" t="s">
        <v>444</v>
      </c>
      <c r="O40" s="30" t="s">
        <v>441</v>
      </c>
    </row>
    <row r="41" spans="1:15" customFormat="1" ht="39" x14ac:dyDescent="0.25">
      <c r="A41" s="55" t="s">
        <v>764</v>
      </c>
      <c r="B41" s="35" t="s">
        <v>120</v>
      </c>
      <c r="C41" s="208">
        <v>0.57304166666666667</v>
      </c>
      <c r="D41" s="208">
        <v>0.34369166666666673</v>
      </c>
      <c r="E41" s="208">
        <v>0.22934999999999994</v>
      </c>
      <c r="F41" s="244">
        <v>0.59976732349305617</v>
      </c>
      <c r="G41" s="172">
        <v>298783.95999999996</v>
      </c>
      <c r="H41" s="35" t="s">
        <v>412</v>
      </c>
      <c r="I41" s="30" t="s">
        <v>706</v>
      </c>
      <c r="J41" s="51"/>
      <c r="K41" s="30" t="s">
        <v>458</v>
      </c>
      <c r="L41" s="118" t="s">
        <v>442</v>
      </c>
      <c r="M41" s="118" t="s">
        <v>443</v>
      </c>
      <c r="N41" s="30" t="s">
        <v>444</v>
      </c>
      <c r="O41" s="30" t="s">
        <v>441</v>
      </c>
    </row>
    <row r="42" spans="1:15" customFormat="1" ht="26.25" x14ac:dyDescent="0.25">
      <c r="A42" s="55" t="s">
        <v>764</v>
      </c>
      <c r="B42" s="35" t="s">
        <v>121</v>
      </c>
      <c r="C42" s="208">
        <v>0.54981666666666684</v>
      </c>
      <c r="D42" s="208">
        <v>0.30427499999999991</v>
      </c>
      <c r="E42" s="208">
        <v>0.24554166666666694</v>
      </c>
      <c r="F42" s="244">
        <v>0.55341174330837517</v>
      </c>
      <c r="G42" s="172">
        <v>147390.40999999997</v>
      </c>
      <c r="H42" s="35" t="s">
        <v>412</v>
      </c>
      <c r="I42" s="30" t="s">
        <v>706</v>
      </c>
      <c r="J42" s="51"/>
      <c r="K42" s="30" t="s">
        <v>458</v>
      </c>
      <c r="L42" s="118" t="s">
        <v>428</v>
      </c>
      <c r="M42" s="118" t="s">
        <v>459</v>
      </c>
      <c r="N42" s="30" t="s">
        <v>430</v>
      </c>
      <c r="O42" s="30" t="s">
        <v>441</v>
      </c>
    </row>
    <row r="43" spans="1:15" customFormat="1" ht="39" x14ac:dyDescent="0.25">
      <c r="A43" s="55" t="s">
        <v>764</v>
      </c>
      <c r="B43" s="55" t="s">
        <v>122</v>
      </c>
      <c r="C43" s="208">
        <v>0.51579166666666654</v>
      </c>
      <c r="D43" s="208">
        <v>0.3085</v>
      </c>
      <c r="E43" s="208">
        <v>0.20729166666666654</v>
      </c>
      <c r="F43" s="244">
        <v>0.59810970191453283</v>
      </c>
      <c r="G43" s="172">
        <v>104506.68999999999</v>
      </c>
      <c r="H43" s="35" t="s">
        <v>412</v>
      </c>
      <c r="I43" s="30" t="s">
        <v>706</v>
      </c>
      <c r="J43" s="51"/>
      <c r="K43" s="30" t="s">
        <v>458</v>
      </c>
      <c r="L43" s="118" t="s">
        <v>442</v>
      </c>
      <c r="M43" s="118" t="s">
        <v>443</v>
      </c>
      <c r="N43" s="30" t="s">
        <v>444</v>
      </c>
      <c r="O43" s="30" t="s">
        <v>441</v>
      </c>
    </row>
    <row r="44" spans="1:15" customFormat="1" ht="51.75" x14ac:dyDescent="0.25">
      <c r="A44" s="55" t="s">
        <v>764</v>
      </c>
      <c r="B44" s="35" t="s">
        <v>713</v>
      </c>
      <c r="C44" s="208">
        <v>0.50826666666666676</v>
      </c>
      <c r="D44" s="208">
        <v>0.3337666666666666</v>
      </c>
      <c r="E44" s="208">
        <v>0.17450000000000015</v>
      </c>
      <c r="F44" s="244">
        <v>0.65667628541448031</v>
      </c>
      <c r="G44" s="172">
        <v>84038.529999999984</v>
      </c>
      <c r="H44" s="35" t="s">
        <v>412</v>
      </c>
      <c r="I44" s="30" t="s">
        <v>706</v>
      </c>
      <c r="J44" s="30" t="s">
        <v>476</v>
      </c>
      <c r="K44" s="30" t="s">
        <v>458</v>
      </c>
      <c r="L44" s="118" t="s">
        <v>428</v>
      </c>
      <c r="M44" s="118" t="s">
        <v>429</v>
      </c>
      <c r="N44" s="30" t="s">
        <v>430</v>
      </c>
      <c r="O44" s="30" t="s">
        <v>427</v>
      </c>
    </row>
    <row r="45" spans="1:15" customFormat="1" ht="39" x14ac:dyDescent="0.25">
      <c r="A45" s="55" t="s">
        <v>764</v>
      </c>
      <c r="B45" s="35" t="s">
        <v>123</v>
      </c>
      <c r="C45" s="208">
        <v>0.5565416666666666</v>
      </c>
      <c r="D45" s="208">
        <v>0.33418333333333333</v>
      </c>
      <c r="E45" s="208">
        <v>0.22235833333333327</v>
      </c>
      <c r="F45" s="244">
        <v>0.60046417608744485</v>
      </c>
      <c r="G45" s="172">
        <v>176162.53</v>
      </c>
      <c r="H45" s="35" t="s">
        <v>412</v>
      </c>
      <c r="I45" s="30" t="s">
        <v>706</v>
      </c>
      <c r="J45" s="30"/>
      <c r="K45" s="30" t="s">
        <v>458</v>
      </c>
      <c r="L45" s="118" t="s">
        <v>442</v>
      </c>
      <c r="M45" s="118" t="s">
        <v>443</v>
      </c>
      <c r="N45" s="30" t="s">
        <v>444</v>
      </c>
      <c r="O45" s="30" t="s">
        <v>441</v>
      </c>
    </row>
    <row r="46" spans="1:15" customFormat="1" ht="39" x14ac:dyDescent="0.25">
      <c r="A46" s="55" t="s">
        <v>764</v>
      </c>
      <c r="B46" s="35" t="s">
        <v>124</v>
      </c>
      <c r="C46" s="208">
        <v>0.52526666666666666</v>
      </c>
      <c r="D46" s="208">
        <v>0.30548333333333327</v>
      </c>
      <c r="E46" s="208">
        <v>0.21978333333333339</v>
      </c>
      <c r="F46" s="244">
        <v>0.58157761137200137</v>
      </c>
      <c r="G46" s="172">
        <v>202856.61</v>
      </c>
      <c r="H46" s="35" t="s">
        <v>412</v>
      </c>
      <c r="I46" s="30" t="s">
        <v>706</v>
      </c>
      <c r="J46" s="107" t="s">
        <v>465</v>
      </c>
      <c r="K46" s="30" t="s">
        <v>458</v>
      </c>
      <c r="L46" s="118" t="s">
        <v>428</v>
      </c>
      <c r="M46" s="118" t="s">
        <v>429</v>
      </c>
      <c r="N46" s="30" t="s">
        <v>430</v>
      </c>
      <c r="O46" s="30" t="s">
        <v>427</v>
      </c>
    </row>
    <row r="47" spans="1:15" customFormat="1" ht="26.25" x14ac:dyDescent="0.25">
      <c r="A47" s="55" t="s">
        <v>764</v>
      </c>
      <c r="B47" s="35" t="s">
        <v>125</v>
      </c>
      <c r="C47" s="208">
        <v>0.61234166666666656</v>
      </c>
      <c r="D47" s="208">
        <v>0.39034166666666675</v>
      </c>
      <c r="E47" s="208">
        <v>0.22199999999999981</v>
      </c>
      <c r="F47" s="244">
        <v>0.637457301887563</v>
      </c>
      <c r="G47" s="172">
        <v>149543.16999999998</v>
      </c>
      <c r="H47" s="35" t="s">
        <v>412</v>
      </c>
      <c r="I47" s="30" t="s">
        <v>706</v>
      </c>
      <c r="J47" s="30"/>
      <c r="K47" s="30" t="s">
        <v>458</v>
      </c>
      <c r="L47" s="118" t="s">
        <v>461</v>
      </c>
      <c r="M47" s="118" t="s">
        <v>461</v>
      </c>
      <c r="N47" s="30" t="s">
        <v>462</v>
      </c>
      <c r="O47" s="30" t="s">
        <v>460</v>
      </c>
    </row>
    <row r="48" spans="1:15" customFormat="1" ht="26.25" x14ac:dyDescent="0.25">
      <c r="A48" s="55" t="s">
        <v>764</v>
      </c>
      <c r="B48" s="35" t="s">
        <v>126</v>
      </c>
      <c r="C48" s="208">
        <v>0.56156666666666666</v>
      </c>
      <c r="D48" s="208">
        <v>0.35993333333333327</v>
      </c>
      <c r="E48" s="208">
        <v>0.20163333333333339</v>
      </c>
      <c r="F48" s="244">
        <v>0.64094497536653405</v>
      </c>
      <c r="G48" s="172">
        <v>207501.66999999998</v>
      </c>
      <c r="H48" s="35" t="s">
        <v>412</v>
      </c>
      <c r="I48" s="30" t="s">
        <v>706</v>
      </c>
      <c r="J48" s="30"/>
      <c r="K48" s="30" t="s">
        <v>458</v>
      </c>
      <c r="L48" s="118" t="s">
        <v>461</v>
      </c>
      <c r="M48" s="118" t="s">
        <v>461</v>
      </c>
      <c r="N48" s="30" t="s">
        <v>462</v>
      </c>
      <c r="O48" s="30" t="s">
        <v>460</v>
      </c>
    </row>
    <row r="49" spans="1:15" customFormat="1" ht="26.25" x14ac:dyDescent="0.25">
      <c r="A49" s="55" t="s">
        <v>764</v>
      </c>
      <c r="B49" s="35" t="s">
        <v>127</v>
      </c>
      <c r="C49" s="208">
        <v>0.51446666666666685</v>
      </c>
      <c r="D49" s="208">
        <v>0.33227499999999993</v>
      </c>
      <c r="E49" s="208">
        <v>0.18219166666666692</v>
      </c>
      <c r="F49" s="244">
        <v>0.64586302967474374</v>
      </c>
      <c r="G49" s="172">
        <v>163600.15000000002</v>
      </c>
      <c r="H49" s="35" t="s">
        <v>412</v>
      </c>
      <c r="I49" s="30" t="s">
        <v>706</v>
      </c>
      <c r="J49" s="30"/>
      <c r="K49" s="30" t="s">
        <v>458</v>
      </c>
      <c r="L49" s="118" t="s">
        <v>428</v>
      </c>
      <c r="M49" s="118" t="s">
        <v>459</v>
      </c>
      <c r="N49" s="30" t="s">
        <v>430</v>
      </c>
      <c r="O49" s="30" t="s">
        <v>441</v>
      </c>
    </row>
    <row r="50" spans="1:15" customFormat="1" ht="26.25" x14ac:dyDescent="0.25">
      <c r="A50" s="55" t="s">
        <v>764</v>
      </c>
      <c r="B50" s="35" t="s">
        <v>128</v>
      </c>
      <c r="C50" s="208">
        <v>0.54579166666666667</v>
      </c>
      <c r="D50" s="208">
        <v>0.32992499999999997</v>
      </c>
      <c r="E50" s="208">
        <v>0.21586666666666671</v>
      </c>
      <c r="F50" s="244">
        <v>0.60448889228185354</v>
      </c>
      <c r="G50" s="172">
        <v>108297.32000000002</v>
      </c>
      <c r="H50" s="35" t="s">
        <v>412</v>
      </c>
      <c r="I50" s="30" t="s">
        <v>706</v>
      </c>
      <c r="J50" s="30"/>
      <c r="K50" s="30" t="s">
        <v>458</v>
      </c>
      <c r="L50" s="118" t="s">
        <v>463</v>
      </c>
      <c r="M50" s="118" t="s">
        <v>464</v>
      </c>
      <c r="N50" s="30" t="s">
        <v>463</v>
      </c>
      <c r="O50" s="30" t="s">
        <v>460</v>
      </c>
    </row>
    <row r="51" spans="1:15" customFormat="1" ht="64.5" x14ac:dyDescent="0.25">
      <c r="A51" s="55" t="s">
        <v>764</v>
      </c>
      <c r="B51" s="55" t="s">
        <v>129</v>
      </c>
      <c r="C51" s="208">
        <v>0.50826666666666676</v>
      </c>
      <c r="D51" s="208">
        <v>0.3337666666666666</v>
      </c>
      <c r="E51" s="208">
        <v>0.17450000000000015</v>
      </c>
      <c r="F51" s="244">
        <v>0.65667628541448031</v>
      </c>
      <c r="G51" s="172">
        <v>158462.63</v>
      </c>
      <c r="H51" s="35" t="s">
        <v>412</v>
      </c>
      <c r="I51" s="30" t="s">
        <v>706</v>
      </c>
      <c r="J51" s="30" t="s">
        <v>466</v>
      </c>
      <c r="K51" s="30" t="s">
        <v>458</v>
      </c>
      <c r="L51" s="118" t="s">
        <v>428</v>
      </c>
      <c r="M51" s="118" t="s">
        <v>429</v>
      </c>
      <c r="N51" s="30" t="s">
        <v>430</v>
      </c>
      <c r="O51" s="30" t="s">
        <v>427</v>
      </c>
    </row>
    <row r="52" spans="1:15" customFormat="1" ht="26.25" x14ac:dyDescent="0.25">
      <c r="A52" s="55" t="s">
        <v>764</v>
      </c>
      <c r="B52" s="35" t="s">
        <v>130</v>
      </c>
      <c r="C52" s="208">
        <v>0.5440166666666667</v>
      </c>
      <c r="D52" s="208">
        <v>0.27649166666666664</v>
      </c>
      <c r="E52" s="208">
        <v>0.26752500000000007</v>
      </c>
      <c r="F52" s="244">
        <v>0.50824116908182948</v>
      </c>
      <c r="G52" s="172">
        <v>127823.76000000002</v>
      </c>
      <c r="H52" s="35" t="s">
        <v>412</v>
      </c>
      <c r="I52" s="30" t="s">
        <v>706</v>
      </c>
      <c r="J52" s="51"/>
      <c r="K52" s="30" t="s">
        <v>458</v>
      </c>
      <c r="L52" s="118" t="s">
        <v>428</v>
      </c>
      <c r="M52" s="118" t="s">
        <v>459</v>
      </c>
      <c r="N52" s="30" t="s">
        <v>430</v>
      </c>
      <c r="O52" s="30" t="s">
        <v>441</v>
      </c>
    </row>
    <row r="53" spans="1:15" customFormat="1" ht="26.25" x14ac:dyDescent="0.25">
      <c r="A53" s="55" t="s">
        <v>764</v>
      </c>
      <c r="B53" s="35" t="s">
        <v>131</v>
      </c>
      <c r="C53" s="208">
        <v>0.5933166666666666</v>
      </c>
      <c r="D53" s="208">
        <v>0.36754166666666666</v>
      </c>
      <c r="E53" s="208">
        <v>0.22577499999999995</v>
      </c>
      <c r="F53" s="244">
        <v>0.61946964802382098</v>
      </c>
      <c r="G53" s="172">
        <v>90128.860000000015</v>
      </c>
      <c r="H53" s="35" t="s">
        <v>412</v>
      </c>
      <c r="I53" s="30" t="s">
        <v>706</v>
      </c>
      <c r="J53" s="51"/>
      <c r="K53" s="30" t="s">
        <v>458</v>
      </c>
      <c r="L53" s="118" t="s">
        <v>428</v>
      </c>
      <c r="M53" s="118" t="s">
        <v>429</v>
      </c>
      <c r="N53" s="30" t="s">
        <v>430</v>
      </c>
      <c r="O53" s="30" t="s">
        <v>427</v>
      </c>
    </row>
    <row r="54" spans="1:15" customFormat="1" ht="39" x14ac:dyDescent="0.25">
      <c r="A54" s="55" t="s">
        <v>764</v>
      </c>
      <c r="B54" s="35" t="s">
        <v>132</v>
      </c>
      <c r="C54" s="208">
        <v>0.45224166666666682</v>
      </c>
      <c r="D54" s="208">
        <v>0.29914166666666658</v>
      </c>
      <c r="E54" s="208">
        <v>0.15310000000000024</v>
      </c>
      <c r="F54" s="244">
        <v>0.66146418765777848</v>
      </c>
      <c r="G54" s="172">
        <v>276023.48</v>
      </c>
      <c r="H54" s="35" t="s">
        <v>412</v>
      </c>
      <c r="I54" s="30" t="s">
        <v>706</v>
      </c>
      <c r="J54" s="51"/>
      <c r="K54" s="30" t="s">
        <v>458</v>
      </c>
      <c r="L54" s="118" t="s">
        <v>442</v>
      </c>
      <c r="M54" s="118" t="s">
        <v>443</v>
      </c>
      <c r="N54" s="30" t="s">
        <v>444</v>
      </c>
      <c r="O54" s="30" t="s">
        <v>441</v>
      </c>
    </row>
    <row r="55" spans="1:15" customFormat="1" ht="26.25" x14ac:dyDescent="0.25">
      <c r="A55" s="55" t="s">
        <v>764</v>
      </c>
      <c r="B55" s="35" t="s">
        <v>133</v>
      </c>
      <c r="C55" s="208">
        <v>0.51141666666666652</v>
      </c>
      <c r="D55" s="208">
        <v>0.30597500000000005</v>
      </c>
      <c r="E55" s="208">
        <v>0.20544166666666647</v>
      </c>
      <c r="F55" s="244">
        <v>0.59828906631904866</v>
      </c>
      <c r="G55" s="172">
        <v>212875.41999999995</v>
      </c>
      <c r="H55" s="35" t="s">
        <v>412</v>
      </c>
      <c r="I55" s="30" t="s">
        <v>706</v>
      </c>
      <c r="J55" s="51"/>
      <c r="K55" s="30" t="s">
        <v>458</v>
      </c>
      <c r="L55" s="118" t="s">
        <v>428</v>
      </c>
      <c r="M55" s="118" t="s">
        <v>459</v>
      </c>
      <c r="N55" s="30" t="s">
        <v>430</v>
      </c>
      <c r="O55" s="30" t="s">
        <v>441</v>
      </c>
    </row>
    <row r="56" spans="1:15" customFormat="1" ht="26.25" x14ac:dyDescent="0.25">
      <c r="A56" s="55" t="s">
        <v>764</v>
      </c>
      <c r="B56" s="35" t="s">
        <v>134</v>
      </c>
      <c r="C56" s="208">
        <v>0.57311666666666683</v>
      </c>
      <c r="D56" s="208">
        <v>0.40478333333333327</v>
      </c>
      <c r="E56" s="208">
        <v>0.16833333333333356</v>
      </c>
      <c r="F56" s="244">
        <v>0.70628435164451653</v>
      </c>
      <c r="G56" s="172">
        <v>87823.390000000014</v>
      </c>
      <c r="H56" s="35" t="s">
        <v>412</v>
      </c>
      <c r="I56" s="30" t="s">
        <v>706</v>
      </c>
      <c r="J56" s="51"/>
      <c r="K56" s="30" t="s">
        <v>458</v>
      </c>
      <c r="L56" s="118" t="s">
        <v>467</v>
      </c>
      <c r="M56" s="118" t="s">
        <v>468</v>
      </c>
      <c r="N56" s="30" t="s">
        <v>467</v>
      </c>
      <c r="O56" s="30" t="s">
        <v>427</v>
      </c>
    </row>
    <row r="57" spans="1:15" customFormat="1" ht="64.5" x14ac:dyDescent="0.25">
      <c r="A57" s="55" t="s">
        <v>764</v>
      </c>
      <c r="B57" s="55" t="s">
        <v>135</v>
      </c>
      <c r="C57" s="208">
        <v>0.50861666666666661</v>
      </c>
      <c r="D57" s="208">
        <v>0.29805833333333326</v>
      </c>
      <c r="E57" s="208">
        <v>0.21055833333333335</v>
      </c>
      <c r="F57" s="244">
        <v>0.58601762951797354</v>
      </c>
      <c r="G57" s="172">
        <v>348451.37999999995</v>
      </c>
      <c r="H57" s="35" t="s">
        <v>412</v>
      </c>
      <c r="I57" s="30" t="s">
        <v>706</v>
      </c>
      <c r="J57" s="30" t="s">
        <v>469</v>
      </c>
      <c r="K57" s="30" t="s">
        <v>458</v>
      </c>
      <c r="L57" s="118" t="s">
        <v>428</v>
      </c>
      <c r="M57" s="118" t="s">
        <v>429</v>
      </c>
      <c r="N57" s="30" t="s">
        <v>430</v>
      </c>
      <c r="O57" s="30" t="s">
        <v>427</v>
      </c>
    </row>
    <row r="58" spans="1:15" customFormat="1" ht="26.25" x14ac:dyDescent="0.25">
      <c r="A58" s="55" t="s">
        <v>764</v>
      </c>
      <c r="B58" s="35" t="s">
        <v>136</v>
      </c>
      <c r="C58" s="208">
        <v>0.87066666666666681</v>
      </c>
      <c r="D58" s="208">
        <v>0.5668333333333333</v>
      </c>
      <c r="E58" s="208">
        <v>0.30383333333333351</v>
      </c>
      <c r="F58" s="244">
        <v>0.65103369065849914</v>
      </c>
      <c r="G58" s="172">
        <v>282914.65999999997</v>
      </c>
      <c r="H58" s="35" t="s">
        <v>412</v>
      </c>
      <c r="I58" s="30" t="s">
        <v>706</v>
      </c>
      <c r="J58" s="30"/>
      <c r="K58" s="30" t="s">
        <v>458</v>
      </c>
      <c r="L58" s="118" t="s">
        <v>461</v>
      </c>
      <c r="M58" s="118" t="s">
        <v>461</v>
      </c>
      <c r="N58" s="30" t="s">
        <v>462</v>
      </c>
      <c r="O58" s="30" t="s">
        <v>460</v>
      </c>
    </row>
    <row r="59" spans="1:15" customFormat="1" ht="26.25" x14ac:dyDescent="0.25">
      <c r="A59" s="55" t="s">
        <v>764</v>
      </c>
      <c r="B59" s="35" t="s">
        <v>137</v>
      </c>
      <c r="C59" s="208">
        <v>0.58241666666666647</v>
      </c>
      <c r="D59" s="208">
        <v>0.36530000000000001</v>
      </c>
      <c r="E59" s="208">
        <v>0.21711666666666646</v>
      </c>
      <c r="F59" s="244">
        <v>0.62721419373300924</v>
      </c>
      <c r="G59" s="172">
        <v>155104.95000000001</v>
      </c>
      <c r="H59" s="35" t="s">
        <v>412</v>
      </c>
      <c r="I59" s="30" t="s">
        <v>706</v>
      </c>
      <c r="J59" s="30"/>
      <c r="K59" s="30" t="s">
        <v>458</v>
      </c>
      <c r="L59" s="118" t="s">
        <v>461</v>
      </c>
      <c r="M59" s="118" t="s">
        <v>461</v>
      </c>
      <c r="N59" s="30" t="s">
        <v>462</v>
      </c>
      <c r="O59" s="30" t="s">
        <v>460</v>
      </c>
    </row>
    <row r="60" spans="1:15" customFormat="1" ht="39" x14ac:dyDescent="0.25">
      <c r="A60" s="55" t="s">
        <v>764</v>
      </c>
      <c r="B60" s="35" t="s">
        <v>138</v>
      </c>
      <c r="C60" s="208">
        <v>0.52081666666666682</v>
      </c>
      <c r="D60" s="208">
        <v>0.30667500000000003</v>
      </c>
      <c r="E60" s="208">
        <v>0.21414166666666679</v>
      </c>
      <c r="F60" s="244">
        <v>0.58883484271496678</v>
      </c>
      <c r="G60" s="172">
        <v>184507.29999999996</v>
      </c>
      <c r="H60" s="35" t="s">
        <v>412</v>
      </c>
      <c r="I60" s="30" t="s">
        <v>706</v>
      </c>
      <c r="J60" s="30"/>
      <c r="K60" s="30" t="s">
        <v>458</v>
      </c>
      <c r="L60" s="118" t="s">
        <v>442</v>
      </c>
      <c r="M60" s="118" t="s">
        <v>443</v>
      </c>
      <c r="N60" s="30" t="s">
        <v>444</v>
      </c>
      <c r="O60" s="30" t="s">
        <v>441</v>
      </c>
    </row>
    <row r="61" spans="1:15" customFormat="1" ht="64.5" x14ac:dyDescent="0.25">
      <c r="A61" s="55" t="s">
        <v>764</v>
      </c>
      <c r="B61" s="55" t="s">
        <v>139</v>
      </c>
      <c r="C61" s="208">
        <v>0.52526666666666666</v>
      </c>
      <c r="D61" s="208">
        <v>0.30548333333333327</v>
      </c>
      <c r="E61" s="208">
        <v>0.21978333333333339</v>
      </c>
      <c r="F61" s="244">
        <v>0.58157761137200137</v>
      </c>
      <c r="G61" s="172">
        <v>131079.46000000002</v>
      </c>
      <c r="H61" s="35" t="s">
        <v>412</v>
      </c>
      <c r="I61" s="30" t="s">
        <v>706</v>
      </c>
      <c r="J61" s="30" t="s">
        <v>470</v>
      </c>
      <c r="K61" s="30" t="s">
        <v>458</v>
      </c>
      <c r="L61" s="118" t="s">
        <v>428</v>
      </c>
      <c r="M61" s="118" t="s">
        <v>429</v>
      </c>
      <c r="N61" s="30" t="s">
        <v>430</v>
      </c>
      <c r="O61" s="30" t="s">
        <v>427</v>
      </c>
    </row>
    <row r="62" spans="1:15" customFormat="1" ht="26.25" x14ac:dyDescent="0.25">
      <c r="A62" s="55" t="s">
        <v>764</v>
      </c>
      <c r="B62" s="35" t="s">
        <v>140</v>
      </c>
      <c r="C62" s="208">
        <v>0.50299166666666661</v>
      </c>
      <c r="D62" s="208">
        <v>0.32413333333333327</v>
      </c>
      <c r="E62" s="208">
        <v>0.17885833333333334</v>
      </c>
      <c r="F62" s="244">
        <v>0.64441094120180908</v>
      </c>
      <c r="G62" s="172">
        <v>208103.10000000003</v>
      </c>
      <c r="H62" s="35" t="s">
        <v>412</v>
      </c>
      <c r="I62" s="30" t="s">
        <v>706</v>
      </c>
      <c r="J62" s="30"/>
      <c r="K62" s="30" t="s">
        <v>458</v>
      </c>
      <c r="L62" s="118" t="s">
        <v>270</v>
      </c>
      <c r="M62" s="118" t="s">
        <v>423</v>
      </c>
      <c r="N62" s="30" t="s">
        <v>424</v>
      </c>
      <c r="O62" s="30" t="s">
        <v>422</v>
      </c>
    </row>
    <row r="63" spans="1:15" customFormat="1" ht="26.25" x14ac:dyDescent="0.25">
      <c r="A63" s="55" t="s">
        <v>764</v>
      </c>
      <c r="B63" s="35" t="s">
        <v>141</v>
      </c>
      <c r="C63" s="208">
        <v>0.5277166666666665</v>
      </c>
      <c r="D63" s="208">
        <v>0.31634999999999996</v>
      </c>
      <c r="E63" s="208">
        <v>0.21136666666666654</v>
      </c>
      <c r="F63" s="244">
        <v>0.59946941224773409</v>
      </c>
      <c r="G63" s="172">
        <v>39625.79</v>
      </c>
      <c r="H63" s="35" t="s">
        <v>412</v>
      </c>
      <c r="I63" s="30" t="s">
        <v>706</v>
      </c>
      <c r="J63" s="30"/>
      <c r="K63" s="30" t="s">
        <v>458</v>
      </c>
      <c r="L63" s="118" t="s">
        <v>428</v>
      </c>
      <c r="M63" s="118" t="s">
        <v>459</v>
      </c>
      <c r="N63" s="30" t="s">
        <v>430</v>
      </c>
      <c r="O63" s="30" t="s">
        <v>441</v>
      </c>
    </row>
    <row r="64" spans="1:15" customFormat="1" ht="51.75" x14ac:dyDescent="0.25">
      <c r="A64" s="55" t="s">
        <v>764</v>
      </c>
      <c r="B64" s="55" t="s">
        <v>142</v>
      </c>
      <c r="C64" s="208">
        <v>0.5753166666666667</v>
      </c>
      <c r="D64" s="208">
        <v>0.29131666666666667</v>
      </c>
      <c r="E64" s="208">
        <v>0.28400000000000003</v>
      </c>
      <c r="F64" s="244">
        <v>0.50635881688345541</v>
      </c>
      <c r="G64" s="172">
        <v>236984.16999999998</v>
      </c>
      <c r="H64" s="35" t="s">
        <v>412</v>
      </c>
      <c r="I64" s="30" t="s">
        <v>706</v>
      </c>
      <c r="J64" s="55" t="s">
        <v>800</v>
      </c>
      <c r="K64" s="30" t="s">
        <v>458</v>
      </c>
      <c r="L64" s="118" t="s">
        <v>428</v>
      </c>
      <c r="M64" s="118" t="s">
        <v>459</v>
      </c>
      <c r="N64" s="30" t="s">
        <v>430</v>
      </c>
      <c r="O64" s="30" t="s">
        <v>441</v>
      </c>
    </row>
    <row r="65" spans="1:15" customFormat="1" ht="26.25" x14ac:dyDescent="0.25">
      <c r="A65" s="55" t="s">
        <v>764</v>
      </c>
      <c r="B65" s="35" t="s">
        <v>143</v>
      </c>
      <c r="C65" s="208">
        <v>0.5091916666666666</v>
      </c>
      <c r="D65" s="208">
        <v>0.31806666666666666</v>
      </c>
      <c r="E65" s="208">
        <v>0.19112499999999993</v>
      </c>
      <c r="F65" s="244">
        <v>0.6246501808421846</v>
      </c>
      <c r="G65" s="172">
        <v>104279.81999999998</v>
      </c>
      <c r="H65" s="35" t="s">
        <v>412</v>
      </c>
      <c r="I65" s="30" t="s">
        <v>706</v>
      </c>
      <c r="J65" s="51"/>
      <c r="K65" s="30" t="s">
        <v>458</v>
      </c>
      <c r="L65" s="118" t="s">
        <v>428</v>
      </c>
      <c r="M65" s="118" t="s">
        <v>429</v>
      </c>
      <c r="N65" s="30" t="s">
        <v>430</v>
      </c>
      <c r="O65" s="30" t="s">
        <v>427</v>
      </c>
    </row>
    <row r="66" spans="1:15" customFormat="1" ht="26.25" x14ac:dyDescent="0.25">
      <c r="A66" s="55" t="s">
        <v>764</v>
      </c>
      <c r="B66" s="35" t="s">
        <v>144</v>
      </c>
      <c r="C66" s="208">
        <v>0.50299166666666661</v>
      </c>
      <c r="D66" s="208">
        <v>0.29435</v>
      </c>
      <c r="E66" s="208">
        <v>0.20864166666666661</v>
      </c>
      <c r="F66" s="244">
        <v>0.58519856193773923</v>
      </c>
      <c r="G66" s="172">
        <v>222810.36</v>
      </c>
      <c r="H66" s="35" t="s">
        <v>412</v>
      </c>
      <c r="I66" s="30" t="s">
        <v>706</v>
      </c>
      <c r="J66" s="51"/>
      <c r="K66" s="30" t="s">
        <v>458</v>
      </c>
      <c r="L66" s="118" t="s">
        <v>428</v>
      </c>
      <c r="M66" s="118" t="s">
        <v>459</v>
      </c>
      <c r="N66" s="30" t="s">
        <v>430</v>
      </c>
      <c r="O66" s="30" t="s">
        <v>441</v>
      </c>
    </row>
    <row r="67" spans="1:15" customFormat="1" ht="51.75" x14ac:dyDescent="0.25">
      <c r="A67" s="55" t="s">
        <v>764</v>
      </c>
      <c r="B67" s="35" t="s">
        <v>801</v>
      </c>
      <c r="C67" s="208">
        <v>0.5753166666666667</v>
      </c>
      <c r="D67" s="208">
        <v>0.32509166666666667</v>
      </c>
      <c r="E67" s="208">
        <v>0.25022500000000003</v>
      </c>
      <c r="F67" s="244">
        <v>0.56506561603754446</v>
      </c>
      <c r="G67" s="172">
        <v>141596.33000000002</v>
      </c>
      <c r="H67" s="35" t="s">
        <v>412</v>
      </c>
      <c r="I67" s="30" t="s">
        <v>706</v>
      </c>
      <c r="J67" s="107" t="s">
        <v>472</v>
      </c>
      <c r="K67" s="30" t="s">
        <v>458</v>
      </c>
      <c r="L67" s="118" t="s">
        <v>428</v>
      </c>
      <c r="M67" s="118" t="s">
        <v>459</v>
      </c>
      <c r="N67" s="30" t="s">
        <v>430</v>
      </c>
      <c r="O67" s="30" t="s">
        <v>441</v>
      </c>
    </row>
    <row r="68" spans="1:15" customFormat="1" ht="26.25" x14ac:dyDescent="0.25">
      <c r="A68" s="55" t="s">
        <v>764</v>
      </c>
      <c r="B68" s="35" t="s">
        <v>145</v>
      </c>
      <c r="C68" s="208">
        <v>0.47756666666666669</v>
      </c>
      <c r="D68" s="208">
        <v>0.29024166666666668</v>
      </c>
      <c r="E68" s="208">
        <v>0.18732500000000002</v>
      </c>
      <c r="F68" s="244">
        <v>0.60775109932295668</v>
      </c>
      <c r="G68" s="172">
        <v>183075.8</v>
      </c>
      <c r="H68" s="35" t="s">
        <v>412</v>
      </c>
      <c r="I68" s="30" t="s">
        <v>706</v>
      </c>
      <c r="J68" s="51"/>
      <c r="K68" s="30" t="s">
        <v>458</v>
      </c>
      <c r="L68" s="118" t="s">
        <v>463</v>
      </c>
      <c r="M68" s="118" t="s">
        <v>464</v>
      </c>
      <c r="N68" s="30" t="s">
        <v>463</v>
      </c>
      <c r="O68" s="30" t="s">
        <v>460</v>
      </c>
    </row>
    <row r="69" spans="1:15" customFormat="1" ht="26.25" x14ac:dyDescent="0.25">
      <c r="A69" s="55" t="s">
        <v>764</v>
      </c>
      <c r="B69" s="35" t="s">
        <v>146</v>
      </c>
      <c r="C69" s="208">
        <v>0.43589166666666673</v>
      </c>
      <c r="D69" s="208">
        <v>0.24743333333333337</v>
      </c>
      <c r="E69" s="208">
        <v>0.18845833333333337</v>
      </c>
      <c r="F69" s="244">
        <v>0.56764868946794877</v>
      </c>
      <c r="G69" s="172">
        <v>170536.83999999997</v>
      </c>
      <c r="H69" s="35" t="s">
        <v>412</v>
      </c>
      <c r="I69" s="30" t="s">
        <v>706</v>
      </c>
      <c r="J69" s="51"/>
      <c r="K69" s="30" t="s">
        <v>458</v>
      </c>
      <c r="L69" s="118" t="s">
        <v>463</v>
      </c>
      <c r="M69" s="118" t="s">
        <v>464</v>
      </c>
      <c r="N69" s="30" t="s">
        <v>463</v>
      </c>
      <c r="O69" s="30" t="s">
        <v>460</v>
      </c>
    </row>
    <row r="70" spans="1:15" customFormat="1" ht="26.25" x14ac:dyDescent="0.25">
      <c r="A70" s="55" t="s">
        <v>764</v>
      </c>
      <c r="B70" s="35" t="s">
        <v>147</v>
      </c>
      <c r="C70" s="208">
        <v>0.55026666666666657</v>
      </c>
      <c r="D70" s="208">
        <v>0.33240000000000003</v>
      </c>
      <c r="E70" s="208">
        <v>0.21786666666666654</v>
      </c>
      <c r="F70" s="244">
        <v>0.60407075357402484</v>
      </c>
      <c r="G70" s="172">
        <v>334122.8</v>
      </c>
      <c r="H70" s="35" t="s">
        <v>412</v>
      </c>
      <c r="I70" s="30" t="s">
        <v>706</v>
      </c>
      <c r="J70" s="51"/>
      <c r="K70" s="30" t="s">
        <v>458</v>
      </c>
      <c r="L70" s="118" t="s">
        <v>428</v>
      </c>
      <c r="M70" s="118" t="s">
        <v>459</v>
      </c>
      <c r="N70" s="30" t="s">
        <v>430</v>
      </c>
      <c r="O70" s="30" t="s">
        <v>441</v>
      </c>
    </row>
    <row r="71" spans="1:15" customFormat="1" ht="26.25" x14ac:dyDescent="0.25">
      <c r="A71" s="55" t="s">
        <v>764</v>
      </c>
      <c r="B71" s="35" t="s">
        <v>148</v>
      </c>
      <c r="C71" s="208">
        <v>0.59066666666666656</v>
      </c>
      <c r="D71" s="208">
        <v>0.3630250000000001</v>
      </c>
      <c r="E71" s="208">
        <v>0.22764166666666646</v>
      </c>
      <c r="F71" s="244">
        <v>0.61460214446952621</v>
      </c>
      <c r="G71" s="172">
        <v>55343.970000000008</v>
      </c>
      <c r="H71" s="35" t="s">
        <v>412</v>
      </c>
      <c r="I71" s="30" t="s">
        <v>706</v>
      </c>
      <c r="J71" s="51"/>
      <c r="K71" s="30" t="s">
        <v>458</v>
      </c>
      <c r="L71" s="118" t="s">
        <v>461</v>
      </c>
      <c r="M71" s="118" t="s">
        <v>461</v>
      </c>
      <c r="N71" s="30" t="s">
        <v>462</v>
      </c>
      <c r="O71" s="30" t="s">
        <v>460</v>
      </c>
    </row>
    <row r="72" spans="1:15" customFormat="1" ht="39" x14ac:dyDescent="0.25">
      <c r="A72" s="55" t="s">
        <v>764</v>
      </c>
      <c r="B72" s="35" t="s">
        <v>149</v>
      </c>
      <c r="C72" s="208">
        <v>0.58596666666666664</v>
      </c>
      <c r="D72" s="208">
        <v>0.36469166666666669</v>
      </c>
      <c r="E72" s="208">
        <v>0.22127499999999994</v>
      </c>
      <c r="F72" s="244">
        <v>0.62237613061038743</v>
      </c>
      <c r="G72" s="172">
        <v>107704.73999999999</v>
      </c>
      <c r="H72" s="35" t="s">
        <v>412</v>
      </c>
      <c r="I72" s="30" t="s">
        <v>706</v>
      </c>
      <c r="J72" s="51"/>
      <c r="K72" s="30" t="s">
        <v>458</v>
      </c>
      <c r="L72" s="118" t="s">
        <v>442</v>
      </c>
      <c r="M72" s="118" t="s">
        <v>443</v>
      </c>
      <c r="N72" s="30" t="s">
        <v>444</v>
      </c>
      <c r="O72" s="30" t="s">
        <v>441</v>
      </c>
    </row>
    <row r="73" spans="1:15" customFormat="1" ht="26.25" x14ac:dyDescent="0.25">
      <c r="A73" s="55" t="s">
        <v>764</v>
      </c>
      <c r="B73" s="35" t="s">
        <v>150</v>
      </c>
      <c r="C73" s="208">
        <v>0.55064166666666658</v>
      </c>
      <c r="D73" s="208">
        <v>0.35045833333333326</v>
      </c>
      <c r="E73" s="208">
        <v>0.20018333333333332</v>
      </c>
      <c r="F73" s="244">
        <v>0.63645443951753256</v>
      </c>
      <c r="G73" s="172">
        <v>246998.44</v>
      </c>
      <c r="H73" s="35" t="s">
        <v>412</v>
      </c>
      <c r="I73" s="30" t="s">
        <v>706</v>
      </c>
      <c r="J73" s="51"/>
      <c r="K73" s="30" t="s">
        <v>458</v>
      </c>
      <c r="L73" s="118" t="s">
        <v>463</v>
      </c>
      <c r="M73" s="118" t="s">
        <v>464</v>
      </c>
      <c r="N73" s="30" t="s">
        <v>463</v>
      </c>
      <c r="O73" s="30" t="s">
        <v>460</v>
      </c>
    </row>
    <row r="74" spans="1:15" customFormat="1" ht="26.25" x14ac:dyDescent="0.25">
      <c r="A74" s="55" t="s">
        <v>764</v>
      </c>
      <c r="B74" s="35" t="s">
        <v>151</v>
      </c>
      <c r="C74" s="208">
        <v>0.60494166666666671</v>
      </c>
      <c r="D74" s="208">
        <v>0.36840833333333339</v>
      </c>
      <c r="E74" s="208">
        <v>0.23653333333333332</v>
      </c>
      <c r="F74" s="244">
        <v>0.60899811276569371</v>
      </c>
      <c r="G74" s="172">
        <v>145412.41</v>
      </c>
      <c r="H74" s="35" t="s">
        <v>412</v>
      </c>
      <c r="I74" s="30" t="s">
        <v>706</v>
      </c>
      <c r="J74" s="51"/>
      <c r="K74" s="30" t="s">
        <v>458</v>
      </c>
      <c r="L74" s="118" t="s">
        <v>463</v>
      </c>
      <c r="M74" s="118" t="s">
        <v>464</v>
      </c>
      <c r="N74" s="30" t="s">
        <v>463</v>
      </c>
      <c r="O74" s="30" t="s">
        <v>460</v>
      </c>
    </row>
    <row r="75" spans="1:15" customFormat="1" ht="39" x14ac:dyDescent="0.25">
      <c r="A75" s="55" t="s">
        <v>764</v>
      </c>
      <c r="B75" s="55" t="s">
        <v>152</v>
      </c>
      <c r="C75" s="208">
        <v>0.58624166666666666</v>
      </c>
      <c r="D75" s="208">
        <v>0.45970833333333339</v>
      </c>
      <c r="E75" s="208">
        <v>0.12653333333333328</v>
      </c>
      <c r="F75" s="244">
        <v>0.78416182177429683</v>
      </c>
      <c r="G75" s="172">
        <v>175141.62000000002</v>
      </c>
      <c r="H75" s="35" t="s">
        <v>412</v>
      </c>
      <c r="I75" s="30" t="s">
        <v>706</v>
      </c>
      <c r="J75" s="30" t="s">
        <v>473</v>
      </c>
      <c r="K75" s="30" t="s">
        <v>458</v>
      </c>
      <c r="L75" s="118" t="s">
        <v>461</v>
      </c>
      <c r="M75" s="118" t="s">
        <v>461</v>
      </c>
      <c r="N75" s="30" t="s">
        <v>462</v>
      </c>
      <c r="O75" s="30" t="s">
        <v>460</v>
      </c>
    </row>
    <row r="76" spans="1:15" customFormat="1" ht="26.25" x14ac:dyDescent="0.25">
      <c r="A76" s="55" t="s">
        <v>764</v>
      </c>
      <c r="B76" s="35" t="s">
        <v>153</v>
      </c>
      <c r="C76" s="208">
        <v>0.54484166666666667</v>
      </c>
      <c r="D76" s="208">
        <v>0.33197500000000002</v>
      </c>
      <c r="E76" s="208">
        <v>0.21286666666666665</v>
      </c>
      <c r="F76" s="244">
        <v>0.60930545571343364</v>
      </c>
      <c r="G76" s="172">
        <v>105778.49999999999</v>
      </c>
      <c r="H76" s="35" t="s">
        <v>412</v>
      </c>
      <c r="I76" s="30" t="s">
        <v>706</v>
      </c>
      <c r="J76" s="30"/>
      <c r="K76" s="30" t="s">
        <v>458</v>
      </c>
      <c r="L76" s="118" t="s">
        <v>463</v>
      </c>
      <c r="M76" s="118" t="s">
        <v>464</v>
      </c>
      <c r="N76" s="30" t="s">
        <v>463</v>
      </c>
      <c r="O76" s="30" t="s">
        <v>460</v>
      </c>
    </row>
    <row r="77" spans="1:15" customFormat="1" ht="26.25" x14ac:dyDescent="0.25">
      <c r="A77" s="55" t="s">
        <v>764</v>
      </c>
      <c r="B77" s="35" t="s">
        <v>154</v>
      </c>
      <c r="C77" s="208">
        <v>0.57986666666666664</v>
      </c>
      <c r="D77" s="208">
        <v>0.36415000000000014</v>
      </c>
      <c r="E77" s="208">
        <v>0.2157166666666665</v>
      </c>
      <c r="F77" s="244">
        <v>0.62798919291791244</v>
      </c>
      <c r="G77" s="172">
        <v>402649.42999999993</v>
      </c>
      <c r="H77" s="35" t="s">
        <v>412</v>
      </c>
      <c r="I77" s="30" t="s">
        <v>706</v>
      </c>
      <c r="J77" s="30"/>
      <c r="K77" s="30" t="s">
        <v>458</v>
      </c>
      <c r="L77" s="118" t="s">
        <v>463</v>
      </c>
      <c r="M77" s="118" t="s">
        <v>464</v>
      </c>
      <c r="N77" s="30" t="s">
        <v>463</v>
      </c>
      <c r="O77" s="30" t="s">
        <v>460</v>
      </c>
    </row>
    <row r="78" spans="1:15" customFormat="1" ht="26.25" x14ac:dyDescent="0.25">
      <c r="A78" s="55" t="s">
        <v>764</v>
      </c>
      <c r="B78" s="35" t="s">
        <v>155</v>
      </c>
      <c r="C78" s="208">
        <v>0.57541666666666658</v>
      </c>
      <c r="D78" s="208">
        <v>0.35963333333333325</v>
      </c>
      <c r="E78" s="208">
        <v>0.21578333333333333</v>
      </c>
      <c r="F78" s="244">
        <v>0.62499637943519182</v>
      </c>
      <c r="G78" s="172">
        <v>194295.75</v>
      </c>
      <c r="H78" s="35" t="s">
        <v>412</v>
      </c>
      <c r="I78" s="30" t="s">
        <v>706</v>
      </c>
      <c r="J78" s="30"/>
      <c r="K78" s="30" t="s">
        <v>458</v>
      </c>
      <c r="L78" s="118" t="s">
        <v>467</v>
      </c>
      <c r="M78" s="118" t="s">
        <v>468</v>
      </c>
      <c r="N78" s="30" t="s">
        <v>467</v>
      </c>
      <c r="O78" s="30" t="s">
        <v>427</v>
      </c>
    </row>
    <row r="79" spans="1:15" customFormat="1" ht="51.75" x14ac:dyDescent="0.25">
      <c r="A79" s="55" t="s">
        <v>764</v>
      </c>
      <c r="B79" s="35" t="s">
        <v>156</v>
      </c>
      <c r="C79" s="208">
        <v>0.50861666666666661</v>
      </c>
      <c r="D79" s="208">
        <v>0.29805833333333326</v>
      </c>
      <c r="E79" s="208">
        <v>0.21055833333333335</v>
      </c>
      <c r="F79" s="244">
        <v>0.58601762951797354</v>
      </c>
      <c r="G79" s="172">
        <v>128883.10999999999</v>
      </c>
      <c r="H79" s="35" t="s">
        <v>412</v>
      </c>
      <c r="I79" s="30" t="s">
        <v>706</v>
      </c>
      <c r="J79" s="30" t="s">
        <v>474</v>
      </c>
      <c r="K79" s="30" t="s">
        <v>458</v>
      </c>
      <c r="L79" s="118" t="s">
        <v>428</v>
      </c>
      <c r="M79" s="118" t="s">
        <v>429</v>
      </c>
      <c r="N79" s="30" t="s">
        <v>430</v>
      </c>
      <c r="O79" s="30" t="s">
        <v>427</v>
      </c>
    </row>
    <row r="80" spans="1:15" customFormat="1" ht="64.5" x14ac:dyDescent="0.25">
      <c r="A80" s="55" t="s">
        <v>764</v>
      </c>
      <c r="B80" s="55" t="s">
        <v>157</v>
      </c>
      <c r="C80" s="208">
        <v>0.50861666666666661</v>
      </c>
      <c r="D80" s="208">
        <v>0.29805833333333326</v>
      </c>
      <c r="E80" s="208">
        <v>0.21055833333333335</v>
      </c>
      <c r="F80" s="244">
        <v>0.58601762951797354</v>
      </c>
      <c r="G80" s="172">
        <v>109474.43000000002</v>
      </c>
      <c r="H80" s="35" t="s">
        <v>412</v>
      </c>
      <c r="I80" s="30" t="s">
        <v>706</v>
      </c>
      <c r="J80" s="55" t="s">
        <v>475</v>
      </c>
      <c r="K80" s="30" t="s">
        <v>458</v>
      </c>
      <c r="L80" s="118" t="s">
        <v>428</v>
      </c>
      <c r="M80" s="118" t="s">
        <v>429</v>
      </c>
      <c r="N80" s="30" t="s">
        <v>430</v>
      </c>
      <c r="O80" s="30" t="s">
        <v>427</v>
      </c>
    </row>
    <row r="81" spans="1:15" customFormat="1" ht="26.25" x14ac:dyDescent="0.25">
      <c r="A81" s="55" t="s">
        <v>764</v>
      </c>
      <c r="B81" s="35" t="s">
        <v>159</v>
      </c>
      <c r="C81" s="208">
        <v>0.61914166666666681</v>
      </c>
      <c r="D81" s="208">
        <v>0.38530000000000014</v>
      </c>
      <c r="E81" s="208">
        <v>0.23384166666666667</v>
      </c>
      <c r="F81" s="244">
        <v>0.62231314857935049</v>
      </c>
      <c r="G81" s="172">
        <v>28005.02</v>
      </c>
      <c r="H81" s="35" t="s">
        <v>412</v>
      </c>
      <c r="I81" s="30" t="s">
        <v>706</v>
      </c>
      <c r="J81" s="30"/>
      <c r="K81" s="30" t="s">
        <v>458</v>
      </c>
      <c r="L81" s="118" t="s">
        <v>463</v>
      </c>
      <c r="M81" s="118" t="s">
        <v>464</v>
      </c>
      <c r="N81" s="30" t="s">
        <v>463</v>
      </c>
      <c r="O81" s="30" t="s">
        <v>460</v>
      </c>
    </row>
    <row r="82" spans="1:15" customFormat="1" ht="26.25" x14ac:dyDescent="0.25">
      <c r="A82" s="55" t="s">
        <v>160</v>
      </c>
      <c r="B82" s="35" t="s">
        <v>161</v>
      </c>
      <c r="C82" s="208">
        <v>0.59999999999999987</v>
      </c>
      <c r="D82" s="208">
        <v>0.34493333333333337</v>
      </c>
      <c r="E82" s="208">
        <v>0.2550666666666665</v>
      </c>
      <c r="F82" s="244">
        <v>0.57488888888888912</v>
      </c>
      <c r="G82" s="172">
        <v>280821.15000000002</v>
      </c>
      <c r="H82" s="35" t="s">
        <v>412</v>
      </c>
      <c r="I82" s="30" t="s">
        <v>706</v>
      </c>
      <c r="J82" s="30"/>
      <c r="K82" s="30" t="s">
        <v>477</v>
      </c>
      <c r="L82" s="118" t="s">
        <v>270</v>
      </c>
      <c r="M82" s="118" t="s">
        <v>423</v>
      </c>
      <c r="N82" s="30" t="s">
        <v>424</v>
      </c>
      <c r="O82" s="30" t="s">
        <v>422</v>
      </c>
    </row>
    <row r="83" spans="1:15" customFormat="1" ht="26.25" x14ac:dyDescent="0.25">
      <c r="A83" s="55" t="s">
        <v>166</v>
      </c>
      <c r="B83" s="35" t="s">
        <v>167</v>
      </c>
      <c r="C83" s="208">
        <v>0.64219166666666661</v>
      </c>
      <c r="D83" s="208">
        <v>0.37339999999999995</v>
      </c>
      <c r="E83" s="208">
        <v>0.26879166666666665</v>
      </c>
      <c r="F83" s="244">
        <v>0.58144634909100346</v>
      </c>
      <c r="G83" s="172"/>
      <c r="H83" s="35" t="s">
        <v>412</v>
      </c>
      <c r="I83" s="30" t="s">
        <v>706</v>
      </c>
      <c r="J83" s="30"/>
      <c r="K83" s="30" t="s">
        <v>480</v>
      </c>
      <c r="L83" s="118" t="s">
        <v>428</v>
      </c>
      <c r="M83" s="118" t="s">
        <v>429</v>
      </c>
      <c r="N83" s="30" t="s">
        <v>430</v>
      </c>
      <c r="O83" s="30" t="s">
        <v>427</v>
      </c>
    </row>
    <row r="84" spans="1:15" customFormat="1" ht="39" x14ac:dyDescent="0.25">
      <c r="A84" s="55" t="s">
        <v>168</v>
      </c>
      <c r="B84" s="99" t="s">
        <v>169</v>
      </c>
      <c r="C84" s="208"/>
      <c r="D84" s="208"/>
      <c r="E84" s="208"/>
      <c r="F84" s="244"/>
      <c r="G84" s="172">
        <v>69699.679999999993</v>
      </c>
      <c r="H84" s="99" t="s">
        <v>412</v>
      </c>
      <c r="I84" s="30" t="s">
        <v>708</v>
      </c>
      <c r="J84" s="30" t="s">
        <v>425</v>
      </c>
      <c r="K84" s="30"/>
      <c r="L84" s="118" t="s">
        <v>442</v>
      </c>
      <c r="M84" s="118" t="s">
        <v>443</v>
      </c>
      <c r="N84" s="30" t="s">
        <v>444</v>
      </c>
      <c r="O84" s="30" t="s">
        <v>441</v>
      </c>
    </row>
    <row r="85" spans="1:15" customFormat="1" ht="26.25" x14ac:dyDescent="0.25">
      <c r="A85" s="55" t="s">
        <v>170</v>
      </c>
      <c r="B85" s="55" t="s">
        <v>171</v>
      </c>
      <c r="C85" s="208">
        <v>0.61</v>
      </c>
      <c r="D85" s="208">
        <v>0.43004999999999988</v>
      </c>
      <c r="E85" s="208">
        <v>0.17995000000000011</v>
      </c>
      <c r="F85" s="244">
        <v>0.70499999999999985</v>
      </c>
      <c r="G85" s="172">
        <v>89517.209999999992</v>
      </c>
      <c r="H85" s="35" t="s">
        <v>412</v>
      </c>
      <c r="I85" s="30" t="s">
        <v>706</v>
      </c>
      <c r="J85" s="51"/>
      <c r="K85" s="30" t="s">
        <v>718</v>
      </c>
      <c r="L85" s="118" t="s">
        <v>433</v>
      </c>
      <c r="M85" s="118" t="s">
        <v>482</v>
      </c>
      <c r="N85" s="30" t="s">
        <v>435</v>
      </c>
      <c r="O85" s="30" t="s">
        <v>427</v>
      </c>
    </row>
    <row r="86" spans="1:15" customFormat="1" ht="26.25" x14ac:dyDescent="0.25">
      <c r="A86" s="55" t="s">
        <v>172</v>
      </c>
      <c r="B86" s="35" t="s">
        <v>173</v>
      </c>
      <c r="C86" s="208">
        <v>0.6986</v>
      </c>
      <c r="D86" s="208">
        <v>0.3122416666666667</v>
      </c>
      <c r="E86" s="208">
        <v>0.3863583333333333</v>
      </c>
      <c r="F86" s="244">
        <v>0.44695343067086557</v>
      </c>
      <c r="G86" s="172">
        <v>27392.6</v>
      </c>
      <c r="H86" s="35" t="s">
        <v>412</v>
      </c>
      <c r="I86" s="30" t="s">
        <v>706</v>
      </c>
      <c r="J86" s="51"/>
      <c r="K86" s="30" t="s">
        <v>483</v>
      </c>
      <c r="L86" s="118" t="s">
        <v>428</v>
      </c>
      <c r="M86" s="118" t="s">
        <v>429</v>
      </c>
      <c r="N86" s="30" t="s">
        <v>430</v>
      </c>
      <c r="O86" s="30" t="s">
        <v>427</v>
      </c>
    </row>
    <row r="87" spans="1:15" customFormat="1" ht="26.25" x14ac:dyDescent="0.25">
      <c r="A87" s="55" t="s">
        <v>177</v>
      </c>
      <c r="B87" s="35" t="s">
        <v>178</v>
      </c>
      <c r="C87" s="208">
        <v>0.1157998920280727</v>
      </c>
      <c r="D87" s="208"/>
      <c r="E87" s="208"/>
      <c r="F87" s="244"/>
      <c r="G87" s="172"/>
      <c r="H87" s="35" t="s">
        <v>414</v>
      </c>
      <c r="I87" s="30" t="s">
        <v>711</v>
      </c>
      <c r="J87" s="35"/>
      <c r="K87" s="30" t="s">
        <v>485</v>
      </c>
      <c r="L87" s="118" t="s">
        <v>486</v>
      </c>
      <c r="M87" s="118" t="s">
        <v>486</v>
      </c>
      <c r="N87" s="30" t="s">
        <v>487</v>
      </c>
      <c r="O87" s="30" t="s">
        <v>460</v>
      </c>
    </row>
    <row r="88" spans="1:15" customFormat="1" ht="51.75" x14ac:dyDescent="0.25">
      <c r="A88" s="55" t="s">
        <v>179</v>
      </c>
      <c r="B88" s="55" t="s">
        <v>180</v>
      </c>
      <c r="C88" s="208">
        <v>0.551925</v>
      </c>
      <c r="D88" s="208">
        <v>0.40745000000000003</v>
      </c>
      <c r="E88" s="208">
        <v>0.14447499999999996</v>
      </c>
      <c r="F88" s="244">
        <v>0.73823436155274724</v>
      </c>
      <c r="G88" s="172">
        <v>2243359.4500000002</v>
      </c>
      <c r="H88" s="35" t="s">
        <v>412</v>
      </c>
      <c r="I88" s="30" t="s">
        <v>706</v>
      </c>
      <c r="J88" s="30" t="s">
        <v>489</v>
      </c>
      <c r="K88" s="30" t="s">
        <v>488</v>
      </c>
      <c r="L88" s="118" t="s">
        <v>442</v>
      </c>
      <c r="M88" s="118" t="s">
        <v>443</v>
      </c>
      <c r="N88" s="30" t="s">
        <v>444</v>
      </c>
      <c r="O88" s="30" t="s">
        <v>441</v>
      </c>
    </row>
    <row r="89" spans="1:15" customFormat="1" ht="39" x14ac:dyDescent="0.25">
      <c r="A89" s="55" t="s">
        <v>715</v>
      </c>
      <c r="B89" s="99" t="s">
        <v>181</v>
      </c>
      <c r="C89" s="208">
        <v>0.44004999999999989</v>
      </c>
      <c r="D89" s="208">
        <v>0.2619333333333333</v>
      </c>
      <c r="E89" s="208">
        <v>0.17811666666666659</v>
      </c>
      <c r="F89" s="244">
        <v>0.59523538991781244</v>
      </c>
      <c r="G89" s="172"/>
      <c r="H89" s="35" t="s">
        <v>412</v>
      </c>
      <c r="I89" s="30" t="s">
        <v>706</v>
      </c>
      <c r="J89" s="30" t="s">
        <v>812</v>
      </c>
      <c r="K89" s="30" t="s">
        <v>490</v>
      </c>
      <c r="L89" s="118" t="s">
        <v>428</v>
      </c>
      <c r="M89" s="118" t="s">
        <v>429</v>
      </c>
      <c r="N89" s="30" t="s">
        <v>430</v>
      </c>
      <c r="O89" s="30" t="s">
        <v>427</v>
      </c>
    </row>
    <row r="90" spans="1:15" customFormat="1" ht="39" x14ac:dyDescent="0.25">
      <c r="A90" s="55" t="s">
        <v>182</v>
      </c>
      <c r="B90" s="99" t="s">
        <v>183</v>
      </c>
      <c r="C90" s="208"/>
      <c r="D90" s="208"/>
      <c r="E90" s="208"/>
      <c r="F90" s="244"/>
      <c r="G90" s="172">
        <v>96764.15</v>
      </c>
      <c r="H90" s="99" t="s">
        <v>412</v>
      </c>
      <c r="I90" s="30" t="s">
        <v>708</v>
      </c>
      <c r="J90" s="30" t="s">
        <v>425</v>
      </c>
      <c r="K90" s="30"/>
      <c r="L90" s="118" t="s">
        <v>442</v>
      </c>
      <c r="M90" s="118" t="s">
        <v>443</v>
      </c>
      <c r="N90" s="30" t="s">
        <v>444</v>
      </c>
      <c r="O90" s="30" t="s">
        <v>441</v>
      </c>
    </row>
    <row r="91" spans="1:15" customFormat="1" ht="26.25" x14ac:dyDescent="0.25">
      <c r="A91" s="55" t="s">
        <v>184</v>
      </c>
      <c r="B91" s="35" t="s">
        <v>185</v>
      </c>
      <c r="C91" s="208">
        <v>0.4821583333333333</v>
      </c>
      <c r="D91" s="208">
        <v>0.28011666666666662</v>
      </c>
      <c r="E91" s="208">
        <v>0.20204166666666667</v>
      </c>
      <c r="F91" s="244">
        <v>0.58096406782004528</v>
      </c>
      <c r="G91" s="172">
        <v>18286.38</v>
      </c>
      <c r="H91" s="35" t="s">
        <v>412</v>
      </c>
      <c r="I91" s="30" t="s">
        <v>706</v>
      </c>
      <c r="J91" s="30"/>
      <c r="K91" s="30" t="s">
        <v>492</v>
      </c>
      <c r="L91" s="118" t="s">
        <v>461</v>
      </c>
      <c r="M91" s="118" t="s">
        <v>461</v>
      </c>
      <c r="N91" s="30" t="s">
        <v>462</v>
      </c>
      <c r="O91" s="30" t="s">
        <v>460</v>
      </c>
    </row>
    <row r="92" spans="1:15" customFormat="1" ht="39" x14ac:dyDescent="0.25">
      <c r="A92" s="55" t="s">
        <v>186</v>
      </c>
      <c r="B92" s="55" t="s">
        <v>187</v>
      </c>
      <c r="C92" s="208">
        <v>0.94999999999999984</v>
      </c>
      <c r="D92" s="208">
        <v>0.40839166666666676</v>
      </c>
      <c r="E92" s="208">
        <v>0.54160833333333303</v>
      </c>
      <c r="F92" s="244">
        <v>0.42988596491228087</v>
      </c>
      <c r="G92" s="172">
        <v>38018.33</v>
      </c>
      <c r="H92" s="35" t="s">
        <v>412</v>
      </c>
      <c r="I92" s="30" t="s">
        <v>706</v>
      </c>
      <c r="J92" s="30" t="s">
        <v>494</v>
      </c>
      <c r="K92" s="30" t="s">
        <v>493</v>
      </c>
      <c r="L92" s="118" t="s">
        <v>442</v>
      </c>
      <c r="M92" s="118" t="s">
        <v>443</v>
      </c>
      <c r="N92" s="30" t="s">
        <v>444</v>
      </c>
      <c r="O92" s="30" t="s">
        <v>441</v>
      </c>
    </row>
    <row r="93" spans="1:15" customFormat="1" ht="26.25" x14ac:dyDescent="0.25">
      <c r="A93" s="55" t="s">
        <v>188</v>
      </c>
      <c r="B93" s="55" t="s">
        <v>189</v>
      </c>
      <c r="C93" s="208">
        <v>0.43499999999999989</v>
      </c>
      <c r="D93" s="208">
        <v>0.29245000000000004</v>
      </c>
      <c r="E93" s="208">
        <v>0.14254999999999984</v>
      </c>
      <c r="F93" s="244">
        <v>0.67229885057471295</v>
      </c>
      <c r="G93" s="172">
        <v>58432.04</v>
      </c>
      <c r="H93" s="35" t="s">
        <v>412</v>
      </c>
      <c r="I93" s="30" t="s">
        <v>706</v>
      </c>
      <c r="J93" s="30" t="s">
        <v>497</v>
      </c>
      <c r="K93" s="30" t="s">
        <v>495</v>
      </c>
      <c r="L93" s="118" t="s">
        <v>449</v>
      </c>
      <c r="M93" s="118" t="s">
        <v>450</v>
      </c>
      <c r="N93" s="30" t="s">
        <v>496</v>
      </c>
      <c r="O93" s="30" t="s">
        <v>422</v>
      </c>
    </row>
    <row r="94" spans="1:15" customFormat="1" ht="26.25" x14ac:dyDescent="0.25">
      <c r="A94" s="55" t="s">
        <v>190</v>
      </c>
      <c r="B94" s="35" t="s">
        <v>191</v>
      </c>
      <c r="C94" s="208">
        <v>0.39999999999999997</v>
      </c>
      <c r="D94" s="208">
        <v>0.26649166666666663</v>
      </c>
      <c r="E94" s="208">
        <v>0.13350833333333334</v>
      </c>
      <c r="F94" s="244">
        <v>0.66622916666666665</v>
      </c>
      <c r="G94" s="172"/>
      <c r="H94" s="35" t="s">
        <v>412</v>
      </c>
      <c r="I94" s="30" t="s">
        <v>706</v>
      </c>
      <c r="J94" s="30"/>
      <c r="K94" s="30" t="s">
        <v>498</v>
      </c>
      <c r="L94" s="118" t="s">
        <v>467</v>
      </c>
      <c r="M94" s="118" t="s">
        <v>499</v>
      </c>
      <c r="N94" s="30" t="s">
        <v>467</v>
      </c>
      <c r="O94" s="30" t="s">
        <v>427</v>
      </c>
    </row>
    <row r="95" spans="1:15" customFormat="1" ht="26.25" x14ac:dyDescent="0.25">
      <c r="A95" s="55" t="s">
        <v>192</v>
      </c>
      <c r="B95" s="99" t="s">
        <v>193</v>
      </c>
      <c r="C95" s="208"/>
      <c r="D95" s="208"/>
      <c r="E95" s="208"/>
      <c r="F95" s="244"/>
      <c r="G95" s="172">
        <v>57111.549999999996</v>
      </c>
      <c r="H95" s="99" t="s">
        <v>412</v>
      </c>
      <c r="I95" s="30" t="s">
        <v>706</v>
      </c>
      <c r="J95" s="30" t="s">
        <v>425</v>
      </c>
      <c r="K95" s="30" t="s">
        <v>500</v>
      </c>
      <c r="L95" s="118" t="s">
        <v>467</v>
      </c>
      <c r="M95" s="118" t="s">
        <v>499</v>
      </c>
      <c r="N95" s="30" t="s">
        <v>467</v>
      </c>
      <c r="O95" s="30" t="s">
        <v>427</v>
      </c>
    </row>
    <row r="96" spans="1:15" customFormat="1" ht="39" x14ac:dyDescent="0.25">
      <c r="A96" s="55" t="s">
        <v>194</v>
      </c>
      <c r="B96" s="55" t="s">
        <v>195</v>
      </c>
      <c r="C96" s="208">
        <v>0.44821818181818185</v>
      </c>
      <c r="D96" s="208">
        <v>0.29533636363636373</v>
      </c>
      <c r="E96" s="208">
        <v>0.15288181818181812</v>
      </c>
      <c r="F96" s="244">
        <v>0.65891205581697243</v>
      </c>
      <c r="G96" s="172">
        <v>52893.600000000006</v>
      </c>
      <c r="H96" s="35" t="s">
        <v>412</v>
      </c>
      <c r="I96" s="30" t="s">
        <v>706</v>
      </c>
      <c r="J96" s="30" t="s">
        <v>634</v>
      </c>
      <c r="K96" s="30" t="s">
        <v>501</v>
      </c>
      <c r="L96" s="118" t="s">
        <v>467</v>
      </c>
      <c r="M96" s="118" t="s">
        <v>499</v>
      </c>
      <c r="N96" s="30" t="s">
        <v>467</v>
      </c>
      <c r="O96" s="30" t="s">
        <v>427</v>
      </c>
    </row>
    <row r="97" spans="1:15" customFormat="1" ht="26.25" x14ac:dyDescent="0.25">
      <c r="A97" s="55" t="s">
        <v>196</v>
      </c>
      <c r="B97" s="35" t="s">
        <v>197</v>
      </c>
      <c r="C97" s="208">
        <v>0.57499999999999984</v>
      </c>
      <c r="D97" s="208">
        <v>0.31204999999999999</v>
      </c>
      <c r="E97" s="208">
        <v>0.26294999999999985</v>
      </c>
      <c r="F97" s="244">
        <v>0.54269565217391313</v>
      </c>
      <c r="G97" s="172">
        <v>5917.65</v>
      </c>
      <c r="H97" s="35" t="s">
        <v>412</v>
      </c>
      <c r="I97" s="30" t="s">
        <v>706</v>
      </c>
      <c r="J97" s="51"/>
      <c r="K97" s="30" t="s">
        <v>503</v>
      </c>
      <c r="L97" s="118" t="s">
        <v>449</v>
      </c>
      <c r="M97" s="118" t="s">
        <v>450</v>
      </c>
      <c r="N97" s="30" t="s">
        <v>451</v>
      </c>
      <c r="O97" s="30" t="s">
        <v>422</v>
      </c>
    </row>
    <row r="98" spans="1:15" customFormat="1" ht="26.25" x14ac:dyDescent="0.25">
      <c r="A98" s="35" t="s">
        <v>198</v>
      </c>
      <c r="B98" s="210" t="s">
        <v>630</v>
      </c>
      <c r="C98" s="208">
        <v>0.13273334641906506</v>
      </c>
      <c r="D98" s="208"/>
      <c r="E98" s="208"/>
      <c r="F98" s="244"/>
      <c r="G98" s="172"/>
      <c r="H98" s="35" t="s">
        <v>414</v>
      </c>
      <c r="I98" s="30" t="s">
        <v>711</v>
      </c>
      <c r="J98" s="35"/>
      <c r="K98" s="30"/>
      <c r="L98" s="118" t="s">
        <v>203</v>
      </c>
      <c r="M98" s="118" t="s">
        <v>164</v>
      </c>
      <c r="N98" s="30" t="s">
        <v>479</v>
      </c>
      <c r="O98" s="30" t="s">
        <v>422</v>
      </c>
    </row>
    <row r="99" spans="1:15" customFormat="1" ht="26.25" x14ac:dyDescent="0.25">
      <c r="A99" s="55" t="s">
        <v>198</v>
      </c>
      <c r="B99" s="35" t="s">
        <v>164</v>
      </c>
      <c r="C99" s="208">
        <v>0.12947383828316128</v>
      </c>
      <c r="D99" s="208"/>
      <c r="E99" s="208"/>
      <c r="F99" s="244"/>
      <c r="G99" s="172"/>
      <c r="H99" s="35" t="s">
        <v>414</v>
      </c>
      <c r="I99" s="30" t="s">
        <v>711</v>
      </c>
      <c r="J99" s="35"/>
      <c r="K99" s="30" t="s">
        <v>504</v>
      </c>
      <c r="L99" s="118" t="s">
        <v>203</v>
      </c>
      <c r="M99" s="118" t="s">
        <v>164</v>
      </c>
      <c r="N99" s="30" t="s">
        <v>479</v>
      </c>
      <c r="O99" s="30" t="s">
        <v>422</v>
      </c>
    </row>
    <row r="100" spans="1:15" customFormat="1" ht="39" x14ac:dyDescent="0.25">
      <c r="A100" s="55" t="s">
        <v>205</v>
      </c>
      <c r="B100" s="55" t="s">
        <v>206</v>
      </c>
      <c r="C100" s="208">
        <v>0.71548333333333336</v>
      </c>
      <c r="D100" s="208">
        <v>0.4607416666666666</v>
      </c>
      <c r="E100" s="208">
        <v>0.25474166666666676</v>
      </c>
      <c r="F100" s="244">
        <v>0.643958629364765</v>
      </c>
      <c r="G100" s="172"/>
      <c r="H100" s="35" t="s">
        <v>412</v>
      </c>
      <c r="I100" s="30" t="s">
        <v>706</v>
      </c>
      <c r="J100" s="51"/>
      <c r="K100" s="30" t="s">
        <v>717</v>
      </c>
      <c r="L100" s="118" t="s">
        <v>442</v>
      </c>
      <c r="M100" s="118" t="s">
        <v>443</v>
      </c>
      <c r="N100" s="30" t="s">
        <v>444</v>
      </c>
      <c r="O100" s="30" t="s">
        <v>441</v>
      </c>
    </row>
    <row r="101" spans="1:15" customFormat="1" ht="26.25" x14ac:dyDescent="0.25">
      <c r="A101" s="55" t="s">
        <v>207</v>
      </c>
      <c r="B101" s="99" t="s">
        <v>208</v>
      </c>
      <c r="C101" s="208"/>
      <c r="D101" s="208"/>
      <c r="E101" s="208"/>
      <c r="F101" s="244"/>
      <c r="G101" s="172">
        <v>478338.49</v>
      </c>
      <c r="H101" s="99" t="s">
        <v>412</v>
      </c>
      <c r="I101" s="30" t="s">
        <v>708</v>
      </c>
      <c r="J101" s="30" t="s">
        <v>425</v>
      </c>
      <c r="K101" s="30" t="s">
        <v>768</v>
      </c>
      <c r="L101" s="118" t="s">
        <v>467</v>
      </c>
      <c r="M101" s="118" t="s">
        <v>468</v>
      </c>
      <c r="N101" s="30" t="s">
        <v>467</v>
      </c>
      <c r="O101" s="30" t="s">
        <v>441</v>
      </c>
    </row>
    <row r="102" spans="1:15" customFormat="1" ht="26.25" x14ac:dyDescent="0.25">
      <c r="A102" s="35" t="s">
        <v>209</v>
      </c>
      <c r="B102" s="210" t="s">
        <v>630</v>
      </c>
      <c r="C102" s="208">
        <v>0.25</v>
      </c>
      <c r="D102" s="208"/>
      <c r="E102" s="208"/>
      <c r="F102" s="244"/>
      <c r="G102" s="172"/>
      <c r="H102" s="35" t="s">
        <v>414</v>
      </c>
      <c r="I102" s="30" t="s">
        <v>711</v>
      </c>
      <c r="J102" s="35"/>
      <c r="K102" s="30"/>
      <c r="L102" s="115" t="s">
        <v>449</v>
      </c>
      <c r="M102" s="115" t="s">
        <v>450</v>
      </c>
      <c r="N102" s="35" t="s">
        <v>496</v>
      </c>
      <c r="O102" s="35" t="s">
        <v>422</v>
      </c>
    </row>
    <row r="103" spans="1:15" customFormat="1" ht="26.25" x14ac:dyDescent="0.25">
      <c r="A103" s="55" t="s">
        <v>794</v>
      </c>
      <c r="B103" s="55" t="s">
        <v>214</v>
      </c>
      <c r="C103" s="208">
        <v>0.34587499999999999</v>
      </c>
      <c r="D103" s="208">
        <v>0.10446666666666667</v>
      </c>
      <c r="E103" s="208">
        <v>0.24140833333333334</v>
      </c>
      <c r="F103" s="244">
        <v>0.30203589928924229</v>
      </c>
      <c r="G103" s="172">
        <v>80936.420000000013</v>
      </c>
      <c r="H103" s="35" t="s">
        <v>412</v>
      </c>
      <c r="I103" s="30" t="s">
        <v>706</v>
      </c>
      <c r="J103" s="51"/>
      <c r="K103" s="30" t="s">
        <v>508</v>
      </c>
      <c r="L103" s="118" t="s">
        <v>449</v>
      </c>
      <c r="M103" s="118" t="s">
        <v>450</v>
      </c>
      <c r="N103" s="30" t="s">
        <v>496</v>
      </c>
      <c r="O103" s="30" t="s">
        <v>422</v>
      </c>
    </row>
    <row r="104" spans="1:15" customFormat="1" ht="26.25" x14ac:dyDescent="0.25">
      <c r="A104" s="55" t="s">
        <v>215</v>
      </c>
      <c r="B104" s="55" t="s">
        <v>216</v>
      </c>
      <c r="C104" s="208">
        <v>0.59999999999999987</v>
      </c>
      <c r="D104" s="208">
        <v>0.45745000000000008</v>
      </c>
      <c r="E104" s="208">
        <v>0.14254999999999979</v>
      </c>
      <c r="F104" s="244">
        <v>0.76241666666666696</v>
      </c>
      <c r="G104" s="172">
        <v>69011.929999999993</v>
      </c>
      <c r="H104" s="35" t="s">
        <v>412</v>
      </c>
      <c r="I104" s="30" t="s">
        <v>706</v>
      </c>
      <c r="J104" s="30" t="s">
        <v>510</v>
      </c>
      <c r="K104" s="30" t="s">
        <v>509</v>
      </c>
      <c r="L104" s="118" t="s">
        <v>463</v>
      </c>
      <c r="M104" s="118" t="s">
        <v>464</v>
      </c>
      <c r="N104" s="30" t="s">
        <v>463</v>
      </c>
      <c r="O104" s="30" t="s">
        <v>460</v>
      </c>
    </row>
    <row r="105" spans="1:15" customFormat="1" ht="26.25" x14ac:dyDescent="0.25">
      <c r="A105" s="55" t="s">
        <v>217</v>
      </c>
      <c r="B105" s="35" t="s">
        <v>218</v>
      </c>
      <c r="C105" s="208">
        <v>0.68589166666666668</v>
      </c>
      <c r="D105" s="208">
        <v>0.40130833333333338</v>
      </c>
      <c r="E105" s="208">
        <v>0.2845833333333333</v>
      </c>
      <c r="F105" s="244">
        <v>0.5850899680464603</v>
      </c>
      <c r="G105" s="172">
        <v>68244.62999999999</v>
      </c>
      <c r="H105" s="35" t="s">
        <v>412</v>
      </c>
      <c r="I105" s="30" t="s">
        <v>706</v>
      </c>
      <c r="J105" s="30"/>
      <c r="K105" s="30" t="s">
        <v>511</v>
      </c>
      <c r="L105" s="118" t="s">
        <v>467</v>
      </c>
      <c r="M105" s="118" t="s">
        <v>499</v>
      </c>
      <c r="N105" s="30" t="s">
        <v>467</v>
      </c>
      <c r="O105" s="30" t="s">
        <v>427</v>
      </c>
    </row>
    <row r="106" spans="1:15" customFormat="1" ht="51.75" x14ac:dyDescent="0.25">
      <c r="A106" s="55" t="s">
        <v>219</v>
      </c>
      <c r="B106" s="55" t="s">
        <v>220</v>
      </c>
      <c r="C106" s="208">
        <v>0.61111111111111116</v>
      </c>
      <c r="D106" s="208">
        <v>0.43246666666666672</v>
      </c>
      <c r="E106" s="208">
        <v>0.17864444444444444</v>
      </c>
      <c r="F106" s="244">
        <v>0.70767272727272734</v>
      </c>
      <c r="G106" s="172">
        <v>21150.36</v>
      </c>
      <c r="H106" s="35" t="s">
        <v>412</v>
      </c>
      <c r="I106" s="30" t="s">
        <v>706</v>
      </c>
      <c r="J106" s="55" t="s">
        <v>513</v>
      </c>
      <c r="K106" s="30" t="s">
        <v>512</v>
      </c>
      <c r="L106" s="118" t="s">
        <v>467</v>
      </c>
      <c r="M106" s="118" t="s">
        <v>468</v>
      </c>
      <c r="N106" s="30" t="s">
        <v>467</v>
      </c>
      <c r="O106" s="30" t="s">
        <v>427</v>
      </c>
    </row>
    <row r="107" spans="1:15" customFormat="1" ht="26.25" x14ac:dyDescent="0.25">
      <c r="A107" s="55" t="s">
        <v>221</v>
      </c>
      <c r="B107" s="35" t="s">
        <v>222</v>
      </c>
      <c r="C107" s="208">
        <v>0.52940833333333337</v>
      </c>
      <c r="D107" s="208">
        <v>0.3223833333333333</v>
      </c>
      <c r="E107" s="208">
        <v>0.20702500000000007</v>
      </c>
      <c r="F107" s="244">
        <v>0.60895024319602065</v>
      </c>
      <c r="G107" s="172">
        <v>13206.27</v>
      </c>
      <c r="H107" s="35" t="s">
        <v>412</v>
      </c>
      <c r="I107" s="30" t="s">
        <v>706</v>
      </c>
      <c r="J107" s="30"/>
      <c r="K107" s="30" t="s">
        <v>514</v>
      </c>
      <c r="L107" s="118" t="s">
        <v>439</v>
      </c>
      <c r="M107" s="118" t="s">
        <v>515</v>
      </c>
      <c r="N107" s="30" t="s">
        <v>440</v>
      </c>
      <c r="O107" s="30" t="s">
        <v>438</v>
      </c>
    </row>
    <row r="108" spans="1:15" customFormat="1" ht="26.25" x14ac:dyDescent="0.25">
      <c r="A108" s="55" t="s">
        <v>223</v>
      </c>
      <c r="B108" s="55" t="s">
        <v>224</v>
      </c>
      <c r="C108" s="208">
        <v>0.53473333333333339</v>
      </c>
      <c r="D108" s="208">
        <v>0.25490000000000002</v>
      </c>
      <c r="E108" s="208">
        <v>0.27983333333333338</v>
      </c>
      <c r="F108" s="244">
        <v>0.47668619872833806</v>
      </c>
      <c r="G108" s="172">
        <v>62678.990000000005</v>
      </c>
      <c r="H108" s="35" t="s">
        <v>412</v>
      </c>
      <c r="I108" s="30" t="s">
        <v>415</v>
      </c>
      <c r="J108" s="30" t="s">
        <v>517</v>
      </c>
      <c r="K108" s="30" t="s">
        <v>516</v>
      </c>
      <c r="L108" s="118" t="s">
        <v>433</v>
      </c>
      <c r="M108" s="118" t="s">
        <v>434</v>
      </c>
      <c r="N108" s="30" t="s">
        <v>435</v>
      </c>
      <c r="O108" s="30" t="s">
        <v>427</v>
      </c>
    </row>
    <row r="109" spans="1:15" customFormat="1" x14ac:dyDescent="0.25">
      <c r="A109" s="55" t="s">
        <v>225</v>
      </c>
      <c r="B109" s="35" t="s">
        <v>226</v>
      </c>
      <c r="C109" s="208">
        <v>0.62853333333333339</v>
      </c>
      <c r="D109" s="208">
        <v>0.41942499999999999</v>
      </c>
      <c r="E109" s="208">
        <v>0.2091083333333334</v>
      </c>
      <c r="F109" s="244">
        <v>0.6673074883326261</v>
      </c>
      <c r="G109" s="172"/>
      <c r="H109" s="35" t="s">
        <v>412</v>
      </c>
      <c r="I109" s="30" t="s">
        <v>706</v>
      </c>
      <c r="J109" s="30"/>
      <c r="K109" s="30" t="s">
        <v>769</v>
      </c>
      <c r="L109" s="118" t="s">
        <v>433</v>
      </c>
      <c r="M109" s="118" t="s">
        <v>434</v>
      </c>
      <c r="N109" s="30" t="s">
        <v>435</v>
      </c>
      <c r="O109" s="30" t="s">
        <v>427</v>
      </c>
    </row>
    <row r="110" spans="1:15" customFormat="1" ht="39" x14ac:dyDescent="0.25">
      <c r="A110" s="55" t="s">
        <v>227</v>
      </c>
      <c r="B110" s="30" t="s">
        <v>228</v>
      </c>
      <c r="C110" s="208"/>
      <c r="D110" s="208"/>
      <c r="E110" s="208"/>
      <c r="F110" s="244"/>
      <c r="G110" s="172">
        <v>92333.78</v>
      </c>
      <c r="H110" s="99" t="s">
        <v>412</v>
      </c>
      <c r="I110" s="30" t="s">
        <v>706</v>
      </c>
      <c r="J110" s="30" t="s">
        <v>425</v>
      </c>
      <c r="K110" s="30" t="s">
        <v>519</v>
      </c>
      <c r="L110" s="118" t="s">
        <v>442</v>
      </c>
      <c r="M110" s="118" t="s">
        <v>443</v>
      </c>
      <c r="N110" s="30" t="s">
        <v>444</v>
      </c>
      <c r="O110" s="30" t="s">
        <v>441</v>
      </c>
    </row>
    <row r="111" spans="1:15" customFormat="1" ht="39" x14ac:dyDescent="0.25">
      <c r="A111" s="55" t="s">
        <v>229</v>
      </c>
      <c r="B111" s="35" t="s">
        <v>230</v>
      </c>
      <c r="C111" s="208">
        <v>0.64661666666666673</v>
      </c>
      <c r="D111" s="208">
        <v>0.4003166666666666</v>
      </c>
      <c r="E111" s="208">
        <v>0.24630000000000013</v>
      </c>
      <c r="F111" s="244">
        <v>0.6190942598654533</v>
      </c>
      <c r="G111" s="172">
        <v>70351.98</v>
      </c>
      <c r="H111" s="35" t="s">
        <v>412</v>
      </c>
      <c r="I111" s="30" t="s">
        <v>706</v>
      </c>
      <c r="J111" s="30"/>
      <c r="K111" s="30" t="s">
        <v>716</v>
      </c>
      <c r="L111" s="118" t="s">
        <v>442</v>
      </c>
      <c r="M111" s="118" t="s">
        <v>443</v>
      </c>
      <c r="N111" s="30" t="s">
        <v>444</v>
      </c>
      <c r="O111" s="30" t="s">
        <v>441</v>
      </c>
    </row>
    <row r="112" spans="1:15" customFormat="1" ht="26.25" x14ac:dyDescent="0.25">
      <c r="A112" s="35" t="s">
        <v>231</v>
      </c>
      <c r="B112" s="210" t="s">
        <v>630</v>
      </c>
      <c r="C112" s="208">
        <v>0.20219236510983152</v>
      </c>
      <c r="D112" s="208"/>
      <c r="E112" s="208"/>
      <c r="F112" s="244"/>
      <c r="G112" s="172"/>
      <c r="H112" s="35" t="s">
        <v>414</v>
      </c>
      <c r="I112" s="30" t="s">
        <v>711</v>
      </c>
      <c r="J112" s="55"/>
      <c r="K112" s="30"/>
      <c r="L112" s="115" t="s">
        <v>203</v>
      </c>
      <c r="M112" s="115" t="s">
        <v>484</v>
      </c>
      <c r="N112" s="35" t="s">
        <v>444</v>
      </c>
      <c r="O112" s="35" t="s">
        <v>441</v>
      </c>
    </row>
    <row r="113" spans="1:15" customFormat="1" ht="26.25" x14ac:dyDescent="0.25">
      <c r="A113" s="55" t="s">
        <v>236</v>
      </c>
      <c r="B113" s="55" t="s">
        <v>237</v>
      </c>
      <c r="C113" s="208">
        <v>0.5691666666666666</v>
      </c>
      <c r="D113" s="208">
        <v>0.30392500000000006</v>
      </c>
      <c r="E113" s="208">
        <v>0.26524166666666654</v>
      </c>
      <c r="F113" s="244">
        <v>0.53398243045388005</v>
      </c>
      <c r="G113" s="172">
        <v>92337.01999999999</v>
      </c>
      <c r="H113" s="35" t="s">
        <v>412</v>
      </c>
      <c r="I113" s="30" t="s">
        <v>706</v>
      </c>
      <c r="J113" s="30" t="s">
        <v>524</v>
      </c>
      <c r="K113" s="30" t="s">
        <v>523</v>
      </c>
      <c r="L113" s="118" t="s">
        <v>463</v>
      </c>
      <c r="M113" s="118" t="s">
        <v>464</v>
      </c>
      <c r="N113" s="30" t="s">
        <v>463</v>
      </c>
      <c r="O113" s="30" t="s">
        <v>460</v>
      </c>
    </row>
    <row r="114" spans="1:15" customFormat="1" ht="26.25" x14ac:dyDescent="0.25">
      <c r="A114" s="55" t="s">
        <v>238</v>
      </c>
      <c r="B114" s="35" t="s">
        <v>239</v>
      </c>
      <c r="C114" s="208">
        <v>0.3697333333333333</v>
      </c>
      <c r="D114" s="208">
        <v>0.11138333333333333</v>
      </c>
      <c r="E114" s="208">
        <v>0.25834999999999997</v>
      </c>
      <c r="F114" s="244">
        <v>0.30125315542733505</v>
      </c>
      <c r="G114" s="172">
        <v>317892.27</v>
      </c>
      <c r="H114" s="35" t="s">
        <v>412</v>
      </c>
      <c r="I114" s="30" t="s">
        <v>706</v>
      </c>
      <c r="J114" s="51"/>
      <c r="K114" s="30" t="s">
        <v>525</v>
      </c>
      <c r="L114" s="118" t="s">
        <v>439</v>
      </c>
      <c r="M114" s="118" t="s">
        <v>515</v>
      </c>
      <c r="N114" s="30" t="s">
        <v>440</v>
      </c>
      <c r="O114" s="30" t="s">
        <v>438</v>
      </c>
    </row>
    <row r="115" spans="1:15" customFormat="1" ht="39" x14ac:dyDescent="0.25">
      <c r="A115" s="55" t="s">
        <v>797</v>
      </c>
      <c r="B115" s="55" t="s">
        <v>240</v>
      </c>
      <c r="C115" s="208">
        <v>0.57490833333333335</v>
      </c>
      <c r="D115" s="208">
        <v>0.32815000000000011</v>
      </c>
      <c r="E115" s="208">
        <v>0.24675833333333325</v>
      </c>
      <c r="F115" s="244">
        <v>0.57078664714664673</v>
      </c>
      <c r="G115" s="172">
        <v>61489.380000000005</v>
      </c>
      <c r="H115" s="35" t="s">
        <v>412</v>
      </c>
      <c r="I115" s="30" t="s">
        <v>706</v>
      </c>
      <c r="J115" s="51"/>
      <c r="K115" s="30" t="s">
        <v>770</v>
      </c>
      <c r="L115" s="118" t="s">
        <v>442</v>
      </c>
      <c r="M115" s="118" t="s">
        <v>443</v>
      </c>
      <c r="N115" s="30" t="s">
        <v>444</v>
      </c>
      <c r="O115" s="30" t="s">
        <v>441</v>
      </c>
    </row>
    <row r="116" spans="1:15" customFormat="1" ht="26.25" x14ac:dyDescent="0.25">
      <c r="A116" s="35" t="s">
        <v>241</v>
      </c>
      <c r="B116" s="210" t="s">
        <v>630</v>
      </c>
      <c r="C116" s="208">
        <v>0.16779815989485114</v>
      </c>
      <c r="D116" s="208"/>
      <c r="E116" s="208"/>
      <c r="F116" s="244"/>
      <c r="G116" s="172"/>
      <c r="H116" s="35" t="s">
        <v>414</v>
      </c>
      <c r="I116" s="30" t="s">
        <v>711</v>
      </c>
      <c r="J116" s="35"/>
      <c r="K116" s="30"/>
      <c r="L116" s="115" t="s">
        <v>203</v>
      </c>
      <c r="M116" s="115" t="s">
        <v>505</v>
      </c>
      <c r="N116" s="35" t="s">
        <v>479</v>
      </c>
      <c r="O116" s="35" t="s">
        <v>422</v>
      </c>
    </row>
    <row r="117" spans="1:15" customFormat="1" ht="39" x14ac:dyDescent="0.25">
      <c r="A117" s="55" t="s">
        <v>244</v>
      </c>
      <c r="B117" s="35" t="s">
        <v>245</v>
      </c>
      <c r="C117" s="208">
        <v>0.71</v>
      </c>
      <c r="D117" s="208">
        <v>0.36722499999999997</v>
      </c>
      <c r="E117" s="208">
        <v>0.342775</v>
      </c>
      <c r="F117" s="244">
        <v>0.51721830985915496</v>
      </c>
      <c r="G117" s="172">
        <v>33094.950000000004</v>
      </c>
      <c r="H117" s="35" t="s">
        <v>412</v>
      </c>
      <c r="I117" s="30" t="s">
        <v>706</v>
      </c>
      <c r="J117" s="51"/>
      <c r="K117" s="30" t="s">
        <v>528</v>
      </c>
      <c r="L117" s="118" t="s">
        <v>442</v>
      </c>
      <c r="M117" s="118" t="s">
        <v>443</v>
      </c>
      <c r="N117" s="30" t="s">
        <v>444</v>
      </c>
      <c r="O117" s="30" t="s">
        <v>441</v>
      </c>
    </row>
    <row r="118" spans="1:15" customFormat="1" ht="39" x14ac:dyDescent="0.25">
      <c r="A118" s="55" t="s">
        <v>246</v>
      </c>
      <c r="B118" s="55" t="s">
        <v>247</v>
      </c>
      <c r="C118" s="208">
        <v>0.80300000000000005</v>
      </c>
      <c r="D118" s="208">
        <v>0.42935000000000006</v>
      </c>
      <c r="E118" s="208">
        <v>0.37364999999999998</v>
      </c>
      <c r="F118" s="244">
        <v>0.53468244084682448</v>
      </c>
      <c r="G118" s="172">
        <v>203187.29</v>
      </c>
      <c r="H118" s="35" t="s">
        <v>412</v>
      </c>
      <c r="I118" s="30" t="s">
        <v>706</v>
      </c>
      <c r="J118" s="30" t="s">
        <v>530</v>
      </c>
      <c r="K118" s="30" t="s">
        <v>529</v>
      </c>
      <c r="L118" s="118" t="s">
        <v>467</v>
      </c>
      <c r="M118" s="118" t="s">
        <v>499</v>
      </c>
      <c r="N118" s="30" t="s">
        <v>467</v>
      </c>
      <c r="O118" s="30" t="s">
        <v>427</v>
      </c>
    </row>
    <row r="119" spans="1:15" customFormat="1" ht="90" x14ac:dyDescent="0.25">
      <c r="A119" s="55" t="s">
        <v>248</v>
      </c>
      <c r="B119" s="35" t="s">
        <v>690</v>
      </c>
      <c r="C119" s="208">
        <v>0.56856666666666678</v>
      </c>
      <c r="D119" s="208">
        <v>0.25872500000000004</v>
      </c>
      <c r="E119" s="208">
        <v>0.30984166666666674</v>
      </c>
      <c r="F119" s="244">
        <v>0.45504778096968984</v>
      </c>
      <c r="G119" s="172">
        <v>270602.14</v>
      </c>
      <c r="H119" s="35" t="s">
        <v>412</v>
      </c>
      <c r="I119" s="30" t="s">
        <v>706</v>
      </c>
      <c r="J119" s="55" t="s">
        <v>692</v>
      </c>
      <c r="K119" s="30" t="s">
        <v>733</v>
      </c>
      <c r="L119" s="118" t="s">
        <v>467</v>
      </c>
      <c r="M119" s="118" t="s">
        <v>499</v>
      </c>
      <c r="N119" s="30" t="s">
        <v>467</v>
      </c>
      <c r="O119" s="30" t="s">
        <v>427</v>
      </c>
    </row>
    <row r="120" spans="1:15" s="17" customFormat="1" ht="90" x14ac:dyDescent="0.25">
      <c r="A120" s="55" t="s">
        <v>248</v>
      </c>
      <c r="B120" s="35" t="s">
        <v>688</v>
      </c>
      <c r="C120" s="208">
        <v>0.56856666666666678</v>
      </c>
      <c r="D120" s="208">
        <v>0.25872500000000004</v>
      </c>
      <c r="E120" s="208">
        <v>0.30984166666666674</v>
      </c>
      <c r="F120" s="244">
        <v>0.45504778096968984</v>
      </c>
      <c r="G120" s="172">
        <v>270602.14</v>
      </c>
      <c r="H120" s="35" t="s">
        <v>412</v>
      </c>
      <c r="I120" s="30" t="s">
        <v>706</v>
      </c>
      <c r="J120" s="55" t="s">
        <v>692</v>
      </c>
      <c r="K120" s="30" t="s">
        <v>733</v>
      </c>
      <c r="L120" s="118" t="s">
        <v>467</v>
      </c>
      <c r="M120" s="118" t="s">
        <v>499</v>
      </c>
      <c r="N120" s="30" t="s">
        <v>467</v>
      </c>
      <c r="O120" s="30" t="s">
        <v>427</v>
      </c>
    </row>
    <row r="121" spans="1:15" s="17" customFormat="1" ht="90" x14ac:dyDescent="0.25">
      <c r="A121" s="55" t="s">
        <v>248</v>
      </c>
      <c r="B121" s="35" t="s">
        <v>689</v>
      </c>
      <c r="C121" s="208">
        <v>0.56856666666666678</v>
      </c>
      <c r="D121" s="208">
        <v>0.25872500000000004</v>
      </c>
      <c r="E121" s="208">
        <v>0.30984166666666674</v>
      </c>
      <c r="F121" s="244">
        <v>0.45504778096968984</v>
      </c>
      <c r="G121" s="172">
        <v>270602.14</v>
      </c>
      <c r="H121" s="35" t="s">
        <v>412</v>
      </c>
      <c r="I121" s="30" t="s">
        <v>706</v>
      </c>
      <c r="J121" s="55" t="s">
        <v>692</v>
      </c>
      <c r="K121" s="30" t="s">
        <v>733</v>
      </c>
      <c r="L121" s="118" t="s">
        <v>461</v>
      </c>
      <c r="M121" s="118" t="s">
        <v>499</v>
      </c>
      <c r="N121" s="30" t="s">
        <v>467</v>
      </c>
      <c r="O121" s="30" t="s">
        <v>427</v>
      </c>
    </row>
    <row r="122" spans="1:15" customFormat="1" ht="26.25" x14ac:dyDescent="0.25">
      <c r="A122" s="55" t="s">
        <v>249</v>
      </c>
      <c r="B122" s="35" t="s">
        <v>250</v>
      </c>
      <c r="C122" s="208">
        <v>0.550925</v>
      </c>
      <c r="D122" s="208">
        <v>0.34666666666666662</v>
      </c>
      <c r="E122" s="208">
        <v>0.20425833333333338</v>
      </c>
      <c r="F122" s="244">
        <v>0.62924475503320165</v>
      </c>
      <c r="G122" s="172">
        <v>200333.84</v>
      </c>
      <c r="H122" s="35" t="s">
        <v>412</v>
      </c>
      <c r="I122" s="30" t="s">
        <v>706</v>
      </c>
      <c r="J122" s="30"/>
      <c r="K122" s="30" t="s">
        <v>532</v>
      </c>
      <c r="L122" s="118" t="s">
        <v>439</v>
      </c>
      <c r="M122" s="118" t="s">
        <v>515</v>
      </c>
      <c r="N122" s="30" t="s">
        <v>440</v>
      </c>
      <c r="O122" s="30" t="s">
        <v>438</v>
      </c>
    </row>
    <row r="123" spans="1:15" customFormat="1" ht="102.75" x14ac:dyDescent="0.25">
      <c r="A123" s="55" t="s">
        <v>249</v>
      </c>
      <c r="B123" s="55" t="s">
        <v>251</v>
      </c>
      <c r="C123" s="208">
        <v>0.55091666666666672</v>
      </c>
      <c r="D123" s="208">
        <v>0.34666666666666662</v>
      </c>
      <c r="E123" s="208">
        <v>0.2042500000000001</v>
      </c>
      <c r="F123" s="244">
        <v>0.62925427318106175</v>
      </c>
      <c r="G123" s="172">
        <v>633271.49</v>
      </c>
      <c r="H123" s="35" t="s">
        <v>412</v>
      </c>
      <c r="I123" s="30" t="s">
        <v>706</v>
      </c>
      <c r="J123" s="55" t="s">
        <v>533</v>
      </c>
      <c r="K123" s="30" t="s">
        <v>532</v>
      </c>
      <c r="L123" s="118" t="s">
        <v>439</v>
      </c>
      <c r="M123" s="118" t="s">
        <v>91</v>
      </c>
      <c r="N123" s="30" t="s">
        <v>440</v>
      </c>
      <c r="O123" s="30" t="s">
        <v>438</v>
      </c>
    </row>
    <row r="124" spans="1:15" customFormat="1" ht="26.25" x14ac:dyDescent="0.25">
      <c r="A124" s="55" t="s">
        <v>249</v>
      </c>
      <c r="B124" s="35" t="s">
        <v>252</v>
      </c>
      <c r="C124" s="208">
        <v>0.55091666666666672</v>
      </c>
      <c r="D124" s="208">
        <v>0.34666666666666662</v>
      </c>
      <c r="E124" s="208">
        <v>0.2042500000000001</v>
      </c>
      <c r="F124" s="244">
        <v>0.62925427318106175</v>
      </c>
      <c r="G124" s="172">
        <v>317934.17</v>
      </c>
      <c r="H124" s="35" t="s">
        <v>412</v>
      </c>
      <c r="I124" s="30" t="s">
        <v>706</v>
      </c>
      <c r="J124" s="30"/>
      <c r="K124" s="30" t="s">
        <v>532</v>
      </c>
      <c r="L124" s="118" t="s">
        <v>439</v>
      </c>
      <c r="M124" s="118" t="s">
        <v>515</v>
      </c>
      <c r="N124" s="30" t="s">
        <v>440</v>
      </c>
      <c r="O124" s="30" t="s">
        <v>438</v>
      </c>
    </row>
    <row r="125" spans="1:15" customFormat="1" ht="26.25" x14ac:dyDescent="0.25">
      <c r="A125" s="55" t="s">
        <v>249</v>
      </c>
      <c r="B125" s="35" t="s">
        <v>253</v>
      </c>
      <c r="C125" s="208">
        <v>0.55091666666666672</v>
      </c>
      <c r="D125" s="208">
        <v>0.34666666666666662</v>
      </c>
      <c r="E125" s="208">
        <v>0.2042500000000001</v>
      </c>
      <c r="F125" s="244">
        <v>0.62925427318106175</v>
      </c>
      <c r="G125" s="172">
        <v>66378.87999999999</v>
      </c>
      <c r="H125" s="35" t="s">
        <v>412</v>
      </c>
      <c r="I125" s="30" t="s">
        <v>706</v>
      </c>
      <c r="J125" s="30"/>
      <c r="K125" s="30" t="s">
        <v>532</v>
      </c>
      <c r="L125" s="118" t="s">
        <v>439</v>
      </c>
      <c r="M125" s="118" t="s">
        <v>534</v>
      </c>
      <c r="N125" s="30" t="s">
        <v>440</v>
      </c>
      <c r="O125" s="30" t="s">
        <v>438</v>
      </c>
    </row>
    <row r="126" spans="1:15" customFormat="1" ht="64.5" x14ac:dyDescent="0.25">
      <c r="A126" s="55" t="s">
        <v>249</v>
      </c>
      <c r="B126" s="55" t="s">
        <v>254</v>
      </c>
      <c r="C126" s="208">
        <v>0.54925000000000002</v>
      </c>
      <c r="D126" s="208">
        <v>0.34666666666666662</v>
      </c>
      <c r="E126" s="208">
        <v>0.20258333333333339</v>
      </c>
      <c r="F126" s="244">
        <v>0.6311637080867849</v>
      </c>
      <c r="G126" s="172"/>
      <c r="H126" s="35" t="s">
        <v>412</v>
      </c>
      <c r="I126" s="30" t="s">
        <v>706</v>
      </c>
      <c r="J126" s="55" t="s">
        <v>535</v>
      </c>
      <c r="K126" s="30" t="s">
        <v>532</v>
      </c>
      <c r="L126" s="118" t="s">
        <v>439</v>
      </c>
      <c r="M126" s="118" t="s">
        <v>515</v>
      </c>
      <c r="N126" s="30" t="s">
        <v>440</v>
      </c>
      <c r="O126" s="30" t="s">
        <v>438</v>
      </c>
    </row>
    <row r="127" spans="1:15" customFormat="1" ht="26.25" x14ac:dyDescent="0.25">
      <c r="A127" s="55" t="s">
        <v>255</v>
      </c>
      <c r="B127" s="99" t="s">
        <v>256</v>
      </c>
      <c r="C127" s="208"/>
      <c r="D127" s="208"/>
      <c r="E127" s="208"/>
      <c r="F127" s="244"/>
      <c r="G127" s="172">
        <v>127638.41</v>
      </c>
      <c r="H127" s="99" t="s">
        <v>412</v>
      </c>
      <c r="I127" s="30" t="s">
        <v>706</v>
      </c>
      <c r="J127" s="30" t="s">
        <v>425</v>
      </c>
      <c r="K127" s="30" t="s">
        <v>721</v>
      </c>
      <c r="L127" s="118" t="s">
        <v>461</v>
      </c>
      <c r="M127" s="118" t="s">
        <v>461</v>
      </c>
      <c r="N127" s="30" t="s">
        <v>462</v>
      </c>
      <c r="O127" s="30" t="s">
        <v>460</v>
      </c>
    </row>
    <row r="128" spans="1:15" customFormat="1" x14ac:dyDescent="0.25">
      <c r="A128" s="55" t="s">
        <v>263</v>
      </c>
      <c r="B128" s="35" t="s">
        <v>264</v>
      </c>
      <c r="C128" s="208">
        <v>0.25999999999999995</v>
      </c>
      <c r="D128" s="208">
        <v>0.1045</v>
      </c>
      <c r="E128" s="208">
        <v>0.15549999999999997</v>
      </c>
      <c r="F128" s="244">
        <v>0.40192307692307699</v>
      </c>
      <c r="G128" s="172">
        <v>149058.10999999999</v>
      </c>
      <c r="H128" s="35" t="s">
        <v>412</v>
      </c>
      <c r="I128" s="30" t="s">
        <v>706</v>
      </c>
      <c r="J128" s="30"/>
      <c r="K128" s="30" t="s">
        <v>538</v>
      </c>
      <c r="L128" s="118" t="s">
        <v>433</v>
      </c>
      <c r="M128" s="118" t="s">
        <v>434</v>
      </c>
      <c r="N128" s="30" t="s">
        <v>435</v>
      </c>
      <c r="O128" s="30" t="s">
        <v>427</v>
      </c>
    </row>
    <row r="129" spans="1:15" customFormat="1" ht="26.25" x14ac:dyDescent="0.25">
      <c r="A129" s="55" t="s">
        <v>265</v>
      </c>
      <c r="B129" s="35" t="s">
        <v>266</v>
      </c>
      <c r="C129" s="208">
        <v>0.50453333333333339</v>
      </c>
      <c r="D129" s="208">
        <v>0.22468333333333335</v>
      </c>
      <c r="E129" s="208">
        <v>0.27985000000000004</v>
      </c>
      <c r="F129" s="244">
        <v>0.44532901691331922</v>
      </c>
      <c r="G129" s="172">
        <v>45032.060000000005</v>
      </c>
      <c r="H129" s="35" t="s">
        <v>412</v>
      </c>
      <c r="I129" s="30" t="s">
        <v>706</v>
      </c>
      <c r="J129" s="30"/>
      <c r="K129" s="30" t="s">
        <v>539</v>
      </c>
      <c r="L129" s="118" t="s">
        <v>428</v>
      </c>
      <c r="M129" s="118" t="s">
        <v>429</v>
      </c>
      <c r="N129" s="30" t="s">
        <v>430</v>
      </c>
      <c r="O129" s="30" t="s">
        <v>427</v>
      </c>
    </row>
    <row r="130" spans="1:15" customFormat="1" ht="77.25" x14ac:dyDescent="0.25">
      <c r="A130" s="55" t="s">
        <v>267</v>
      </c>
      <c r="B130" s="55" t="s">
        <v>268</v>
      </c>
      <c r="C130" s="208">
        <v>0.86999999999999977</v>
      </c>
      <c r="D130" s="208">
        <v>0.51359166666666667</v>
      </c>
      <c r="E130" s="208">
        <v>0.3564083333333331</v>
      </c>
      <c r="F130" s="244">
        <v>0.59033524904214574</v>
      </c>
      <c r="G130" s="172">
        <v>111935.34000000001</v>
      </c>
      <c r="H130" s="35" t="s">
        <v>412</v>
      </c>
      <c r="I130" s="30" t="s">
        <v>706</v>
      </c>
      <c r="J130" s="30" t="s">
        <v>541</v>
      </c>
      <c r="K130" s="30" t="s">
        <v>540</v>
      </c>
      <c r="L130" s="118" t="s">
        <v>461</v>
      </c>
      <c r="M130" s="118" t="s">
        <v>461</v>
      </c>
      <c r="N130" s="30" t="s">
        <v>462</v>
      </c>
      <c r="O130" s="30" t="s">
        <v>460</v>
      </c>
    </row>
    <row r="131" spans="1:15" customFormat="1" ht="26.25" x14ac:dyDescent="0.25">
      <c r="A131" s="55" t="s">
        <v>269</v>
      </c>
      <c r="B131" s="35" t="s">
        <v>270</v>
      </c>
      <c r="C131" s="208">
        <v>0.17653701007339614</v>
      </c>
      <c r="D131" s="208"/>
      <c r="E131" s="208"/>
      <c r="F131" s="244"/>
      <c r="G131" s="172"/>
      <c r="H131" s="35" t="s">
        <v>414</v>
      </c>
      <c r="I131" s="30" t="s">
        <v>711</v>
      </c>
      <c r="J131" s="35"/>
      <c r="K131" s="30" t="s">
        <v>542</v>
      </c>
      <c r="L131" s="118" t="s">
        <v>270</v>
      </c>
      <c r="M131" s="118" t="s">
        <v>423</v>
      </c>
      <c r="N131" s="30" t="s">
        <v>424</v>
      </c>
      <c r="O131" s="30" t="s">
        <v>422</v>
      </c>
    </row>
    <row r="132" spans="1:15" customFormat="1" ht="26.25" x14ac:dyDescent="0.25">
      <c r="A132" s="55" t="s">
        <v>275</v>
      </c>
      <c r="B132" s="35" t="s">
        <v>276</v>
      </c>
      <c r="C132" s="208">
        <v>0.90000000000000024</v>
      </c>
      <c r="D132" s="208">
        <v>0.48051666666666665</v>
      </c>
      <c r="E132" s="208">
        <v>0.4194833333333336</v>
      </c>
      <c r="F132" s="244">
        <v>0.53390740740740728</v>
      </c>
      <c r="G132" s="172">
        <v>1460427.18</v>
      </c>
      <c r="H132" s="35" t="s">
        <v>412</v>
      </c>
      <c r="I132" s="30" t="s">
        <v>706</v>
      </c>
      <c r="J132" s="51"/>
      <c r="K132" s="30" t="s">
        <v>543</v>
      </c>
      <c r="L132" s="118" t="s">
        <v>467</v>
      </c>
      <c r="M132" s="118" t="s">
        <v>499</v>
      </c>
      <c r="N132" s="30" t="s">
        <v>467</v>
      </c>
      <c r="O132" s="30" t="s">
        <v>427</v>
      </c>
    </row>
    <row r="133" spans="1:15" customFormat="1" ht="26.25" x14ac:dyDescent="0.25">
      <c r="A133" s="55" t="s">
        <v>277</v>
      </c>
      <c r="B133" s="35" t="s">
        <v>278</v>
      </c>
      <c r="C133" s="208">
        <v>0.4297333333333333</v>
      </c>
      <c r="D133" s="208">
        <v>0.29565833333333341</v>
      </c>
      <c r="E133" s="208">
        <v>0.13407499999999989</v>
      </c>
      <c r="F133" s="244">
        <v>0.68800418864412061</v>
      </c>
      <c r="G133" s="172">
        <v>30716.959999999999</v>
      </c>
      <c r="H133" s="35" t="s">
        <v>412</v>
      </c>
      <c r="I133" s="30" t="s">
        <v>706</v>
      </c>
      <c r="J133" s="51"/>
      <c r="K133" s="30" t="s">
        <v>544</v>
      </c>
      <c r="L133" s="118" t="s">
        <v>461</v>
      </c>
      <c r="M133" s="118" t="s">
        <v>461</v>
      </c>
      <c r="N133" s="30" t="s">
        <v>462</v>
      </c>
      <c r="O133" s="30" t="s">
        <v>460</v>
      </c>
    </row>
    <row r="134" spans="1:15" customFormat="1" ht="39" x14ac:dyDescent="0.25">
      <c r="A134" s="55" t="s">
        <v>279</v>
      </c>
      <c r="B134" s="55" t="s">
        <v>280</v>
      </c>
      <c r="C134" s="208">
        <v>0.45000000000000012</v>
      </c>
      <c r="D134" s="208">
        <v>0.27528181818181813</v>
      </c>
      <c r="E134" s="208">
        <v>0.17471818181818199</v>
      </c>
      <c r="F134" s="244">
        <v>0.61173737373737347</v>
      </c>
      <c r="G134" s="172">
        <v>138240.44</v>
      </c>
      <c r="H134" s="35" t="s">
        <v>412</v>
      </c>
      <c r="I134" s="30" t="s">
        <v>706</v>
      </c>
      <c r="J134" s="51"/>
      <c r="K134" s="30" t="s">
        <v>545</v>
      </c>
      <c r="L134" s="118" t="s">
        <v>442</v>
      </c>
      <c r="M134" s="118" t="s">
        <v>443</v>
      </c>
      <c r="N134" s="30" t="s">
        <v>444</v>
      </c>
      <c r="O134" s="30" t="s">
        <v>441</v>
      </c>
    </row>
    <row r="135" spans="1:15" customFormat="1" ht="26.25" x14ac:dyDescent="0.25">
      <c r="A135" s="55" t="s">
        <v>281</v>
      </c>
      <c r="B135" s="55" t="s">
        <v>282</v>
      </c>
      <c r="C135" s="208">
        <v>0.51999999999999991</v>
      </c>
      <c r="D135" s="208">
        <v>0.27092500000000003</v>
      </c>
      <c r="E135" s="208">
        <v>0.24907499999999988</v>
      </c>
      <c r="F135" s="244">
        <v>0.52100961538461554</v>
      </c>
      <c r="G135" s="172">
        <v>99752.33</v>
      </c>
      <c r="H135" s="35" t="s">
        <v>412</v>
      </c>
      <c r="I135" s="30" t="s">
        <v>706</v>
      </c>
      <c r="J135" s="30" t="s">
        <v>547</v>
      </c>
      <c r="K135" s="30" t="s">
        <v>546</v>
      </c>
      <c r="L135" s="118" t="s">
        <v>428</v>
      </c>
      <c r="M135" s="118" t="s">
        <v>429</v>
      </c>
      <c r="N135" s="30" t="s">
        <v>430</v>
      </c>
      <c r="O135" s="30" t="s">
        <v>427</v>
      </c>
    </row>
    <row r="136" spans="1:15" customFormat="1" ht="26.25" x14ac:dyDescent="0.25">
      <c r="A136" s="55" t="s">
        <v>283</v>
      </c>
      <c r="B136" s="35" t="s">
        <v>284</v>
      </c>
      <c r="C136" s="208">
        <v>0.55500000000000016</v>
      </c>
      <c r="D136" s="208">
        <v>0.32744999999999991</v>
      </c>
      <c r="E136" s="208">
        <v>0.22755000000000025</v>
      </c>
      <c r="F136" s="244">
        <v>0.58999999999999964</v>
      </c>
      <c r="G136" s="172">
        <v>28748.940000000002</v>
      </c>
      <c r="H136" s="35" t="s">
        <v>412</v>
      </c>
      <c r="I136" s="30" t="s">
        <v>706</v>
      </c>
      <c r="J136" s="30"/>
      <c r="K136" s="30" t="s">
        <v>548</v>
      </c>
      <c r="L136" s="118" t="s">
        <v>428</v>
      </c>
      <c r="M136" s="118" t="s">
        <v>429</v>
      </c>
      <c r="N136" s="30" t="s">
        <v>430</v>
      </c>
      <c r="O136" s="30" t="s">
        <v>427</v>
      </c>
    </row>
    <row r="137" spans="1:15" customFormat="1" ht="26.25" x14ac:dyDescent="0.25">
      <c r="A137" s="55" t="s">
        <v>285</v>
      </c>
      <c r="B137" s="55" t="s">
        <v>286</v>
      </c>
      <c r="C137" s="208">
        <v>0.41000000000000009</v>
      </c>
      <c r="D137" s="208">
        <v>0.16259999999999999</v>
      </c>
      <c r="E137" s="208">
        <v>0.24740000000000009</v>
      </c>
      <c r="F137" s="244">
        <v>0.39658536585365844</v>
      </c>
      <c r="G137" s="172">
        <v>51041.55</v>
      </c>
      <c r="H137" s="35" t="s">
        <v>412</v>
      </c>
      <c r="I137" s="30" t="s">
        <v>706</v>
      </c>
      <c r="J137" s="30" t="s">
        <v>550</v>
      </c>
      <c r="K137" s="30" t="s">
        <v>549</v>
      </c>
      <c r="L137" s="118" t="s">
        <v>270</v>
      </c>
      <c r="M137" s="118" t="s">
        <v>423</v>
      </c>
      <c r="N137" s="30" t="s">
        <v>424</v>
      </c>
      <c r="O137" s="30" t="s">
        <v>422</v>
      </c>
    </row>
    <row r="138" spans="1:15" customFormat="1" ht="26.25" x14ac:dyDescent="0.25">
      <c r="A138" s="55" t="s">
        <v>287</v>
      </c>
      <c r="B138" s="55" t="s">
        <v>288</v>
      </c>
      <c r="C138" s="208">
        <v>1.2727272727272727</v>
      </c>
      <c r="D138" s="208">
        <v>0.38600000000000007</v>
      </c>
      <c r="E138" s="208">
        <v>0.88672727272727259</v>
      </c>
      <c r="F138" s="244">
        <v>0.30328571428571433</v>
      </c>
      <c r="G138" s="172">
        <v>4663.34</v>
      </c>
      <c r="H138" s="35" t="s">
        <v>412</v>
      </c>
      <c r="I138" s="30" t="s">
        <v>706</v>
      </c>
      <c r="J138" s="30" t="s">
        <v>552</v>
      </c>
      <c r="K138" s="30" t="s">
        <v>551</v>
      </c>
      <c r="L138" s="118" t="s">
        <v>467</v>
      </c>
      <c r="M138" s="118" t="s">
        <v>499</v>
      </c>
      <c r="N138" s="30" t="s">
        <v>467</v>
      </c>
      <c r="O138" s="30" t="s">
        <v>427</v>
      </c>
    </row>
    <row r="139" spans="1:15" customFormat="1" ht="39" x14ac:dyDescent="0.25">
      <c r="A139" s="55" t="s">
        <v>289</v>
      </c>
      <c r="B139" s="55" t="s">
        <v>290</v>
      </c>
      <c r="C139" s="208">
        <v>1.5157916666666662</v>
      </c>
      <c r="D139" s="208">
        <v>0.58350000000000002</v>
      </c>
      <c r="E139" s="208">
        <v>0.93229166666666619</v>
      </c>
      <c r="F139" s="244">
        <v>0.38494735974050975</v>
      </c>
      <c r="G139" s="172">
        <v>109183.69999999998</v>
      </c>
      <c r="H139" s="35" t="s">
        <v>412</v>
      </c>
      <c r="I139" s="30" t="s">
        <v>706</v>
      </c>
      <c r="J139" s="55" t="s">
        <v>554</v>
      </c>
      <c r="K139" s="30" t="s">
        <v>553</v>
      </c>
      <c r="L139" s="118" t="s">
        <v>428</v>
      </c>
      <c r="M139" s="118" t="s">
        <v>429</v>
      </c>
      <c r="N139" s="30" t="s">
        <v>430</v>
      </c>
      <c r="O139" s="30" t="s">
        <v>427</v>
      </c>
    </row>
    <row r="140" spans="1:15" customFormat="1" ht="26.25" x14ac:dyDescent="0.25">
      <c r="A140" s="55" t="s">
        <v>291</v>
      </c>
      <c r="B140" s="35" t="s">
        <v>292</v>
      </c>
      <c r="C140" s="208">
        <v>0.54999999999999993</v>
      </c>
      <c r="D140" s="208">
        <v>0.26565833333333327</v>
      </c>
      <c r="E140" s="208">
        <v>0.28434166666666666</v>
      </c>
      <c r="F140" s="244">
        <v>0.48301515151515145</v>
      </c>
      <c r="G140" s="172">
        <v>292770.93</v>
      </c>
      <c r="H140" s="35" t="s">
        <v>412</v>
      </c>
      <c r="I140" s="30" t="s">
        <v>706</v>
      </c>
      <c r="J140" s="30"/>
      <c r="K140" s="30" t="s">
        <v>555</v>
      </c>
      <c r="L140" s="118" t="s">
        <v>467</v>
      </c>
      <c r="M140" s="118" t="s">
        <v>468</v>
      </c>
      <c r="N140" s="30" t="s">
        <v>467</v>
      </c>
      <c r="O140" s="30" t="s">
        <v>427</v>
      </c>
    </row>
    <row r="141" spans="1:15" customFormat="1" ht="26.25" x14ac:dyDescent="0.25">
      <c r="A141" s="55" t="s">
        <v>631</v>
      </c>
      <c r="B141" s="30" t="s">
        <v>732</v>
      </c>
      <c r="C141" s="208">
        <v>0.13897189648895025</v>
      </c>
      <c r="D141" s="208"/>
      <c r="E141" s="208"/>
      <c r="F141" s="244"/>
      <c r="G141" s="172"/>
      <c r="H141" s="35" t="s">
        <v>414</v>
      </c>
      <c r="I141" s="30" t="s">
        <v>711</v>
      </c>
      <c r="J141" s="55"/>
      <c r="K141" s="30" t="s">
        <v>635</v>
      </c>
      <c r="L141" s="118" t="s">
        <v>203</v>
      </c>
      <c r="M141" s="118" t="s">
        <v>810</v>
      </c>
      <c r="N141" s="30" t="s">
        <v>479</v>
      </c>
      <c r="O141" s="30" t="s">
        <v>422</v>
      </c>
    </row>
    <row r="142" spans="1:15" customFormat="1" ht="39" x14ac:dyDescent="0.25">
      <c r="A142" s="55" t="s">
        <v>723</v>
      </c>
      <c r="B142" s="55" t="s">
        <v>294</v>
      </c>
      <c r="C142" s="208">
        <v>0.59872500000000006</v>
      </c>
      <c r="D142" s="208">
        <v>0.42569999999999997</v>
      </c>
      <c r="E142" s="208">
        <v>0.1730250000000001</v>
      </c>
      <c r="F142" s="244">
        <v>0.71101089815858687</v>
      </c>
      <c r="G142" s="172">
        <v>75667.88</v>
      </c>
      <c r="H142" s="35" t="s">
        <v>412</v>
      </c>
      <c r="I142" s="30" t="s">
        <v>706</v>
      </c>
      <c r="J142" s="30" t="s">
        <v>557</v>
      </c>
      <c r="K142" s="30" t="s">
        <v>556</v>
      </c>
      <c r="L142" s="118" t="s">
        <v>442</v>
      </c>
      <c r="M142" s="118" t="s">
        <v>443</v>
      </c>
      <c r="N142" s="30" t="s">
        <v>444</v>
      </c>
      <c r="O142" s="30" t="s">
        <v>427</v>
      </c>
    </row>
    <row r="143" spans="1:15" customFormat="1" ht="39" x14ac:dyDescent="0.25">
      <c r="A143" s="55" t="s">
        <v>295</v>
      </c>
      <c r="B143" s="35" t="s">
        <v>297</v>
      </c>
      <c r="C143" s="208">
        <v>8.9490530808215521E-2</v>
      </c>
      <c r="D143" s="208"/>
      <c r="E143" s="208"/>
      <c r="F143" s="244"/>
      <c r="G143" s="172"/>
      <c r="H143" s="35" t="s">
        <v>414</v>
      </c>
      <c r="I143" s="30" t="s">
        <v>711</v>
      </c>
      <c r="J143" s="35"/>
      <c r="K143" s="30" t="s">
        <v>558</v>
      </c>
      <c r="L143" s="118" t="s">
        <v>439</v>
      </c>
      <c r="M143" s="118" t="s">
        <v>453</v>
      </c>
      <c r="N143" s="30" t="s">
        <v>440</v>
      </c>
      <c r="O143" s="30" t="s">
        <v>438</v>
      </c>
    </row>
    <row r="144" spans="1:15" customFormat="1" ht="26.25" x14ac:dyDescent="0.25">
      <c r="A144" s="55" t="s">
        <v>300</v>
      </c>
      <c r="B144" s="35" t="s">
        <v>301</v>
      </c>
      <c r="C144" s="208">
        <v>0.84420833333333345</v>
      </c>
      <c r="D144" s="208">
        <v>0.62170000000000003</v>
      </c>
      <c r="E144" s="208">
        <v>0.22250833333333342</v>
      </c>
      <c r="F144" s="244">
        <v>0.73642959380089823</v>
      </c>
      <c r="G144" s="172">
        <v>83563.06</v>
      </c>
      <c r="H144" s="35" t="s">
        <v>412</v>
      </c>
      <c r="I144" s="30" t="s">
        <v>706</v>
      </c>
      <c r="J144" s="51"/>
      <c r="K144" s="30" t="s">
        <v>559</v>
      </c>
      <c r="L144" s="118" t="s">
        <v>428</v>
      </c>
      <c r="M144" s="118" t="s">
        <v>429</v>
      </c>
      <c r="N144" s="30" t="s">
        <v>430</v>
      </c>
      <c r="O144" s="30" t="s">
        <v>427</v>
      </c>
    </row>
    <row r="145" spans="1:15" customFormat="1" ht="26.25" x14ac:dyDescent="0.25">
      <c r="A145" s="55" t="s">
        <v>300</v>
      </c>
      <c r="B145" s="35" t="s">
        <v>302</v>
      </c>
      <c r="C145" s="208">
        <v>0.92505833333333343</v>
      </c>
      <c r="D145" s="208">
        <v>0.62170000000000003</v>
      </c>
      <c r="E145" s="208">
        <v>0.3033583333333334</v>
      </c>
      <c r="F145" s="244">
        <v>0.67206572558487299</v>
      </c>
      <c r="G145" s="172">
        <v>24644.959999999999</v>
      </c>
      <c r="H145" s="35" t="s">
        <v>412</v>
      </c>
      <c r="I145" s="30" t="s">
        <v>706</v>
      </c>
      <c r="J145" s="51"/>
      <c r="K145" s="30" t="s">
        <v>559</v>
      </c>
      <c r="L145" s="118" t="s">
        <v>428</v>
      </c>
      <c r="M145" s="118" t="s">
        <v>429</v>
      </c>
      <c r="N145" s="30" t="s">
        <v>430</v>
      </c>
      <c r="O145" s="30" t="s">
        <v>427</v>
      </c>
    </row>
    <row r="146" spans="1:15" customFormat="1" ht="26.25" x14ac:dyDescent="0.25">
      <c r="A146" s="55" t="s">
        <v>300</v>
      </c>
      <c r="B146" s="35" t="s">
        <v>303</v>
      </c>
      <c r="C146" s="208">
        <v>0.92173333333333352</v>
      </c>
      <c r="D146" s="208">
        <v>0.62170000000000003</v>
      </c>
      <c r="E146" s="208">
        <v>0.30003333333333349</v>
      </c>
      <c r="F146" s="244">
        <v>0.67449009113264857</v>
      </c>
      <c r="G146" s="172">
        <v>77072.799999999988</v>
      </c>
      <c r="H146" s="35" t="s">
        <v>412</v>
      </c>
      <c r="I146" s="30" t="s">
        <v>706</v>
      </c>
      <c r="J146" s="51"/>
      <c r="K146" s="30" t="s">
        <v>559</v>
      </c>
      <c r="L146" s="118" t="s">
        <v>428</v>
      </c>
      <c r="M146" s="118" t="s">
        <v>429</v>
      </c>
      <c r="N146" s="30" t="s">
        <v>430</v>
      </c>
      <c r="O146" s="30" t="s">
        <v>427</v>
      </c>
    </row>
    <row r="147" spans="1:15" customFormat="1" ht="26.25" x14ac:dyDescent="0.25">
      <c r="A147" s="55" t="s">
        <v>300</v>
      </c>
      <c r="B147" s="35" t="s">
        <v>304</v>
      </c>
      <c r="C147" s="208">
        <v>0.9242166666666668</v>
      </c>
      <c r="D147" s="208">
        <v>0.62170000000000003</v>
      </c>
      <c r="E147" s="208">
        <v>0.30251666666666677</v>
      </c>
      <c r="F147" s="244">
        <v>0.67267776315077632</v>
      </c>
      <c r="G147" s="172">
        <v>26551.02</v>
      </c>
      <c r="H147" s="35" t="s">
        <v>412</v>
      </c>
      <c r="I147" s="30" t="s">
        <v>706</v>
      </c>
      <c r="J147" s="51"/>
      <c r="K147" s="30" t="s">
        <v>559</v>
      </c>
      <c r="L147" s="118" t="s">
        <v>428</v>
      </c>
      <c r="M147" s="118" t="s">
        <v>429</v>
      </c>
      <c r="N147" s="30" t="s">
        <v>430</v>
      </c>
      <c r="O147" s="30" t="s">
        <v>427</v>
      </c>
    </row>
    <row r="148" spans="1:15" customFormat="1" ht="26.25" x14ac:dyDescent="0.25">
      <c r="A148" s="55" t="s">
        <v>300</v>
      </c>
      <c r="B148" s="35" t="s">
        <v>305</v>
      </c>
      <c r="C148" s="208">
        <v>0.9234</v>
      </c>
      <c r="D148" s="208">
        <v>0.62170000000000003</v>
      </c>
      <c r="E148" s="208">
        <v>0.30169999999999997</v>
      </c>
      <c r="F148" s="244">
        <v>0.673272687892571</v>
      </c>
      <c r="G148" s="172">
        <v>588603.43000000005</v>
      </c>
      <c r="H148" s="35" t="s">
        <v>412</v>
      </c>
      <c r="I148" s="30" t="s">
        <v>706</v>
      </c>
      <c r="J148" s="51"/>
      <c r="K148" s="30" t="s">
        <v>559</v>
      </c>
      <c r="L148" s="118" t="s">
        <v>428</v>
      </c>
      <c r="M148" s="118" t="s">
        <v>429</v>
      </c>
      <c r="N148" s="30" t="s">
        <v>430</v>
      </c>
      <c r="O148" s="30" t="s">
        <v>427</v>
      </c>
    </row>
    <row r="149" spans="1:15" customFormat="1" ht="39" x14ac:dyDescent="0.25">
      <c r="A149" s="55" t="s">
        <v>306</v>
      </c>
      <c r="B149" s="99" t="s">
        <v>307</v>
      </c>
      <c r="C149" s="208"/>
      <c r="D149" s="208"/>
      <c r="E149" s="208"/>
      <c r="F149" s="244"/>
      <c r="G149" s="172"/>
      <c r="H149" s="99" t="s">
        <v>416</v>
      </c>
      <c r="I149" s="30" t="s">
        <v>711</v>
      </c>
      <c r="J149" s="30" t="s">
        <v>560</v>
      </c>
      <c r="K149" s="30"/>
      <c r="L149" s="118" t="s">
        <v>442</v>
      </c>
      <c r="M149" s="118" t="s">
        <v>443</v>
      </c>
      <c r="N149" s="30" t="s">
        <v>444</v>
      </c>
      <c r="O149" s="30" t="s">
        <v>427</v>
      </c>
    </row>
    <row r="150" spans="1:15" customFormat="1" ht="26.25" x14ac:dyDescent="0.25">
      <c r="A150" s="55" t="s">
        <v>311</v>
      </c>
      <c r="B150" s="100" t="s">
        <v>694</v>
      </c>
      <c r="C150" s="208">
        <v>0.45225833333333343</v>
      </c>
      <c r="D150" s="208">
        <v>0.21976666666666669</v>
      </c>
      <c r="E150" s="208">
        <v>0.23249166666666674</v>
      </c>
      <c r="F150" s="244">
        <v>0.48593171306959515</v>
      </c>
      <c r="G150" s="172">
        <v>131049.15999999999</v>
      </c>
      <c r="H150" s="35" t="s">
        <v>412</v>
      </c>
      <c r="I150" s="30" t="s">
        <v>706</v>
      </c>
      <c r="J150" s="30"/>
      <c r="K150" s="30" t="s">
        <v>562</v>
      </c>
      <c r="L150" s="118" t="s">
        <v>467</v>
      </c>
      <c r="M150" s="118" t="s">
        <v>467</v>
      </c>
      <c r="N150" s="30" t="s">
        <v>467</v>
      </c>
      <c r="O150" s="30" t="s">
        <v>427</v>
      </c>
    </row>
    <row r="151" spans="1:15" customFormat="1" ht="77.25" x14ac:dyDescent="0.25">
      <c r="A151" s="55" t="s">
        <v>311</v>
      </c>
      <c r="B151" s="100" t="s">
        <v>312</v>
      </c>
      <c r="C151" s="208">
        <v>0.45225833333333343</v>
      </c>
      <c r="D151" s="208">
        <v>0.21976666666666669</v>
      </c>
      <c r="E151" s="208">
        <v>0.23249166666666674</v>
      </c>
      <c r="F151" s="244">
        <v>0.48593171306959515</v>
      </c>
      <c r="G151" s="172">
        <v>131049.15999999999</v>
      </c>
      <c r="H151" s="35" t="s">
        <v>412</v>
      </c>
      <c r="I151" s="30" t="s">
        <v>706</v>
      </c>
      <c r="J151" s="30" t="s">
        <v>845</v>
      </c>
      <c r="K151" s="30" t="s">
        <v>562</v>
      </c>
      <c r="L151" s="118" t="s">
        <v>467</v>
      </c>
      <c r="M151" s="118" t="s">
        <v>467</v>
      </c>
      <c r="N151" s="30" t="s">
        <v>467</v>
      </c>
      <c r="O151" s="30" t="s">
        <v>427</v>
      </c>
    </row>
    <row r="152" spans="1:15" customFormat="1" ht="26.25" x14ac:dyDescent="0.25">
      <c r="A152" s="55" t="s">
        <v>311</v>
      </c>
      <c r="B152" s="100" t="s">
        <v>693</v>
      </c>
      <c r="C152" s="208">
        <v>0.45225833333333343</v>
      </c>
      <c r="D152" s="208">
        <v>0.21976666666666669</v>
      </c>
      <c r="E152" s="208">
        <v>0.23249166666666674</v>
      </c>
      <c r="F152" s="244">
        <v>0.48593171306959515</v>
      </c>
      <c r="G152" s="172">
        <v>131049.15999999999</v>
      </c>
      <c r="H152" s="35" t="s">
        <v>412</v>
      </c>
      <c r="I152" s="30" t="s">
        <v>706</v>
      </c>
      <c r="J152" s="30"/>
      <c r="K152" s="30" t="s">
        <v>562</v>
      </c>
      <c r="L152" s="118" t="s">
        <v>467</v>
      </c>
      <c r="M152" s="118" t="s">
        <v>467</v>
      </c>
      <c r="N152" s="30" t="s">
        <v>467</v>
      </c>
      <c r="O152" s="30" t="s">
        <v>427</v>
      </c>
    </row>
    <row r="153" spans="1:15" customFormat="1" ht="51.75" x14ac:dyDescent="0.25">
      <c r="A153" s="55" t="s">
        <v>313</v>
      </c>
      <c r="B153" s="55" t="s">
        <v>314</v>
      </c>
      <c r="C153" s="208">
        <v>0.59840833333333332</v>
      </c>
      <c r="D153" s="208">
        <v>0.31924999999999998</v>
      </c>
      <c r="E153" s="208">
        <v>0.27915833333333334</v>
      </c>
      <c r="F153" s="244">
        <v>0.53349858652815108</v>
      </c>
      <c r="G153" s="172">
        <v>133455.60999999999</v>
      </c>
      <c r="H153" s="35" t="s">
        <v>412</v>
      </c>
      <c r="I153" s="30" t="s">
        <v>706</v>
      </c>
      <c r="J153" s="55" t="s">
        <v>565</v>
      </c>
      <c r="K153" s="30" t="s">
        <v>564</v>
      </c>
      <c r="L153" s="118" t="s">
        <v>428</v>
      </c>
      <c r="M153" s="118" t="s">
        <v>429</v>
      </c>
      <c r="N153" s="30" t="s">
        <v>430</v>
      </c>
      <c r="O153" s="30" t="s">
        <v>427</v>
      </c>
    </row>
    <row r="154" spans="1:15" customFormat="1" ht="26.25" x14ac:dyDescent="0.25">
      <c r="A154" s="55" t="s">
        <v>315</v>
      </c>
      <c r="B154" s="55" t="s">
        <v>316</v>
      </c>
      <c r="C154" s="208">
        <v>0.59999999999999987</v>
      </c>
      <c r="D154" s="208">
        <v>0.35513333333333336</v>
      </c>
      <c r="E154" s="208">
        <v>0.24486666666666651</v>
      </c>
      <c r="F154" s="244">
        <v>0.59188888888888902</v>
      </c>
      <c r="G154" s="172">
        <v>112957.73999999998</v>
      </c>
      <c r="H154" s="35" t="s">
        <v>412</v>
      </c>
      <c r="I154" s="30" t="s">
        <v>706</v>
      </c>
      <c r="J154" s="30" t="s">
        <v>567</v>
      </c>
      <c r="K154" s="30" t="s">
        <v>566</v>
      </c>
      <c r="L154" s="118" t="s">
        <v>428</v>
      </c>
      <c r="M154" s="118" t="s">
        <v>429</v>
      </c>
      <c r="N154" s="30" t="s">
        <v>430</v>
      </c>
      <c r="O154" s="30" t="s">
        <v>427</v>
      </c>
    </row>
    <row r="155" spans="1:15" s="17" customFormat="1" ht="26.25" x14ac:dyDescent="0.25">
      <c r="A155" s="55" t="s">
        <v>317</v>
      </c>
      <c r="B155" s="55" t="s">
        <v>318</v>
      </c>
      <c r="C155" s="208">
        <v>0.45583333333333337</v>
      </c>
      <c r="D155" s="208">
        <v>0.26610833333333334</v>
      </c>
      <c r="E155" s="208">
        <v>0.18972500000000003</v>
      </c>
      <c r="F155" s="244">
        <v>0.58378427787934184</v>
      </c>
      <c r="G155" s="172">
        <v>23540.710000000006</v>
      </c>
      <c r="H155" s="35" t="s">
        <v>412</v>
      </c>
      <c r="I155" s="30" t="s">
        <v>706</v>
      </c>
      <c r="J155" s="30" t="s">
        <v>569</v>
      </c>
      <c r="K155" s="30" t="s">
        <v>568</v>
      </c>
      <c r="L155" s="118" t="s">
        <v>428</v>
      </c>
      <c r="M155" s="118" t="s">
        <v>429</v>
      </c>
      <c r="N155" s="30" t="s">
        <v>430</v>
      </c>
      <c r="O155" s="30" t="s">
        <v>427</v>
      </c>
    </row>
    <row r="156" spans="1:15" s="17" customFormat="1" ht="51.75" x14ac:dyDescent="0.25">
      <c r="A156" s="55" t="s">
        <v>319</v>
      </c>
      <c r="B156" s="55" t="s">
        <v>320</v>
      </c>
      <c r="C156" s="208">
        <v>0.8041666666666667</v>
      </c>
      <c r="D156" s="208">
        <v>0.21521666666666664</v>
      </c>
      <c r="E156" s="208">
        <v>0.58895000000000008</v>
      </c>
      <c r="F156" s="244">
        <v>0.26762694300518131</v>
      </c>
      <c r="G156" s="172">
        <v>53456.46</v>
      </c>
      <c r="H156" s="35" t="s">
        <v>412</v>
      </c>
      <c r="I156" s="30" t="s">
        <v>415</v>
      </c>
      <c r="J156" s="30" t="s">
        <v>571</v>
      </c>
      <c r="K156" s="30" t="s">
        <v>570</v>
      </c>
      <c r="L156" s="118" t="s">
        <v>467</v>
      </c>
      <c r="M156" s="118" t="s">
        <v>499</v>
      </c>
      <c r="N156" s="30" t="s">
        <v>467</v>
      </c>
      <c r="O156" s="30" t="s">
        <v>427</v>
      </c>
    </row>
    <row r="157" spans="1:15" customFormat="1" ht="26.25" x14ac:dyDescent="0.25">
      <c r="A157" s="55" t="s">
        <v>321</v>
      </c>
      <c r="B157" s="35" t="s">
        <v>322</v>
      </c>
      <c r="C157" s="208">
        <v>0.7400000000000001</v>
      </c>
      <c r="D157" s="208">
        <v>0.37745000000000006</v>
      </c>
      <c r="E157" s="208">
        <v>0.36255000000000004</v>
      </c>
      <c r="F157" s="244">
        <v>0.51006756756756755</v>
      </c>
      <c r="G157" s="172">
        <v>86088.36</v>
      </c>
      <c r="H157" s="35" t="s">
        <v>412</v>
      </c>
      <c r="I157" s="30" t="s">
        <v>706</v>
      </c>
      <c r="J157" s="30"/>
      <c r="K157" s="30" t="s">
        <v>572</v>
      </c>
      <c r="L157" s="118" t="s">
        <v>433</v>
      </c>
      <c r="M157" s="118" t="s">
        <v>434</v>
      </c>
      <c r="N157" s="30" t="s">
        <v>435</v>
      </c>
      <c r="O157" s="30" t="s">
        <v>427</v>
      </c>
    </row>
    <row r="158" spans="1:15" customFormat="1" ht="26.25" x14ac:dyDescent="0.25">
      <c r="A158" s="55" t="s">
        <v>323</v>
      </c>
      <c r="B158" s="55" t="s">
        <v>324</v>
      </c>
      <c r="C158" s="208">
        <v>0.5</v>
      </c>
      <c r="D158" s="208">
        <v>0.35745000000000005</v>
      </c>
      <c r="E158" s="208">
        <v>0.14254999999999995</v>
      </c>
      <c r="F158" s="244">
        <v>0.71490000000000009</v>
      </c>
      <c r="G158" s="172">
        <v>86413.889999999985</v>
      </c>
      <c r="H158" s="35" t="s">
        <v>412</v>
      </c>
      <c r="I158" s="30" t="s">
        <v>706</v>
      </c>
      <c r="J158" s="30" t="s">
        <v>574</v>
      </c>
      <c r="K158" s="30" t="s">
        <v>573</v>
      </c>
      <c r="L158" s="118" t="s">
        <v>467</v>
      </c>
      <c r="M158" s="118" t="s">
        <v>468</v>
      </c>
      <c r="N158" s="30" t="s">
        <v>467</v>
      </c>
      <c r="O158" s="30" t="s">
        <v>427</v>
      </c>
    </row>
    <row r="159" spans="1:15" customFormat="1" ht="39" x14ac:dyDescent="0.25">
      <c r="A159" s="55" t="s">
        <v>325</v>
      </c>
      <c r="B159" s="55" t="s">
        <v>326</v>
      </c>
      <c r="C159" s="208">
        <v>0.80380000000000018</v>
      </c>
      <c r="D159" s="208">
        <v>0.5227666666666666</v>
      </c>
      <c r="E159" s="208">
        <v>0.28103333333333358</v>
      </c>
      <c r="F159" s="244">
        <v>0.65036908020237183</v>
      </c>
      <c r="G159" s="172">
        <v>746087.27</v>
      </c>
      <c r="H159" s="35" t="s">
        <v>412</v>
      </c>
      <c r="I159" s="30" t="s">
        <v>706</v>
      </c>
      <c r="J159" s="30" t="s">
        <v>576</v>
      </c>
      <c r="K159" s="30" t="s">
        <v>575</v>
      </c>
      <c r="L159" s="118" t="s">
        <v>442</v>
      </c>
      <c r="M159" s="118" t="s">
        <v>443</v>
      </c>
      <c r="N159" s="30" t="s">
        <v>444</v>
      </c>
      <c r="O159" s="30" t="s">
        <v>427</v>
      </c>
    </row>
    <row r="160" spans="1:15" customFormat="1" ht="64.5" x14ac:dyDescent="0.25">
      <c r="A160" s="55" t="s">
        <v>327</v>
      </c>
      <c r="B160" s="30" t="s">
        <v>329</v>
      </c>
      <c r="C160" s="208">
        <v>0.35907499999999998</v>
      </c>
      <c r="D160" s="208">
        <v>0.15940000000000001</v>
      </c>
      <c r="E160" s="208">
        <v>0.19967499999999996</v>
      </c>
      <c r="F160" s="244">
        <v>0.44391840144816547</v>
      </c>
      <c r="G160" s="172">
        <v>1787.58</v>
      </c>
      <c r="H160" s="35" t="s">
        <v>412</v>
      </c>
      <c r="I160" s="30" t="s">
        <v>706</v>
      </c>
      <c r="J160" s="55" t="s">
        <v>846</v>
      </c>
      <c r="K160" s="30" t="s">
        <v>771</v>
      </c>
      <c r="L160" s="118" t="s">
        <v>463</v>
      </c>
      <c r="M160" s="118" t="s">
        <v>464</v>
      </c>
      <c r="N160" s="30" t="s">
        <v>463</v>
      </c>
      <c r="O160" s="30" t="s">
        <v>460</v>
      </c>
    </row>
    <row r="161" spans="1:15" customFormat="1" ht="26.25" x14ac:dyDescent="0.25">
      <c r="A161" s="55" t="s">
        <v>330</v>
      </c>
      <c r="B161" s="35" t="s">
        <v>331</v>
      </c>
      <c r="C161" s="208">
        <v>0.14999999999999997</v>
      </c>
      <c r="D161" s="208">
        <v>7.4499999999999983E-3</v>
      </c>
      <c r="E161" s="208">
        <v>0.14254999999999995</v>
      </c>
      <c r="F161" s="244">
        <v>4.9666666666666665E-2</v>
      </c>
      <c r="G161" s="172">
        <v>1374.3999999999996</v>
      </c>
      <c r="H161" s="35" t="s">
        <v>412</v>
      </c>
      <c r="I161" s="30" t="s">
        <v>706</v>
      </c>
      <c r="J161" s="51"/>
      <c r="K161" s="30" t="s">
        <v>579</v>
      </c>
      <c r="L161" s="118" t="s">
        <v>486</v>
      </c>
      <c r="M161" s="118" t="s">
        <v>486</v>
      </c>
      <c r="N161" s="30" t="s">
        <v>487</v>
      </c>
      <c r="O161" s="30" t="s">
        <v>460</v>
      </c>
    </row>
    <row r="162" spans="1:15" customFormat="1" ht="26.25" x14ac:dyDescent="0.25">
      <c r="A162" s="55" t="s">
        <v>330</v>
      </c>
      <c r="B162" s="35" t="s">
        <v>332</v>
      </c>
      <c r="C162" s="208">
        <v>0.15079166666666663</v>
      </c>
      <c r="D162" s="208">
        <v>7.4499999999999983E-3</v>
      </c>
      <c r="E162" s="208">
        <v>0.14334166666666665</v>
      </c>
      <c r="F162" s="244">
        <v>4.9405913235700469E-2</v>
      </c>
      <c r="G162" s="172">
        <v>1602.88</v>
      </c>
      <c r="H162" s="35" t="s">
        <v>412</v>
      </c>
      <c r="I162" s="30" t="s">
        <v>706</v>
      </c>
      <c r="J162" s="51"/>
      <c r="K162" s="30" t="s">
        <v>579</v>
      </c>
      <c r="L162" s="118" t="s">
        <v>486</v>
      </c>
      <c r="M162" s="118" t="s">
        <v>486</v>
      </c>
      <c r="N162" s="30" t="s">
        <v>487</v>
      </c>
      <c r="O162" s="30" t="s">
        <v>460</v>
      </c>
    </row>
    <row r="163" spans="1:15" customFormat="1" ht="26.25" x14ac:dyDescent="0.25">
      <c r="A163" s="55" t="s">
        <v>330</v>
      </c>
      <c r="B163" s="35" t="s">
        <v>333</v>
      </c>
      <c r="C163" s="208">
        <v>0.15379999999999996</v>
      </c>
      <c r="D163" s="208">
        <v>7.4499999999999983E-3</v>
      </c>
      <c r="E163" s="208">
        <v>0.14634999999999998</v>
      </c>
      <c r="F163" s="244">
        <v>4.843953185955787E-2</v>
      </c>
      <c r="G163" s="172">
        <v>1583.67</v>
      </c>
      <c r="H163" s="35" t="s">
        <v>412</v>
      </c>
      <c r="I163" s="30" t="s">
        <v>706</v>
      </c>
      <c r="J163" s="51"/>
      <c r="K163" s="30" t="s">
        <v>579</v>
      </c>
      <c r="L163" s="118" t="s">
        <v>486</v>
      </c>
      <c r="M163" s="118" t="s">
        <v>486</v>
      </c>
      <c r="N163" s="30" t="s">
        <v>487</v>
      </c>
      <c r="O163" s="30" t="s">
        <v>460</v>
      </c>
    </row>
    <row r="164" spans="1:15" customFormat="1" ht="26.25" x14ac:dyDescent="0.25">
      <c r="A164" s="55" t="s">
        <v>330</v>
      </c>
      <c r="B164" s="35" t="s">
        <v>334</v>
      </c>
      <c r="C164" s="208">
        <v>0.11499999999999999</v>
      </c>
      <c r="D164" s="208">
        <v>5.7450000000000008E-2</v>
      </c>
      <c r="E164" s="208">
        <v>5.7549999999999983E-2</v>
      </c>
      <c r="F164" s="244">
        <v>0.49956521739130444</v>
      </c>
      <c r="G164" s="172">
        <v>4010.7299999999991</v>
      </c>
      <c r="H164" s="35" t="s">
        <v>412</v>
      </c>
      <c r="I164" s="30" t="s">
        <v>706</v>
      </c>
      <c r="J164" s="51"/>
      <c r="K164" s="30" t="s">
        <v>579</v>
      </c>
      <c r="L164" s="118" t="s">
        <v>486</v>
      </c>
      <c r="M164" s="118" t="s">
        <v>486</v>
      </c>
      <c r="N164" s="30" t="s">
        <v>487</v>
      </c>
      <c r="O164" s="30" t="s">
        <v>460</v>
      </c>
    </row>
    <row r="165" spans="1:15" customFormat="1" ht="26.25" x14ac:dyDescent="0.25">
      <c r="A165" s="55" t="s">
        <v>330</v>
      </c>
      <c r="B165" s="35" t="s">
        <v>335</v>
      </c>
      <c r="C165" s="208">
        <v>0.16567499999999996</v>
      </c>
      <c r="D165" s="208">
        <v>7.4499999999999983E-3</v>
      </c>
      <c r="E165" s="208">
        <v>0.15822499999999995</v>
      </c>
      <c r="F165" s="244">
        <v>4.4967556963935416E-2</v>
      </c>
      <c r="G165" s="172">
        <v>1294.96</v>
      </c>
      <c r="H165" s="35" t="s">
        <v>412</v>
      </c>
      <c r="I165" s="30" t="s">
        <v>706</v>
      </c>
      <c r="J165" s="51"/>
      <c r="K165" s="30" t="s">
        <v>579</v>
      </c>
      <c r="L165" s="118" t="s">
        <v>486</v>
      </c>
      <c r="M165" s="118" t="s">
        <v>486</v>
      </c>
      <c r="N165" s="30" t="s">
        <v>487</v>
      </c>
      <c r="O165" s="30" t="s">
        <v>460</v>
      </c>
    </row>
    <row r="166" spans="1:15" customFormat="1" ht="26.25" x14ac:dyDescent="0.25">
      <c r="A166" s="55" t="s">
        <v>330</v>
      </c>
      <c r="B166" s="35" t="s">
        <v>336</v>
      </c>
      <c r="C166" s="208">
        <v>0.16001666666666661</v>
      </c>
      <c r="D166" s="208">
        <v>7.2249999999999988E-3</v>
      </c>
      <c r="E166" s="208">
        <v>0.1527916666666666</v>
      </c>
      <c r="F166" s="244">
        <v>4.515154671388398E-2</v>
      </c>
      <c r="G166" s="172">
        <v>2939.1300000000006</v>
      </c>
      <c r="H166" s="35" t="s">
        <v>412</v>
      </c>
      <c r="I166" s="30" t="s">
        <v>706</v>
      </c>
      <c r="J166" s="51"/>
      <c r="K166" s="30" t="s">
        <v>579</v>
      </c>
      <c r="L166" s="118" t="s">
        <v>486</v>
      </c>
      <c r="M166" s="118" t="s">
        <v>486</v>
      </c>
      <c r="N166" s="30" t="s">
        <v>487</v>
      </c>
      <c r="O166" s="30" t="s">
        <v>460</v>
      </c>
    </row>
    <row r="167" spans="1:15" customFormat="1" ht="26.25" x14ac:dyDescent="0.25">
      <c r="A167" s="55" t="s">
        <v>330</v>
      </c>
      <c r="B167" s="35" t="s">
        <v>337</v>
      </c>
      <c r="C167" s="208">
        <v>0.15108333333333329</v>
      </c>
      <c r="D167" s="208">
        <v>7.4499999999999983E-3</v>
      </c>
      <c r="E167" s="208">
        <v>0.14363333333333328</v>
      </c>
      <c r="F167" s="244">
        <v>4.9310535024820738E-2</v>
      </c>
      <c r="G167" s="172">
        <v>35935.42</v>
      </c>
      <c r="H167" s="35" t="s">
        <v>412</v>
      </c>
      <c r="I167" s="30" t="s">
        <v>706</v>
      </c>
      <c r="J167" s="51"/>
      <c r="K167" s="30" t="s">
        <v>579</v>
      </c>
      <c r="L167" s="118" t="s">
        <v>486</v>
      </c>
      <c r="M167" s="118" t="s">
        <v>486</v>
      </c>
      <c r="N167" s="30" t="s">
        <v>487</v>
      </c>
      <c r="O167" s="30" t="s">
        <v>460</v>
      </c>
    </row>
    <row r="168" spans="1:15" customFormat="1" ht="26.25" x14ac:dyDescent="0.25">
      <c r="A168" s="55" t="s">
        <v>338</v>
      </c>
      <c r="B168" s="35" t="s">
        <v>339</v>
      </c>
      <c r="C168" s="208">
        <v>0.53000000000000014</v>
      </c>
      <c r="D168" s="208">
        <v>0.2288583333333333</v>
      </c>
      <c r="E168" s="208">
        <v>0.30114166666666686</v>
      </c>
      <c r="F168" s="244">
        <v>0.43180817610062877</v>
      </c>
      <c r="G168" s="172">
        <v>827547.23</v>
      </c>
      <c r="H168" s="35" t="s">
        <v>412</v>
      </c>
      <c r="I168" s="30" t="s">
        <v>706</v>
      </c>
      <c r="J168" s="51"/>
      <c r="K168" s="30" t="s">
        <v>580</v>
      </c>
      <c r="L168" s="118" t="s">
        <v>428</v>
      </c>
      <c r="M168" s="118" t="s">
        <v>459</v>
      </c>
      <c r="N168" s="30" t="s">
        <v>430</v>
      </c>
      <c r="O168" s="30" t="s">
        <v>441</v>
      </c>
    </row>
    <row r="169" spans="1:15" customFormat="1" ht="26.25" x14ac:dyDescent="0.25">
      <c r="A169" s="55" t="s">
        <v>798</v>
      </c>
      <c r="B169" s="99" t="s">
        <v>696</v>
      </c>
      <c r="C169" s="208">
        <v>0.36355833333333337</v>
      </c>
      <c r="D169" s="208">
        <v>0.18653333333333333</v>
      </c>
      <c r="E169" s="208">
        <v>0.17702500000000004</v>
      </c>
      <c r="F169" s="244">
        <v>0.51307676438902505</v>
      </c>
      <c r="G169" s="172">
        <v>67866.84</v>
      </c>
      <c r="H169" s="35" t="s">
        <v>412</v>
      </c>
      <c r="I169" s="30" t="s">
        <v>706</v>
      </c>
      <c r="J169" s="99"/>
      <c r="K169" s="30" t="s">
        <v>772</v>
      </c>
      <c r="L169" s="118" t="s">
        <v>467</v>
      </c>
      <c r="M169" s="118" t="s">
        <v>468</v>
      </c>
      <c r="N169" s="30" t="s">
        <v>467</v>
      </c>
      <c r="O169" s="30" t="s">
        <v>427</v>
      </c>
    </row>
    <row r="170" spans="1:15" customFormat="1" ht="39" x14ac:dyDescent="0.25">
      <c r="A170" s="55" t="s">
        <v>798</v>
      </c>
      <c r="B170" s="99" t="s">
        <v>340</v>
      </c>
      <c r="C170" s="208">
        <v>0.36355833333333337</v>
      </c>
      <c r="D170" s="208">
        <v>0.18653333333333333</v>
      </c>
      <c r="E170" s="208">
        <v>0.17702500000000004</v>
      </c>
      <c r="F170" s="244">
        <v>0.51307676438902505</v>
      </c>
      <c r="G170" s="172">
        <v>67866.84</v>
      </c>
      <c r="H170" s="35" t="s">
        <v>412</v>
      </c>
      <c r="I170" s="30" t="s">
        <v>706</v>
      </c>
      <c r="J170" s="99" t="s">
        <v>697</v>
      </c>
      <c r="K170" s="30" t="s">
        <v>772</v>
      </c>
      <c r="L170" s="118" t="s">
        <v>467</v>
      </c>
      <c r="M170" s="118" t="s">
        <v>468</v>
      </c>
      <c r="N170" s="30" t="s">
        <v>467</v>
      </c>
      <c r="O170" s="30" t="s">
        <v>427</v>
      </c>
    </row>
    <row r="171" spans="1:15" customFormat="1" ht="39" x14ac:dyDescent="0.25">
      <c r="A171" s="55" t="s">
        <v>341</v>
      </c>
      <c r="B171" s="35" t="s">
        <v>342</v>
      </c>
      <c r="C171" s="208">
        <v>0.38941666666666669</v>
      </c>
      <c r="D171" s="208">
        <v>0.18334166666666665</v>
      </c>
      <c r="E171" s="208">
        <v>0.20607500000000004</v>
      </c>
      <c r="F171" s="244">
        <v>0.47081104215707248</v>
      </c>
      <c r="G171" s="172">
        <v>30860.050000000003</v>
      </c>
      <c r="H171" s="35" t="s">
        <v>412</v>
      </c>
      <c r="I171" s="30" t="s">
        <v>706</v>
      </c>
      <c r="J171" s="55" t="s">
        <v>584</v>
      </c>
      <c r="K171" s="30" t="s">
        <v>583</v>
      </c>
      <c r="L171" s="118" t="s">
        <v>270</v>
      </c>
      <c r="M171" s="118" t="s">
        <v>423</v>
      </c>
      <c r="N171" s="30" t="s">
        <v>424</v>
      </c>
      <c r="O171" s="30" t="s">
        <v>422</v>
      </c>
    </row>
    <row r="172" spans="1:15" customFormat="1" ht="26.25" x14ac:dyDescent="0.25">
      <c r="A172" s="55" t="s">
        <v>343</v>
      </c>
      <c r="B172" s="35" t="s">
        <v>344</v>
      </c>
      <c r="C172" s="208">
        <v>0.91</v>
      </c>
      <c r="D172" s="208">
        <v>0.42449166666666666</v>
      </c>
      <c r="E172" s="208">
        <v>0.48550833333333338</v>
      </c>
      <c r="F172" s="244">
        <v>0.46647435897435896</v>
      </c>
      <c r="G172" s="172">
        <v>76342.569999999992</v>
      </c>
      <c r="H172" s="35" t="s">
        <v>412</v>
      </c>
      <c r="I172" s="30" t="s">
        <v>706</v>
      </c>
      <c r="J172" s="30"/>
      <c r="K172" s="30" t="s">
        <v>585</v>
      </c>
      <c r="L172" s="118" t="s">
        <v>467</v>
      </c>
      <c r="M172" s="118" t="s">
        <v>499</v>
      </c>
      <c r="N172" s="30" t="s">
        <v>467</v>
      </c>
      <c r="O172" s="30" t="s">
        <v>427</v>
      </c>
    </row>
    <row r="173" spans="1:15" customFormat="1" ht="26.25" x14ac:dyDescent="0.25">
      <c r="A173" s="55" t="s">
        <v>345</v>
      </c>
      <c r="B173" s="35" t="s">
        <v>346</v>
      </c>
      <c r="C173" s="208">
        <v>0.40302500000000002</v>
      </c>
      <c r="D173" s="208">
        <v>0.25260833333333338</v>
      </c>
      <c r="E173" s="208">
        <v>0.15041666666666664</v>
      </c>
      <c r="F173" s="244">
        <v>0.62678080350681309</v>
      </c>
      <c r="G173" s="172">
        <v>66281.399999999994</v>
      </c>
      <c r="H173" s="35" t="s">
        <v>412</v>
      </c>
      <c r="I173" s="30" t="s">
        <v>706</v>
      </c>
      <c r="J173" s="30"/>
      <c r="K173" s="30"/>
      <c r="L173" s="118" t="s">
        <v>439</v>
      </c>
      <c r="M173" s="118" t="s">
        <v>515</v>
      </c>
      <c r="N173" s="30" t="s">
        <v>440</v>
      </c>
      <c r="O173" s="30" t="s">
        <v>438</v>
      </c>
    </row>
    <row r="174" spans="1:15" s="17" customFormat="1" ht="26.25" x14ac:dyDescent="0.25">
      <c r="A174" s="55" t="s">
        <v>347</v>
      </c>
      <c r="B174" s="35" t="s">
        <v>348</v>
      </c>
      <c r="C174" s="208">
        <v>0.10012184139428934</v>
      </c>
      <c r="D174" s="208"/>
      <c r="E174" s="208"/>
      <c r="F174" s="244"/>
      <c r="G174" s="172"/>
      <c r="H174" s="35" t="s">
        <v>414</v>
      </c>
      <c r="I174" s="30" t="s">
        <v>711</v>
      </c>
      <c r="J174" s="55"/>
      <c r="K174" s="30" t="s">
        <v>587</v>
      </c>
      <c r="L174" s="118" t="s">
        <v>439</v>
      </c>
      <c r="M174" s="118" t="s">
        <v>534</v>
      </c>
      <c r="N174" s="30" t="s">
        <v>440</v>
      </c>
      <c r="O174" s="30" t="s">
        <v>438</v>
      </c>
    </row>
    <row r="175" spans="1:15" customFormat="1" ht="26.25" x14ac:dyDescent="0.25">
      <c r="A175" s="55" t="s">
        <v>349</v>
      </c>
      <c r="B175" s="55" t="s">
        <v>350</v>
      </c>
      <c r="C175" s="208">
        <v>0.5</v>
      </c>
      <c r="D175" s="208">
        <v>0.35745000000000005</v>
      </c>
      <c r="E175" s="208">
        <v>0.14254999999999995</v>
      </c>
      <c r="F175" s="244">
        <v>0.71490000000000009</v>
      </c>
      <c r="G175" s="172"/>
      <c r="H175" s="35" t="s">
        <v>412</v>
      </c>
      <c r="I175" s="30" t="s">
        <v>706</v>
      </c>
      <c r="J175" s="30"/>
      <c r="K175" s="30" t="s">
        <v>588</v>
      </c>
      <c r="L175" s="118" t="s">
        <v>467</v>
      </c>
      <c r="M175" s="118" t="s">
        <v>499</v>
      </c>
      <c r="N175" s="30" t="s">
        <v>467</v>
      </c>
      <c r="O175" s="30" t="s">
        <v>427</v>
      </c>
    </row>
    <row r="176" spans="1:15" customFormat="1" ht="26.25" x14ac:dyDescent="0.25">
      <c r="A176" s="55" t="s">
        <v>351</v>
      </c>
      <c r="B176" s="30" t="s">
        <v>352</v>
      </c>
      <c r="C176" s="208"/>
      <c r="D176" s="208"/>
      <c r="E176" s="208"/>
      <c r="F176" s="244"/>
      <c r="G176" s="172"/>
      <c r="H176" s="99" t="s">
        <v>412</v>
      </c>
      <c r="I176" s="30" t="s">
        <v>706</v>
      </c>
      <c r="J176" s="30" t="s">
        <v>425</v>
      </c>
      <c r="K176" s="30" t="s">
        <v>589</v>
      </c>
      <c r="L176" s="118" t="s">
        <v>428</v>
      </c>
      <c r="M176" s="118" t="s">
        <v>429</v>
      </c>
      <c r="N176" s="30" t="s">
        <v>430</v>
      </c>
      <c r="O176" s="30" t="s">
        <v>427</v>
      </c>
    </row>
    <row r="177" spans="1:15" customFormat="1" ht="26.25" x14ac:dyDescent="0.25">
      <c r="A177" s="55" t="s">
        <v>353</v>
      </c>
      <c r="B177" s="55" t="s">
        <v>354</v>
      </c>
      <c r="C177" s="208"/>
      <c r="D177" s="208"/>
      <c r="E177" s="208"/>
      <c r="F177" s="244"/>
      <c r="G177" s="172">
        <v>108312.09000000001</v>
      </c>
      <c r="H177" s="99" t="s">
        <v>412</v>
      </c>
      <c r="I177" s="30" t="s">
        <v>706</v>
      </c>
      <c r="J177" s="55" t="s">
        <v>590</v>
      </c>
      <c r="K177" s="30" t="s">
        <v>731</v>
      </c>
      <c r="L177" s="118" t="s">
        <v>467</v>
      </c>
      <c r="M177" s="118" t="s">
        <v>499</v>
      </c>
      <c r="N177" s="30" t="s">
        <v>467</v>
      </c>
      <c r="O177" s="30" t="s">
        <v>427</v>
      </c>
    </row>
    <row r="178" spans="1:15" customFormat="1" ht="26.25" x14ac:dyDescent="0.25">
      <c r="A178" s="55" t="s">
        <v>355</v>
      </c>
      <c r="B178" s="55" t="s">
        <v>356</v>
      </c>
      <c r="C178" s="208">
        <v>0.54999999999999993</v>
      </c>
      <c r="D178" s="208">
        <v>0.28959999999999991</v>
      </c>
      <c r="E178" s="208">
        <v>0.26040000000000002</v>
      </c>
      <c r="F178" s="244">
        <v>0.52654545454545443</v>
      </c>
      <c r="G178" s="172"/>
      <c r="H178" s="35" t="s">
        <v>412</v>
      </c>
      <c r="I178" s="30" t="s">
        <v>706</v>
      </c>
      <c r="J178" s="55" t="s">
        <v>592</v>
      </c>
      <c r="K178" s="30" t="s">
        <v>591</v>
      </c>
      <c r="L178" s="118" t="s">
        <v>428</v>
      </c>
      <c r="M178" s="118" t="s">
        <v>429</v>
      </c>
      <c r="N178" s="30" t="s">
        <v>430</v>
      </c>
      <c r="O178" s="30" t="s">
        <v>427</v>
      </c>
    </row>
    <row r="179" spans="1:15" customFormat="1" ht="39" x14ac:dyDescent="0.25">
      <c r="A179" s="55" t="s">
        <v>357</v>
      </c>
      <c r="B179" s="99" t="s">
        <v>358</v>
      </c>
      <c r="C179" s="208"/>
      <c r="D179" s="208"/>
      <c r="E179" s="208"/>
      <c r="F179" s="244"/>
      <c r="G179" s="172">
        <v>79214.880000000005</v>
      </c>
      <c r="H179" s="99" t="s">
        <v>412</v>
      </c>
      <c r="I179" s="30" t="s">
        <v>708</v>
      </c>
      <c r="J179" s="30" t="s">
        <v>425</v>
      </c>
      <c r="K179" s="30"/>
      <c r="L179" s="118" t="s">
        <v>442</v>
      </c>
      <c r="M179" s="118" t="s">
        <v>443</v>
      </c>
      <c r="N179" s="30" t="s">
        <v>444</v>
      </c>
      <c r="O179" s="30" t="s">
        <v>441</v>
      </c>
    </row>
    <row r="180" spans="1:15" customFormat="1" ht="39" x14ac:dyDescent="0.25">
      <c r="A180" s="55" t="s">
        <v>359</v>
      </c>
      <c r="B180" s="55" t="s">
        <v>360</v>
      </c>
      <c r="C180" s="208">
        <v>0.79999999999999993</v>
      </c>
      <c r="D180" s="208">
        <v>0.39799166666666669</v>
      </c>
      <c r="E180" s="208">
        <v>0.40200833333333325</v>
      </c>
      <c r="F180" s="244">
        <v>0.49748958333333337</v>
      </c>
      <c r="G180" s="172"/>
      <c r="H180" s="35" t="s">
        <v>412</v>
      </c>
      <c r="I180" s="30" t="s">
        <v>706</v>
      </c>
      <c r="J180" s="30" t="s">
        <v>594</v>
      </c>
      <c r="K180" s="30" t="s">
        <v>593</v>
      </c>
      <c r="L180" s="118" t="s">
        <v>442</v>
      </c>
      <c r="M180" s="118" t="s">
        <v>443</v>
      </c>
      <c r="N180" s="30" t="s">
        <v>444</v>
      </c>
      <c r="O180" s="30" t="s">
        <v>441</v>
      </c>
    </row>
    <row r="181" spans="1:15" customFormat="1" ht="26.25" x14ac:dyDescent="0.25">
      <c r="A181" s="55" t="s">
        <v>361</v>
      </c>
      <c r="B181" s="30" t="s">
        <v>362</v>
      </c>
      <c r="C181" s="208"/>
      <c r="D181" s="208"/>
      <c r="E181" s="208"/>
      <c r="F181" s="244"/>
      <c r="G181" s="172">
        <v>251909.55999999994</v>
      </c>
      <c r="H181" s="99" t="s">
        <v>412</v>
      </c>
      <c r="I181" s="30" t="s">
        <v>708</v>
      </c>
      <c r="J181" s="30" t="s">
        <v>425</v>
      </c>
      <c r="K181" s="30" t="s">
        <v>773</v>
      </c>
      <c r="L181" s="118" t="s">
        <v>433</v>
      </c>
      <c r="M181" s="118" t="s">
        <v>482</v>
      </c>
      <c r="N181" s="30" t="s">
        <v>435</v>
      </c>
      <c r="O181" s="30" t="s">
        <v>427</v>
      </c>
    </row>
    <row r="182" spans="1:15" customFormat="1" ht="26.25" x14ac:dyDescent="0.25">
      <c r="A182" s="55" t="s">
        <v>363</v>
      </c>
      <c r="B182" s="35" t="s">
        <v>364</v>
      </c>
      <c r="C182" s="208">
        <v>0.17178841309823678</v>
      </c>
      <c r="D182" s="208"/>
      <c r="E182" s="208"/>
      <c r="F182" s="244"/>
      <c r="G182" s="172"/>
      <c r="H182" s="35" t="s">
        <v>414</v>
      </c>
      <c r="I182" s="30" t="s">
        <v>711</v>
      </c>
      <c r="J182" s="35"/>
      <c r="K182" s="30" t="s">
        <v>596</v>
      </c>
      <c r="L182" s="118" t="s">
        <v>203</v>
      </c>
      <c r="M182" s="118" t="s">
        <v>505</v>
      </c>
      <c r="N182" s="30" t="s">
        <v>496</v>
      </c>
      <c r="O182" s="30" t="s">
        <v>422</v>
      </c>
    </row>
    <row r="183" spans="1:15" customFormat="1" ht="26.25" x14ac:dyDescent="0.25">
      <c r="A183" s="55" t="s">
        <v>724</v>
      </c>
      <c r="B183" s="35" t="s">
        <v>368</v>
      </c>
      <c r="C183" s="208">
        <v>9.5381613183000868E-2</v>
      </c>
      <c r="D183" s="208"/>
      <c r="E183" s="208"/>
      <c r="F183" s="244"/>
      <c r="G183" s="172"/>
      <c r="H183" s="35" t="s">
        <v>414</v>
      </c>
      <c r="I183" s="30" t="s">
        <v>711</v>
      </c>
      <c r="J183" s="35"/>
      <c r="K183" s="30" t="s">
        <v>597</v>
      </c>
      <c r="L183" s="118" t="s">
        <v>439</v>
      </c>
      <c r="M183" s="118" t="s">
        <v>368</v>
      </c>
      <c r="N183" s="30" t="s">
        <v>440</v>
      </c>
      <c r="O183" s="30" t="s">
        <v>438</v>
      </c>
    </row>
    <row r="184" spans="1:15" customFormat="1" ht="26.25" x14ac:dyDescent="0.25">
      <c r="A184" s="55" t="s">
        <v>371</v>
      </c>
      <c r="B184" s="35" t="s">
        <v>259</v>
      </c>
      <c r="C184" s="208">
        <v>0.10182127354902223</v>
      </c>
      <c r="D184" s="208"/>
      <c r="E184" s="208"/>
      <c r="F184" s="244"/>
      <c r="G184" s="172"/>
      <c r="H184" s="35" t="s">
        <v>414</v>
      </c>
      <c r="I184" s="30" t="s">
        <v>711</v>
      </c>
      <c r="J184" s="35"/>
      <c r="K184" s="30"/>
      <c r="L184" s="118" t="s">
        <v>439</v>
      </c>
      <c r="M184" s="118" t="s">
        <v>537</v>
      </c>
      <c r="N184" s="30" t="s">
        <v>440</v>
      </c>
      <c r="O184" s="30" t="s">
        <v>438</v>
      </c>
    </row>
    <row r="185" spans="1:15" customFormat="1" ht="26.25" x14ac:dyDescent="0.25">
      <c r="A185" s="55" t="s">
        <v>374</v>
      </c>
      <c r="B185" s="35" t="s">
        <v>375</v>
      </c>
      <c r="C185" s="208">
        <v>0.47083333333333321</v>
      </c>
      <c r="D185" s="208">
        <v>0.25555</v>
      </c>
      <c r="E185" s="208">
        <v>0.21528333333333322</v>
      </c>
      <c r="F185" s="244">
        <v>0.54276106194690277</v>
      </c>
      <c r="G185" s="172"/>
      <c r="H185" s="35" t="s">
        <v>412</v>
      </c>
      <c r="I185" s="30" t="s">
        <v>706</v>
      </c>
      <c r="J185" s="51"/>
      <c r="K185" s="30" t="s">
        <v>599</v>
      </c>
      <c r="L185" s="118" t="s">
        <v>433</v>
      </c>
      <c r="M185" s="118" t="s">
        <v>482</v>
      </c>
      <c r="N185" s="30" t="s">
        <v>435</v>
      </c>
      <c r="O185" s="30" t="s">
        <v>427</v>
      </c>
    </row>
    <row r="186" spans="1:15" customFormat="1" ht="39" x14ac:dyDescent="0.25">
      <c r="A186" s="55" t="s">
        <v>376</v>
      </c>
      <c r="B186" s="99" t="s">
        <v>377</v>
      </c>
      <c r="C186" s="208"/>
      <c r="D186" s="208"/>
      <c r="E186" s="208"/>
      <c r="F186" s="244"/>
      <c r="G186" s="172">
        <v>50247.460000000006</v>
      </c>
      <c r="H186" s="99" t="s">
        <v>412</v>
      </c>
      <c r="I186" s="30" t="s">
        <v>706</v>
      </c>
      <c r="J186" s="30" t="s">
        <v>425</v>
      </c>
      <c r="K186" s="30" t="s">
        <v>600</v>
      </c>
      <c r="L186" s="118" t="s">
        <v>442</v>
      </c>
      <c r="M186" s="118" t="s">
        <v>443</v>
      </c>
      <c r="N186" s="30" t="s">
        <v>444</v>
      </c>
      <c r="O186" s="30" t="s">
        <v>441</v>
      </c>
    </row>
    <row r="187" spans="1:15" customFormat="1" ht="39" x14ac:dyDescent="0.25">
      <c r="A187" s="55" t="s">
        <v>378</v>
      </c>
      <c r="B187" s="35" t="s">
        <v>379</v>
      </c>
      <c r="C187" s="208">
        <v>1.022</v>
      </c>
      <c r="D187" s="208">
        <v>0.57719999999999994</v>
      </c>
      <c r="E187" s="208">
        <v>0.44480000000000008</v>
      </c>
      <c r="F187" s="244">
        <v>0.56477495107632092</v>
      </c>
      <c r="G187" s="172">
        <v>88581.559999999969</v>
      </c>
      <c r="H187" s="35" t="s">
        <v>412</v>
      </c>
      <c r="I187" s="30" t="s">
        <v>706</v>
      </c>
      <c r="J187" s="30"/>
      <c r="K187" s="30" t="s">
        <v>601</v>
      </c>
      <c r="L187" s="118" t="s">
        <v>442</v>
      </c>
      <c r="M187" s="118" t="s">
        <v>443</v>
      </c>
      <c r="N187" s="30" t="s">
        <v>444</v>
      </c>
      <c r="O187" s="30" t="s">
        <v>427</v>
      </c>
    </row>
    <row r="188" spans="1:15" customFormat="1" ht="26.25" x14ac:dyDescent="0.25">
      <c r="A188" s="55" t="s">
        <v>380</v>
      </c>
      <c r="B188" s="35" t="s">
        <v>381</v>
      </c>
      <c r="C188" s="208">
        <v>0.64108333333333334</v>
      </c>
      <c r="D188" s="208">
        <v>0.44359166666666666</v>
      </c>
      <c r="E188" s="208">
        <v>0.19749166666666668</v>
      </c>
      <c r="F188" s="244">
        <v>0.69194072533471984</v>
      </c>
      <c r="G188" s="172">
        <v>164124.43</v>
      </c>
      <c r="H188" s="35" t="s">
        <v>412</v>
      </c>
      <c r="I188" s="30" t="s">
        <v>706</v>
      </c>
      <c r="J188" s="30"/>
      <c r="K188" s="30" t="s">
        <v>602</v>
      </c>
      <c r="L188" s="118" t="s">
        <v>467</v>
      </c>
      <c r="M188" s="118" t="s">
        <v>499</v>
      </c>
      <c r="N188" s="30" t="s">
        <v>479</v>
      </c>
      <c r="O188" s="30" t="s">
        <v>427</v>
      </c>
    </row>
    <row r="189" spans="1:15" customFormat="1" ht="39" x14ac:dyDescent="0.25">
      <c r="A189" s="55" t="s">
        <v>725</v>
      </c>
      <c r="B189" s="35" t="s">
        <v>382</v>
      </c>
      <c r="C189" s="208">
        <v>0.67074166666666668</v>
      </c>
      <c r="D189" s="208">
        <v>0.38705833333333334</v>
      </c>
      <c r="E189" s="208">
        <v>0.28368333333333334</v>
      </c>
      <c r="F189" s="244">
        <v>0.57706021940886332</v>
      </c>
      <c r="G189" s="172">
        <v>50018.289999999994</v>
      </c>
      <c r="H189" s="35" t="s">
        <v>412</v>
      </c>
      <c r="I189" s="30" t="s">
        <v>706</v>
      </c>
      <c r="J189" s="30"/>
      <c r="K189" s="30" t="s">
        <v>774</v>
      </c>
      <c r="L189" s="118" t="s">
        <v>442</v>
      </c>
      <c r="M189" s="118" t="s">
        <v>443</v>
      </c>
      <c r="N189" s="30" t="s">
        <v>444</v>
      </c>
      <c r="O189" s="30" t="s">
        <v>441</v>
      </c>
    </row>
    <row r="190" spans="1:15" customFormat="1" ht="26.25" x14ac:dyDescent="0.25">
      <c r="A190" s="55" t="s">
        <v>383</v>
      </c>
      <c r="B190" s="35" t="s">
        <v>384</v>
      </c>
      <c r="C190" s="208">
        <v>0.54999999999999993</v>
      </c>
      <c r="D190" s="208">
        <v>0.25965833333333332</v>
      </c>
      <c r="E190" s="208">
        <v>0.29034166666666661</v>
      </c>
      <c r="F190" s="244">
        <v>0.47210606060606064</v>
      </c>
      <c r="G190" s="172">
        <v>144019.00999999998</v>
      </c>
      <c r="H190" s="35" t="s">
        <v>412</v>
      </c>
      <c r="I190" s="30" t="s">
        <v>706</v>
      </c>
      <c r="J190" s="30"/>
      <c r="K190" s="30" t="s">
        <v>604</v>
      </c>
      <c r="L190" s="118" t="s">
        <v>449</v>
      </c>
      <c r="M190" s="118" t="s">
        <v>450</v>
      </c>
      <c r="N190" s="30" t="s">
        <v>496</v>
      </c>
      <c r="O190" s="30" t="s">
        <v>422</v>
      </c>
    </row>
    <row r="191" spans="1:15" customFormat="1" ht="26.25" x14ac:dyDescent="0.25">
      <c r="A191" s="55" t="s">
        <v>762</v>
      </c>
      <c r="B191" s="55" t="s">
        <v>386</v>
      </c>
      <c r="C191" s="208">
        <v>0.82133333333333336</v>
      </c>
      <c r="D191" s="208">
        <v>0.67174166666666668</v>
      </c>
      <c r="E191" s="208">
        <v>0.14959166666666668</v>
      </c>
      <c r="F191" s="244">
        <v>0.817867288961039</v>
      </c>
      <c r="G191" s="172">
        <v>463277.01</v>
      </c>
      <c r="H191" s="35" t="s">
        <v>412</v>
      </c>
      <c r="I191" s="30" t="s">
        <v>706</v>
      </c>
      <c r="J191" s="30" t="s">
        <v>606</v>
      </c>
      <c r="K191" s="30" t="s">
        <v>605</v>
      </c>
      <c r="L191" s="118" t="s">
        <v>433</v>
      </c>
      <c r="M191" s="118" t="s">
        <v>482</v>
      </c>
      <c r="N191" s="30" t="s">
        <v>435</v>
      </c>
      <c r="O191" s="30" t="s">
        <v>427</v>
      </c>
    </row>
    <row r="192" spans="1:15" customFormat="1" ht="26.25" x14ac:dyDescent="0.25">
      <c r="A192" s="55" t="s">
        <v>387</v>
      </c>
      <c r="B192" s="55" t="s">
        <v>388</v>
      </c>
      <c r="C192" s="208">
        <v>0.51368333333333338</v>
      </c>
      <c r="D192" s="208">
        <v>0.29829999999999995</v>
      </c>
      <c r="E192" s="208">
        <v>0.21538333333333343</v>
      </c>
      <c r="F192" s="244">
        <v>0.58070795885921922</v>
      </c>
      <c r="G192" s="172">
        <v>92270.080000000016</v>
      </c>
      <c r="H192" s="35" t="s">
        <v>412</v>
      </c>
      <c r="I192" s="30" t="s">
        <v>706</v>
      </c>
      <c r="J192" s="30" t="s">
        <v>608</v>
      </c>
      <c r="K192" s="30" t="s">
        <v>607</v>
      </c>
      <c r="L192" s="118" t="s">
        <v>433</v>
      </c>
      <c r="M192" s="118" t="s">
        <v>434</v>
      </c>
      <c r="N192" s="30" t="s">
        <v>435</v>
      </c>
      <c r="O192" s="30" t="s">
        <v>427</v>
      </c>
    </row>
    <row r="193" spans="1:15" customFormat="1" ht="39" x14ac:dyDescent="0.25">
      <c r="A193" s="55" t="s">
        <v>389</v>
      </c>
      <c r="B193" s="55" t="s">
        <v>390</v>
      </c>
      <c r="C193" s="208">
        <v>1.0156666666666663</v>
      </c>
      <c r="D193" s="208">
        <v>0.77020833333333327</v>
      </c>
      <c r="E193" s="208">
        <v>0.245458333333333</v>
      </c>
      <c r="F193" s="244">
        <v>0.75832786347226799</v>
      </c>
      <c r="G193" s="172">
        <v>74188.44</v>
      </c>
      <c r="H193" s="35" t="s">
        <v>412</v>
      </c>
      <c r="I193" s="30" t="s">
        <v>706</v>
      </c>
      <c r="J193" s="30" t="s">
        <v>592</v>
      </c>
      <c r="K193" s="30" t="s">
        <v>722</v>
      </c>
      <c r="L193" s="118" t="s">
        <v>442</v>
      </c>
      <c r="M193" s="118" t="s">
        <v>443</v>
      </c>
      <c r="N193" s="30" t="s">
        <v>444</v>
      </c>
      <c r="O193" s="30" t="s">
        <v>441</v>
      </c>
    </row>
    <row r="194" spans="1:15" customFormat="1" ht="26.25" x14ac:dyDescent="0.25">
      <c r="A194" s="55" t="s">
        <v>391</v>
      </c>
      <c r="B194" s="35" t="s">
        <v>392</v>
      </c>
      <c r="C194" s="208">
        <v>0.6399999999999999</v>
      </c>
      <c r="D194" s="208">
        <v>0.3232166666666666</v>
      </c>
      <c r="E194" s="208">
        <v>0.31678333333333331</v>
      </c>
      <c r="F194" s="244">
        <v>0.50502604166666665</v>
      </c>
      <c r="G194" s="172">
        <v>87569.549999999988</v>
      </c>
      <c r="H194" s="35" t="s">
        <v>412</v>
      </c>
      <c r="I194" s="30" t="s">
        <v>706</v>
      </c>
      <c r="J194" s="30"/>
      <c r="K194" s="30" t="s">
        <v>610</v>
      </c>
      <c r="L194" s="118" t="s">
        <v>439</v>
      </c>
      <c r="M194" s="118" t="s">
        <v>515</v>
      </c>
      <c r="N194" s="30" t="s">
        <v>440</v>
      </c>
      <c r="O194" s="30" t="s">
        <v>438</v>
      </c>
    </row>
    <row r="195" spans="1:15" customFormat="1" ht="26.25" x14ac:dyDescent="0.25">
      <c r="A195" s="55" t="s">
        <v>393</v>
      </c>
      <c r="B195" s="55" t="s">
        <v>394</v>
      </c>
      <c r="C195" s="208">
        <v>0.59999999999999987</v>
      </c>
      <c r="D195" s="208">
        <v>0.33790000000000009</v>
      </c>
      <c r="E195" s="208">
        <v>0.26209999999999978</v>
      </c>
      <c r="F195" s="244">
        <v>0.56316666666666693</v>
      </c>
      <c r="G195" s="172">
        <v>73240.489999999991</v>
      </c>
      <c r="H195" s="35" t="s">
        <v>412</v>
      </c>
      <c r="I195" s="30" t="s">
        <v>706</v>
      </c>
      <c r="J195" s="30"/>
      <c r="K195" s="30" t="s">
        <v>611</v>
      </c>
      <c r="L195" s="118" t="s">
        <v>428</v>
      </c>
      <c r="M195" s="118" t="s">
        <v>429</v>
      </c>
      <c r="N195" s="30" t="s">
        <v>430</v>
      </c>
      <c r="O195" s="30" t="s">
        <v>427</v>
      </c>
    </row>
    <row r="196" spans="1:15" customFormat="1" ht="26.25" x14ac:dyDescent="0.25">
      <c r="A196" s="55" t="s">
        <v>395</v>
      </c>
      <c r="B196" s="55" t="s">
        <v>396</v>
      </c>
      <c r="C196" s="208">
        <v>0.65000000000000013</v>
      </c>
      <c r="D196" s="208">
        <v>0.22579999999999997</v>
      </c>
      <c r="E196" s="208">
        <v>0.42420000000000013</v>
      </c>
      <c r="F196" s="244">
        <v>0.34738461538461529</v>
      </c>
      <c r="G196" s="172">
        <v>44716.72</v>
      </c>
      <c r="H196" s="35" t="s">
        <v>412</v>
      </c>
      <c r="I196" s="30" t="s">
        <v>706</v>
      </c>
      <c r="J196" s="30" t="s">
        <v>613</v>
      </c>
      <c r="K196" s="30" t="s">
        <v>612</v>
      </c>
      <c r="L196" s="118" t="s">
        <v>428</v>
      </c>
      <c r="M196" s="118" t="s">
        <v>429</v>
      </c>
      <c r="N196" s="30" t="s">
        <v>430</v>
      </c>
      <c r="O196" s="30" t="s">
        <v>427</v>
      </c>
    </row>
    <row r="197" spans="1:15" customFormat="1" ht="26.25" x14ac:dyDescent="0.25">
      <c r="A197" s="55" t="s">
        <v>397</v>
      </c>
      <c r="B197" s="35" t="s">
        <v>398</v>
      </c>
      <c r="C197" s="208">
        <v>0.54999999999999993</v>
      </c>
      <c r="D197" s="208">
        <v>0.32787499999999997</v>
      </c>
      <c r="E197" s="230">
        <v>0.22212499999999996</v>
      </c>
      <c r="F197" s="245">
        <v>0.59613636363636369</v>
      </c>
      <c r="G197" s="169">
        <v>17730.84</v>
      </c>
      <c r="H197" s="35" t="s">
        <v>412</v>
      </c>
      <c r="I197" s="30" t="s">
        <v>706</v>
      </c>
      <c r="J197" s="55" t="s">
        <v>615</v>
      </c>
      <c r="K197" s="30" t="s">
        <v>614</v>
      </c>
      <c r="L197" s="118" t="s">
        <v>467</v>
      </c>
      <c r="M197" s="118" t="s">
        <v>468</v>
      </c>
      <c r="N197" s="30" t="s">
        <v>467</v>
      </c>
      <c r="O197" s="30" t="s">
        <v>427</v>
      </c>
    </row>
    <row r="198" spans="1:15" customFormat="1" ht="26.25" x14ac:dyDescent="0.25">
      <c r="A198" s="55" t="s">
        <v>399</v>
      </c>
      <c r="B198" s="55" t="s">
        <v>400</v>
      </c>
      <c r="C198" s="208">
        <v>0.59999999999999987</v>
      </c>
      <c r="D198" s="208">
        <v>0.25720000000000004</v>
      </c>
      <c r="E198" s="230">
        <v>0.34279999999999983</v>
      </c>
      <c r="F198" s="245">
        <v>0.42866666666666681</v>
      </c>
      <c r="G198" s="169">
        <v>279164.07</v>
      </c>
      <c r="H198" s="35" t="s">
        <v>412</v>
      </c>
      <c r="I198" s="30" t="s">
        <v>706</v>
      </c>
      <c r="J198" s="30"/>
      <c r="K198" s="30" t="s">
        <v>616</v>
      </c>
      <c r="L198" s="118" t="s">
        <v>433</v>
      </c>
      <c r="M198" s="118" t="s">
        <v>482</v>
      </c>
      <c r="N198" s="30" t="s">
        <v>435</v>
      </c>
      <c r="O198" s="30" t="s">
        <v>427</v>
      </c>
    </row>
    <row r="199" spans="1:15" customFormat="1" ht="26.25" x14ac:dyDescent="0.25">
      <c r="A199" s="55" t="s">
        <v>799</v>
      </c>
      <c r="B199" s="35" t="s">
        <v>401</v>
      </c>
      <c r="C199" s="208">
        <v>0.3859083333333333</v>
      </c>
      <c r="D199" s="208">
        <v>0.20624999999999996</v>
      </c>
      <c r="E199" s="230">
        <v>0.17965833333333334</v>
      </c>
      <c r="F199" s="245">
        <v>0.53445334600185701</v>
      </c>
      <c r="G199" s="169">
        <v>575573.19000000006</v>
      </c>
      <c r="H199" s="35" t="s">
        <v>412</v>
      </c>
      <c r="I199" s="30" t="s">
        <v>706</v>
      </c>
      <c r="J199" s="30"/>
      <c r="K199" s="30" t="s">
        <v>775</v>
      </c>
      <c r="L199" s="118" t="s">
        <v>463</v>
      </c>
      <c r="M199" s="118" t="s">
        <v>464</v>
      </c>
      <c r="N199" s="30" t="s">
        <v>463</v>
      </c>
      <c r="O199" s="30" t="s">
        <v>460</v>
      </c>
    </row>
    <row r="200" spans="1:15" ht="25.5" x14ac:dyDescent="0.2">
      <c r="A200" s="55" t="s">
        <v>726</v>
      </c>
      <c r="B200" s="55" t="s">
        <v>658</v>
      </c>
      <c r="C200" s="208">
        <v>0.38450000000000001</v>
      </c>
      <c r="D200" s="208">
        <v>0.15190833333333334</v>
      </c>
      <c r="E200" s="230">
        <v>0.23259166666666667</v>
      </c>
      <c r="F200" s="245">
        <v>0.39508019072388384</v>
      </c>
      <c r="G200" s="169">
        <v>120416.65</v>
      </c>
      <c r="H200" s="35" t="s">
        <v>412</v>
      </c>
      <c r="I200" s="30" t="s">
        <v>706</v>
      </c>
      <c r="J200" s="117"/>
      <c r="K200" s="30" t="s">
        <v>734</v>
      </c>
      <c r="L200" s="118" t="s">
        <v>433</v>
      </c>
      <c r="M200" s="118" t="s">
        <v>482</v>
      </c>
      <c r="N200" s="30" t="s">
        <v>435</v>
      </c>
      <c r="O200" s="30" t="s">
        <v>427</v>
      </c>
    </row>
    <row r="201" spans="1:15" ht="25.5" x14ac:dyDescent="0.2">
      <c r="A201" s="55" t="s">
        <v>726</v>
      </c>
      <c r="B201" s="55" t="s">
        <v>660</v>
      </c>
      <c r="C201" s="208">
        <v>0.38450000000000001</v>
      </c>
      <c r="D201" s="208">
        <v>0.15190833333333334</v>
      </c>
      <c r="E201" s="230">
        <v>0.23259166666666667</v>
      </c>
      <c r="F201" s="245">
        <v>0.39508019072388384</v>
      </c>
      <c r="G201" s="169">
        <v>120416.65</v>
      </c>
      <c r="H201" s="35" t="s">
        <v>412</v>
      </c>
      <c r="I201" s="30" t="s">
        <v>706</v>
      </c>
      <c r="J201" s="55"/>
      <c r="K201" s="30" t="s">
        <v>734</v>
      </c>
      <c r="L201" s="118" t="s">
        <v>433</v>
      </c>
      <c r="M201" s="118" t="s">
        <v>482</v>
      </c>
      <c r="N201" s="30" t="s">
        <v>435</v>
      </c>
      <c r="O201" s="30" t="s">
        <v>427</v>
      </c>
    </row>
    <row r="202" spans="1:15" ht="25.5" x14ac:dyDescent="0.2">
      <c r="A202" s="55" t="s">
        <v>402</v>
      </c>
      <c r="B202" s="55" t="s">
        <v>403</v>
      </c>
      <c r="C202" s="208">
        <v>0.79999999999999993</v>
      </c>
      <c r="D202" s="208">
        <v>0.44773333333333337</v>
      </c>
      <c r="E202" s="230">
        <v>0.35226666666666656</v>
      </c>
      <c r="F202" s="245">
        <v>0.55966666666666676</v>
      </c>
      <c r="G202" s="169"/>
      <c r="H202" s="35" t="s">
        <v>412</v>
      </c>
      <c r="I202" s="30" t="s">
        <v>706</v>
      </c>
      <c r="J202" s="30" t="s">
        <v>622</v>
      </c>
      <c r="K202" s="30" t="s">
        <v>621</v>
      </c>
      <c r="L202" s="118" t="s">
        <v>428</v>
      </c>
      <c r="M202" s="118" t="s">
        <v>429</v>
      </c>
      <c r="N202" s="30" t="s">
        <v>430</v>
      </c>
      <c r="O202" s="30" t="s">
        <v>427</v>
      </c>
    </row>
    <row r="203" spans="1:15" ht="38.25" x14ac:dyDescent="0.2">
      <c r="A203" s="55" t="s">
        <v>404</v>
      </c>
      <c r="B203" s="30" t="s">
        <v>405</v>
      </c>
      <c r="G203" s="169">
        <v>50573.649999999994</v>
      </c>
      <c r="H203" s="99" t="s">
        <v>412</v>
      </c>
      <c r="I203" s="30" t="s">
        <v>706</v>
      </c>
      <c r="J203" s="30" t="s">
        <v>425</v>
      </c>
      <c r="K203" s="30" t="s">
        <v>623</v>
      </c>
      <c r="L203" s="118" t="s">
        <v>442</v>
      </c>
      <c r="M203" s="118" t="s">
        <v>443</v>
      </c>
      <c r="N203" s="30" t="s">
        <v>444</v>
      </c>
      <c r="O203" s="30" t="s">
        <v>441</v>
      </c>
    </row>
    <row r="204" spans="1:15" ht="25.5" x14ac:dyDescent="0.2">
      <c r="A204" s="55" t="s">
        <v>406</v>
      </c>
      <c r="B204" s="55" t="s">
        <v>407</v>
      </c>
      <c r="C204" s="208">
        <v>0.71999999999999986</v>
      </c>
      <c r="D204" s="208">
        <v>0.28076666666666666</v>
      </c>
      <c r="E204" s="230">
        <v>0.4392333333333332</v>
      </c>
      <c r="F204" s="245">
        <v>0.3899537037037038</v>
      </c>
      <c r="G204" s="169">
        <v>307503.45999999996</v>
      </c>
      <c r="H204" s="35" t="s">
        <v>412</v>
      </c>
      <c r="I204" s="30" t="s">
        <v>706</v>
      </c>
      <c r="J204" s="30" t="s">
        <v>636</v>
      </c>
      <c r="K204" s="30" t="s">
        <v>624</v>
      </c>
      <c r="L204" s="118" t="s">
        <v>463</v>
      </c>
      <c r="M204" s="118" t="s">
        <v>464</v>
      </c>
      <c r="N204" s="30" t="s">
        <v>463</v>
      </c>
      <c r="O204" s="30" t="s">
        <v>460</v>
      </c>
    </row>
    <row r="205" spans="1:15" x14ac:dyDescent="0.2">
      <c r="A205" s="55" t="s">
        <v>408</v>
      </c>
      <c r="B205" s="35" t="s">
        <v>409</v>
      </c>
      <c r="C205" s="208">
        <v>0.10836773578913941</v>
      </c>
      <c r="G205" s="169"/>
      <c r="H205" s="35" t="s">
        <v>414</v>
      </c>
      <c r="I205" s="30" t="s">
        <v>711</v>
      </c>
      <c r="J205" s="55"/>
      <c r="K205" s="30" t="s">
        <v>626</v>
      </c>
      <c r="L205" s="118" t="s">
        <v>439</v>
      </c>
      <c r="M205" s="118" t="s">
        <v>409</v>
      </c>
      <c r="N205" s="30" t="s">
        <v>440</v>
      </c>
      <c r="O205" s="30" t="s">
        <v>438</v>
      </c>
    </row>
    <row r="206" spans="1:15" x14ac:dyDescent="0.2">
      <c r="A206" s="55" t="s">
        <v>410</v>
      </c>
      <c r="B206" s="35" t="s">
        <v>411</v>
      </c>
      <c r="C206" s="208">
        <v>0.44580000000000003</v>
      </c>
      <c r="D206" s="208">
        <v>0.28029166666666666</v>
      </c>
      <c r="E206" s="230">
        <v>0.16550833333333337</v>
      </c>
      <c r="F206" s="245">
        <v>0.62873859727830117</v>
      </c>
      <c r="G206" s="169"/>
      <c r="H206" s="35" t="s">
        <v>412</v>
      </c>
      <c r="I206" s="30" t="s">
        <v>706</v>
      </c>
      <c r="J206" s="30"/>
      <c r="K206" s="30" t="s">
        <v>627</v>
      </c>
      <c r="L206" s="118" t="s">
        <v>439</v>
      </c>
      <c r="M206" s="118" t="s">
        <v>411</v>
      </c>
      <c r="N206" s="30" t="s">
        <v>440</v>
      </c>
      <c r="O206" s="30" t="s">
        <v>438</v>
      </c>
    </row>
    <row r="207" spans="1:15" ht="38.25" x14ac:dyDescent="0.2">
      <c r="A207" s="55"/>
      <c r="B207" s="99" t="s">
        <v>308</v>
      </c>
      <c r="E207" s="208"/>
      <c r="F207" s="244"/>
      <c r="G207" s="172"/>
      <c r="H207" s="99" t="s">
        <v>416</v>
      </c>
      <c r="I207" s="30" t="s">
        <v>711</v>
      </c>
      <c r="J207" s="55" t="s">
        <v>561</v>
      </c>
      <c r="K207" s="30"/>
      <c r="L207" s="118" t="s">
        <v>439</v>
      </c>
      <c r="M207" s="118" t="s">
        <v>453</v>
      </c>
      <c r="N207" s="30" t="s">
        <v>440</v>
      </c>
      <c r="O207" s="30" t="s">
        <v>438</v>
      </c>
    </row>
    <row r="208" spans="1:15" ht="38.25" x14ac:dyDescent="0.2">
      <c r="A208" s="55"/>
      <c r="B208" s="100" t="s">
        <v>309</v>
      </c>
      <c r="E208" s="208"/>
      <c r="F208" s="244"/>
      <c r="G208" s="172"/>
      <c r="H208" s="99" t="s">
        <v>416</v>
      </c>
      <c r="I208" s="30" t="s">
        <v>711</v>
      </c>
      <c r="J208" s="55" t="s">
        <v>561</v>
      </c>
      <c r="K208" s="30"/>
      <c r="L208" s="118" t="s">
        <v>439</v>
      </c>
      <c r="M208" s="118" t="s">
        <v>453</v>
      </c>
      <c r="N208" s="30" t="s">
        <v>440</v>
      </c>
      <c r="O208" s="30" t="s">
        <v>438</v>
      </c>
    </row>
    <row r="209" spans="1:15" ht="38.25" x14ac:dyDescent="0.2">
      <c r="A209" s="55"/>
      <c r="B209" s="99" t="s">
        <v>310</v>
      </c>
      <c r="E209" s="208"/>
      <c r="F209" s="244"/>
      <c r="G209" s="172"/>
      <c r="H209" s="99" t="s">
        <v>416</v>
      </c>
      <c r="I209" s="30" t="s">
        <v>711</v>
      </c>
      <c r="J209" s="55" t="s">
        <v>561</v>
      </c>
      <c r="K209" s="30"/>
      <c r="L209" s="118" t="s">
        <v>442</v>
      </c>
      <c r="M209" s="118" t="s">
        <v>443</v>
      </c>
      <c r="N209" s="30" t="s">
        <v>444</v>
      </c>
      <c r="O209" s="30" t="s">
        <v>441</v>
      </c>
    </row>
  </sheetData>
  <sortState ref="A2:O208">
    <sortCondition ref="A2:A208"/>
    <sortCondition ref="B2:B208"/>
  </sortState>
  <mergeCells count="1">
    <mergeCell ref="A1:O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W85"/>
  <sheetViews>
    <sheetView zoomScaleNormal="100" workbookViewId="0">
      <selection activeCell="A10" sqref="A10:N10"/>
    </sheetView>
  </sheetViews>
  <sheetFormatPr defaultRowHeight="15" x14ac:dyDescent="0.25"/>
  <cols>
    <col min="1" max="1" width="11.28515625" customWidth="1"/>
    <col min="2" max="2" width="12.28515625" customWidth="1"/>
    <col min="3" max="8" width="8.85546875" customWidth="1"/>
    <col min="17" max="17" width="28.28515625" customWidth="1"/>
    <col min="18" max="18" width="18.42578125" customWidth="1"/>
    <col min="19" max="19" width="20.7109375" customWidth="1"/>
    <col min="20" max="20" width="39.140625" customWidth="1"/>
    <col min="21" max="21" width="22.28515625" customWidth="1"/>
    <col min="22" max="22" width="19.7109375" customWidth="1"/>
    <col min="23" max="23" width="20" customWidth="1"/>
  </cols>
  <sheetData>
    <row r="1" spans="1:23" x14ac:dyDescent="0.25">
      <c r="A1" s="494" t="s">
        <v>939</v>
      </c>
      <c r="B1" s="495"/>
      <c r="C1" s="496"/>
      <c r="D1" s="497"/>
      <c r="E1" s="496"/>
      <c r="F1" s="497"/>
      <c r="G1" s="496"/>
      <c r="H1" s="497"/>
      <c r="I1" s="496"/>
      <c r="J1" s="497"/>
      <c r="K1" s="494"/>
      <c r="L1" s="494"/>
      <c r="M1" s="494"/>
      <c r="N1" s="494"/>
      <c r="O1" s="489"/>
    </row>
    <row r="2" spans="1:23" x14ac:dyDescent="0.25">
      <c r="A2" s="494" t="s">
        <v>940</v>
      </c>
      <c r="B2" s="495"/>
      <c r="C2" s="496"/>
      <c r="D2" s="497"/>
      <c r="E2" s="496"/>
      <c r="F2" s="497"/>
      <c r="G2" s="496"/>
      <c r="H2" s="497"/>
      <c r="I2" s="496"/>
      <c r="J2" s="497"/>
      <c r="K2" s="494"/>
      <c r="L2" s="494"/>
      <c r="M2" s="494"/>
      <c r="N2" s="494"/>
      <c r="O2" s="489"/>
    </row>
    <row r="3" spans="1:23" x14ac:dyDescent="0.25">
      <c r="A3" s="494" t="s">
        <v>941</v>
      </c>
      <c r="B3" s="495"/>
      <c r="C3" s="496"/>
      <c r="D3" s="497"/>
      <c r="E3" s="496"/>
      <c r="F3" s="497"/>
      <c r="G3" s="496"/>
      <c r="H3" s="497"/>
      <c r="I3" s="496"/>
      <c r="J3" s="497"/>
      <c r="K3" s="494"/>
      <c r="L3" s="494"/>
      <c r="M3" s="494"/>
      <c r="N3" s="494"/>
      <c r="O3" s="489"/>
    </row>
    <row r="4" spans="1:23" x14ac:dyDescent="0.25">
      <c r="A4" s="494" t="s">
        <v>942</v>
      </c>
      <c r="B4" s="495"/>
      <c r="C4" s="496"/>
      <c r="D4" s="497"/>
      <c r="E4" s="496"/>
      <c r="F4" s="497"/>
      <c r="G4" s="496"/>
      <c r="H4" s="497"/>
      <c r="I4" s="496"/>
      <c r="J4" s="497"/>
      <c r="K4" s="494"/>
      <c r="L4" s="494"/>
      <c r="M4" s="494"/>
      <c r="N4" s="494"/>
      <c r="O4" s="489"/>
    </row>
    <row r="5" spans="1:23" x14ac:dyDescent="0.25">
      <c r="A5" s="499" t="s">
        <v>943</v>
      </c>
      <c r="B5" s="495"/>
      <c r="C5" s="496"/>
      <c r="D5" s="497"/>
      <c r="E5" s="496"/>
      <c r="F5" s="497"/>
      <c r="G5" s="496"/>
      <c r="H5" s="497"/>
      <c r="I5" s="496"/>
      <c r="J5" s="497"/>
      <c r="K5" s="494"/>
      <c r="L5" s="494"/>
      <c r="M5" s="494"/>
      <c r="N5" s="494"/>
      <c r="O5" s="489"/>
    </row>
    <row r="6" spans="1:23" x14ac:dyDescent="0.25">
      <c r="A6" s="500" t="s">
        <v>944</v>
      </c>
      <c r="B6" s="495"/>
      <c r="C6" s="496"/>
      <c r="D6" s="497"/>
      <c r="E6" s="496"/>
      <c r="F6" s="497"/>
      <c r="G6" s="496"/>
      <c r="H6" s="497"/>
      <c r="I6" s="496"/>
      <c r="J6" s="497"/>
      <c r="K6" s="494"/>
      <c r="L6" s="494"/>
      <c r="M6" s="494"/>
      <c r="N6" s="494"/>
      <c r="O6" s="489"/>
    </row>
    <row r="7" spans="1:23" x14ac:dyDescent="0.25">
      <c r="A7" s="501" t="s">
        <v>945</v>
      </c>
      <c r="B7" s="495"/>
      <c r="C7" s="496"/>
      <c r="D7" s="497"/>
      <c r="E7" s="496"/>
      <c r="F7" s="497"/>
      <c r="G7" s="496"/>
      <c r="H7" s="497"/>
      <c r="I7" s="496"/>
      <c r="J7" s="497"/>
      <c r="K7" s="494"/>
      <c r="L7" s="494"/>
      <c r="M7" s="494"/>
      <c r="N7" s="494"/>
      <c r="O7" s="489"/>
    </row>
    <row r="8" spans="1:23" x14ac:dyDescent="0.25">
      <c r="A8" s="686" t="s">
        <v>946</v>
      </c>
      <c r="B8" s="686"/>
      <c r="C8" s="686"/>
      <c r="D8" s="686"/>
      <c r="E8" s="686"/>
      <c r="F8" s="686"/>
      <c r="G8" s="686"/>
      <c r="H8" s="686"/>
      <c r="I8" s="686"/>
      <c r="J8" s="686"/>
      <c r="K8" s="686"/>
      <c r="L8" s="686"/>
      <c r="M8" s="686"/>
      <c r="N8" s="686"/>
      <c r="O8" s="489"/>
    </row>
    <row r="9" spans="1:23" s="489" customFormat="1" x14ac:dyDescent="0.25">
      <c r="A9" s="492" t="s">
        <v>1006</v>
      </c>
    </row>
    <row r="10" spans="1:23" x14ac:dyDescent="0.25">
      <c r="A10" s="687" t="s">
        <v>1002</v>
      </c>
      <c r="B10" s="687"/>
      <c r="C10" s="687"/>
      <c r="D10" s="687"/>
      <c r="E10" s="687"/>
      <c r="F10" s="687"/>
      <c r="G10" s="687"/>
      <c r="H10" s="687"/>
      <c r="I10" s="687"/>
      <c r="J10" s="687"/>
      <c r="K10" s="687"/>
      <c r="L10" s="687"/>
      <c r="M10" s="687"/>
      <c r="N10" s="687"/>
      <c r="O10" s="489"/>
    </row>
    <row r="11" spans="1:23" ht="15.75" thickBot="1" x14ac:dyDescent="0.3">
      <c r="A11" s="688" t="s">
        <v>1007</v>
      </c>
      <c r="B11" s="688"/>
      <c r="C11" s="688"/>
      <c r="D11" s="688"/>
      <c r="E11" s="688"/>
      <c r="F11" s="688"/>
      <c r="G11" s="688"/>
      <c r="H11" s="688"/>
      <c r="I11" s="688"/>
      <c r="J11" s="688"/>
      <c r="K11" s="688"/>
      <c r="L11" s="688"/>
      <c r="M11" s="688"/>
      <c r="N11" s="688"/>
      <c r="O11" s="489"/>
      <c r="R11" s="489"/>
    </row>
    <row r="12" spans="1:23" ht="33.75" customHeight="1" thickBot="1" x14ac:dyDescent="0.3">
      <c r="A12" s="685" t="s">
        <v>947</v>
      </c>
      <c r="B12" s="685" t="s">
        <v>948</v>
      </c>
      <c r="C12" s="684" t="s">
        <v>58</v>
      </c>
      <c r="D12" s="685"/>
      <c r="E12" s="684" t="s">
        <v>4</v>
      </c>
      <c r="F12" s="685"/>
      <c r="G12" s="684" t="s">
        <v>1032</v>
      </c>
      <c r="H12" s="685"/>
      <c r="I12" s="684" t="s">
        <v>949</v>
      </c>
      <c r="J12" s="685"/>
      <c r="K12" s="684" t="s">
        <v>6</v>
      </c>
      <c r="L12" s="685"/>
      <c r="M12" s="684" t="s">
        <v>7</v>
      </c>
      <c r="N12" s="685"/>
      <c r="O12" s="489"/>
      <c r="Q12" s="489"/>
      <c r="R12" s="489"/>
      <c r="S12" s="489"/>
      <c r="T12" s="489"/>
      <c r="U12" s="489"/>
      <c r="V12" s="489"/>
      <c r="W12" s="489"/>
    </row>
    <row r="13" spans="1:23" ht="39.75" thickBot="1" x14ac:dyDescent="0.3">
      <c r="A13" s="685"/>
      <c r="B13" s="685"/>
      <c r="C13" s="340" t="s">
        <v>950</v>
      </c>
      <c r="D13" s="336" t="s">
        <v>951</v>
      </c>
      <c r="E13" s="340" t="s">
        <v>950</v>
      </c>
      <c r="F13" s="336" t="s">
        <v>951</v>
      </c>
      <c r="G13" s="340" t="s">
        <v>950</v>
      </c>
      <c r="H13" s="336" t="s">
        <v>951</v>
      </c>
      <c r="I13" s="340" t="s">
        <v>950</v>
      </c>
      <c r="J13" s="336" t="s">
        <v>951</v>
      </c>
      <c r="K13" s="340" t="s">
        <v>950</v>
      </c>
      <c r="L13" s="336" t="s">
        <v>951</v>
      </c>
      <c r="M13" s="340" t="s">
        <v>950</v>
      </c>
      <c r="N13" s="336" t="s">
        <v>951</v>
      </c>
      <c r="O13" s="502"/>
      <c r="Q13" s="493"/>
      <c r="R13" s="491"/>
      <c r="S13" s="491"/>
      <c r="T13" s="491"/>
      <c r="U13" s="491"/>
      <c r="V13" s="491"/>
      <c r="W13" s="491"/>
    </row>
    <row r="14" spans="1:23" x14ac:dyDescent="0.25">
      <c r="A14" s="503">
        <v>1962</v>
      </c>
      <c r="B14" s="504">
        <v>169968</v>
      </c>
      <c r="C14" s="504">
        <v>82300</v>
      </c>
      <c r="D14" s="505">
        <v>0.48420879224324581</v>
      </c>
      <c r="E14" s="504">
        <v>32875</v>
      </c>
      <c r="F14" s="505">
        <v>0.19341876117857479</v>
      </c>
      <c r="G14" s="504">
        <v>41993</v>
      </c>
      <c r="H14" s="505">
        <v>0.24706415325237691</v>
      </c>
      <c r="I14" s="504">
        <v>12800</v>
      </c>
      <c r="J14" s="505">
        <v>7.5308293325802508E-2</v>
      </c>
      <c r="K14" s="506"/>
      <c r="L14" s="506"/>
      <c r="M14" s="506"/>
      <c r="N14" s="506"/>
      <c r="O14" s="489"/>
      <c r="Q14" s="493"/>
      <c r="R14" s="491"/>
      <c r="S14" s="491"/>
      <c r="T14" s="491"/>
      <c r="U14" s="491"/>
      <c r="V14" s="491"/>
      <c r="W14" s="491"/>
    </row>
    <row r="15" spans="1:23" x14ac:dyDescent="0.25">
      <c r="A15" s="507">
        <v>1963</v>
      </c>
      <c r="B15" s="508">
        <v>202243</v>
      </c>
      <c r="C15" s="508">
        <v>82300</v>
      </c>
      <c r="D15" s="509">
        <v>0.40693621040035999</v>
      </c>
      <c r="E15" s="508">
        <v>32875</v>
      </c>
      <c r="F15" s="509">
        <v>0.16255197954935399</v>
      </c>
      <c r="G15" s="508">
        <v>47368</v>
      </c>
      <c r="H15" s="509">
        <v>0.23421329786445019</v>
      </c>
      <c r="I15" s="508">
        <v>39700</v>
      </c>
      <c r="J15" s="509">
        <v>0.19629851218583586</v>
      </c>
      <c r="K15" s="510"/>
      <c r="L15" s="510"/>
      <c r="M15" s="510"/>
      <c r="N15" s="510"/>
      <c r="O15" s="489"/>
      <c r="Q15" s="493"/>
      <c r="R15" s="491"/>
      <c r="S15" s="491"/>
      <c r="T15" s="491"/>
      <c r="U15" s="491"/>
      <c r="V15" s="491"/>
      <c r="W15" s="491"/>
    </row>
    <row r="16" spans="1:23" x14ac:dyDescent="0.25">
      <c r="A16" s="507">
        <v>1964</v>
      </c>
      <c r="B16" s="508">
        <v>218582</v>
      </c>
      <c r="C16" s="508">
        <v>82300</v>
      </c>
      <c r="D16" s="509">
        <v>0.3765177370506263</v>
      </c>
      <c r="E16" s="508">
        <v>32750</v>
      </c>
      <c r="F16" s="509">
        <v>0.14982935465866357</v>
      </c>
      <c r="G16" s="508">
        <v>49482</v>
      </c>
      <c r="H16" s="509">
        <v>0.22637728632732795</v>
      </c>
      <c r="I16" s="508">
        <v>54050</v>
      </c>
      <c r="J16" s="509">
        <v>0.24727562196338215</v>
      </c>
      <c r="K16" s="510"/>
      <c r="L16" s="510"/>
      <c r="M16" s="510"/>
      <c r="N16" s="510"/>
      <c r="O16" s="489"/>
      <c r="Q16" s="493"/>
      <c r="R16" s="491"/>
      <c r="S16" s="491"/>
      <c r="T16" s="491"/>
      <c r="U16" s="491"/>
      <c r="V16" s="491"/>
      <c r="W16" s="491"/>
    </row>
    <row r="17" spans="1:23" x14ac:dyDescent="0.25">
      <c r="A17" s="507">
        <v>1965</v>
      </c>
      <c r="B17" s="508">
        <v>242812</v>
      </c>
      <c r="C17" s="508">
        <v>82225</v>
      </c>
      <c r="D17" s="509">
        <v>0.33863647595670726</v>
      </c>
      <c r="E17" s="508">
        <v>32750</v>
      </c>
      <c r="F17" s="509">
        <v>0.13487801261881621</v>
      </c>
      <c r="G17" s="508">
        <v>59437</v>
      </c>
      <c r="H17" s="509">
        <v>0.24478608964960547</v>
      </c>
      <c r="I17" s="508">
        <v>68400</v>
      </c>
      <c r="J17" s="509">
        <v>0.28169942177487112</v>
      </c>
      <c r="K17" s="510"/>
      <c r="L17" s="510"/>
      <c r="M17" s="510"/>
      <c r="N17" s="510"/>
      <c r="O17" s="489"/>
      <c r="Q17" s="493"/>
      <c r="R17" s="491"/>
      <c r="S17" s="491"/>
      <c r="T17" s="491"/>
      <c r="U17" s="491"/>
      <c r="V17" s="491"/>
      <c r="W17" s="491"/>
    </row>
    <row r="18" spans="1:23" x14ac:dyDescent="0.25">
      <c r="A18" s="507">
        <v>1966</v>
      </c>
      <c r="B18" s="508">
        <v>254148</v>
      </c>
      <c r="C18" s="508">
        <v>82225</v>
      </c>
      <c r="D18" s="509">
        <v>0.32353195775689758</v>
      </c>
      <c r="E18" s="508">
        <v>32750</v>
      </c>
      <c r="F18" s="509">
        <v>0.12886192297401514</v>
      </c>
      <c r="G18" s="508">
        <v>69273</v>
      </c>
      <c r="H18" s="509">
        <v>0.2725695264176779</v>
      </c>
      <c r="I18" s="508">
        <v>69900</v>
      </c>
      <c r="J18" s="509">
        <v>0.27503659285140941</v>
      </c>
      <c r="K18" s="510"/>
      <c r="L18" s="510"/>
      <c r="M18" s="510"/>
      <c r="N18" s="510"/>
      <c r="Q18" s="493"/>
      <c r="R18" s="491"/>
      <c r="S18" s="491"/>
      <c r="T18" s="491"/>
      <c r="U18" s="491"/>
      <c r="V18" s="491"/>
      <c r="W18" s="491"/>
    </row>
    <row r="19" spans="1:23" x14ac:dyDescent="0.25">
      <c r="A19" s="507">
        <v>1967</v>
      </c>
      <c r="B19" s="508">
        <v>260273</v>
      </c>
      <c r="C19" s="508">
        <v>76600</v>
      </c>
      <c r="D19" s="509">
        <v>0.29430636293430362</v>
      </c>
      <c r="E19" s="508">
        <v>32750</v>
      </c>
      <c r="F19" s="509">
        <v>0.12582941757308672</v>
      </c>
      <c r="G19" s="508">
        <v>81023</v>
      </c>
      <c r="H19" s="509">
        <v>0.3113000580160063</v>
      </c>
      <c r="I19" s="508">
        <v>69900</v>
      </c>
      <c r="J19" s="509">
        <v>0.26856416147660339</v>
      </c>
      <c r="K19" s="510"/>
      <c r="L19" s="510"/>
      <c r="M19" s="510"/>
      <c r="N19" s="510"/>
      <c r="Q19" s="493"/>
      <c r="R19" s="491"/>
      <c r="S19" s="491"/>
      <c r="T19" s="491"/>
      <c r="U19" s="491"/>
      <c r="V19" s="491"/>
      <c r="W19" s="491"/>
    </row>
    <row r="20" spans="1:23" x14ac:dyDescent="0.25">
      <c r="A20" s="507">
        <v>1968</v>
      </c>
      <c r="B20" s="508">
        <v>339688</v>
      </c>
      <c r="C20" s="508">
        <v>78700</v>
      </c>
      <c r="D20" s="509">
        <v>0.23168319163467652</v>
      </c>
      <c r="E20" s="508">
        <v>54750</v>
      </c>
      <c r="F20" s="509">
        <v>0.16117731565436519</v>
      </c>
      <c r="G20" s="508">
        <v>89538</v>
      </c>
      <c r="H20" s="509">
        <v>0.26358894043946207</v>
      </c>
      <c r="I20" s="508">
        <v>116700</v>
      </c>
      <c r="J20" s="509">
        <v>0.34355055227149622</v>
      </c>
      <c r="K20" s="510"/>
      <c r="L20" s="510"/>
      <c r="M20" s="510"/>
      <c r="N20" s="510"/>
      <c r="Q20" s="493"/>
      <c r="R20" s="491"/>
      <c r="S20" s="491"/>
      <c r="T20" s="491"/>
      <c r="U20" s="491"/>
      <c r="V20" s="491"/>
      <c r="W20" s="491"/>
    </row>
    <row r="21" spans="1:23" x14ac:dyDescent="0.25">
      <c r="A21" s="507">
        <v>1969</v>
      </c>
      <c r="B21" s="508">
        <v>347013</v>
      </c>
      <c r="C21" s="508">
        <v>76600</v>
      </c>
      <c r="D21" s="509">
        <v>0.22074100970280652</v>
      </c>
      <c r="E21" s="508">
        <v>54750</v>
      </c>
      <c r="F21" s="509">
        <v>0.15777506894554383</v>
      </c>
      <c r="G21" s="508">
        <v>98963</v>
      </c>
      <c r="H21" s="509">
        <v>0.2851852812430658</v>
      </c>
      <c r="I21" s="508">
        <v>116700</v>
      </c>
      <c r="J21" s="509">
        <v>0.33629864010858385</v>
      </c>
      <c r="K21" s="510"/>
      <c r="L21" s="510" t="s">
        <v>952</v>
      </c>
      <c r="M21" s="510"/>
      <c r="N21" s="510"/>
      <c r="Q21" s="493"/>
      <c r="R21" s="491"/>
      <c r="S21" s="491"/>
      <c r="T21" s="491"/>
      <c r="U21" s="491"/>
      <c r="V21" s="491"/>
      <c r="W21" s="491"/>
    </row>
    <row r="22" spans="1:23" x14ac:dyDescent="0.25">
      <c r="A22" s="507">
        <v>1970</v>
      </c>
      <c r="B22" s="508">
        <v>406596</v>
      </c>
      <c r="C22" s="508">
        <v>76600</v>
      </c>
      <c r="D22" s="509">
        <v>0.18839339295025037</v>
      </c>
      <c r="E22" s="508">
        <v>74750</v>
      </c>
      <c r="F22" s="509">
        <v>0.18384342197168688</v>
      </c>
      <c r="G22" s="508">
        <v>123256</v>
      </c>
      <c r="H22" s="509">
        <v>0.30314120158584934</v>
      </c>
      <c r="I22" s="508">
        <v>131990</v>
      </c>
      <c r="J22" s="509">
        <v>0.32462198349221338</v>
      </c>
      <c r="K22" s="510"/>
      <c r="L22" s="510"/>
      <c r="M22" s="510"/>
      <c r="N22" s="510"/>
      <c r="Q22" s="493"/>
      <c r="R22" s="491"/>
      <c r="S22" s="491"/>
      <c r="T22" s="491"/>
      <c r="U22" s="491"/>
      <c r="V22" s="491"/>
      <c r="W22" s="491"/>
    </row>
    <row r="23" spans="1:23" x14ac:dyDescent="0.25">
      <c r="A23" s="507">
        <v>1971</v>
      </c>
      <c r="B23" s="508">
        <v>472955</v>
      </c>
      <c r="C23" s="508">
        <v>75275</v>
      </c>
      <c r="D23" s="509">
        <v>0.15915890518125403</v>
      </c>
      <c r="E23" s="508">
        <v>68250</v>
      </c>
      <c r="F23" s="509">
        <v>0.14430548360837711</v>
      </c>
      <c r="G23" s="508">
        <v>140627</v>
      </c>
      <c r="H23" s="509">
        <v>0.29733695594718312</v>
      </c>
      <c r="I23" s="508">
        <v>188803</v>
      </c>
      <c r="J23" s="509">
        <v>0.39919865526318571</v>
      </c>
      <c r="K23" s="510"/>
      <c r="L23" s="510"/>
      <c r="M23" s="510"/>
      <c r="N23" s="510"/>
      <c r="Q23" s="493"/>
      <c r="R23" s="491"/>
      <c r="S23" s="491"/>
      <c r="T23" s="491"/>
      <c r="U23" s="491"/>
      <c r="V23" s="491"/>
      <c r="W23" s="491"/>
    </row>
    <row r="24" spans="1:23" x14ac:dyDescent="0.25">
      <c r="A24" s="507">
        <v>1972</v>
      </c>
      <c r="B24" s="508">
        <v>533639</v>
      </c>
      <c r="C24" s="508">
        <v>74275</v>
      </c>
      <c r="D24" s="509">
        <v>0.13918585410736473</v>
      </c>
      <c r="E24" s="508">
        <v>68250</v>
      </c>
      <c r="F24" s="509">
        <v>0.12789544992026444</v>
      </c>
      <c r="G24" s="508">
        <v>144975</v>
      </c>
      <c r="H24" s="509">
        <v>0.27167242274271558</v>
      </c>
      <c r="I24" s="508">
        <v>246139</v>
      </c>
      <c r="J24" s="509">
        <v>0.46124627322965528</v>
      </c>
      <c r="K24" s="510"/>
      <c r="L24" s="510"/>
      <c r="M24" s="510"/>
      <c r="N24" s="510"/>
      <c r="Q24" s="493"/>
      <c r="R24" s="491"/>
      <c r="S24" s="491"/>
      <c r="T24" s="491"/>
      <c r="U24" s="491"/>
      <c r="V24" s="491"/>
      <c r="W24" s="491"/>
    </row>
    <row r="25" spans="1:23" x14ac:dyDescent="0.25">
      <c r="A25" s="507">
        <v>1973</v>
      </c>
      <c r="B25" s="508">
        <v>650050</v>
      </c>
      <c r="C25" s="508">
        <v>121000</v>
      </c>
      <c r="D25" s="509">
        <v>0.18613952772863626</v>
      </c>
      <c r="E25" s="508">
        <v>68250</v>
      </c>
      <c r="F25" s="509">
        <v>0.10499192369817706</v>
      </c>
      <c r="G25" s="508">
        <v>147700</v>
      </c>
      <c r="H25" s="509">
        <v>0.22721329128528575</v>
      </c>
      <c r="I25" s="508">
        <v>313100</v>
      </c>
      <c r="J25" s="509">
        <v>0.48165525728790093</v>
      </c>
      <c r="K25" s="510"/>
      <c r="L25" s="510"/>
      <c r="M25" s="510"/>
      <c r="N25" s="510"/>
    </row>
    <row r="26" spans="1:23" x14ac:dyDescent="0.25">
      <c r="A26" s="507">
        <v>1974</v>
      </c>
      <c r="B26" s="508">
        <v>723638</v>
      </c>
      <c r="C26" s="508">
        <v>122260</v>
      </c>
      <c r="D26" s="509">
        <v>0.16895187925454441</v>
      </c>
      <c r="E26" s="508">
        <v>68000</v>
      </c>
      <c r="F26" s="509">
        <v>9.3969636752077701E-2</v>
      </c>
      <c r="G26" s="508">
        <v>148054</v>
      </c>
      <c r="H26" s="509">
        <v>0.20459677352488398</v>
      </c>
      <c r="I26" s="508">
        <v>385324</v>
      </c>
      <c r="J26" s="509">
        <v>0.53248171046849391</v>
      </c>
      <c r="K26" s="510"/>
      <c r="L26" s="510"/>
      <c r="M26" s="510"/>
      <c r="N26" s="510"/>
    </row>
    <row r="27" spans="1:23" x14ac:dyDescent="0.25">
      <c r="A27" s="507">
        <v>1975</v>
      </c>
      <c r="B27" s="508">
        <v>763498</v>
      </c>
      <c r="C27" s="508">
        <v>122535</v>
      </c>
      <c r="D27" s="509">
        <v>0.16049157954572246</v>
      </c>
      <c r="E27" s="508">
        <v>68000</v>
      </c>
      <c r="F27" s="509">
        <v>8.9063756552080028E-2</v>
      </c>
      <c r="G27" s="508">
        <v>176706</v>
      </c>
      <c r="H27" s="509">
        <v>0.23144264948958609</v>
      </c>
      <c r="I27" s="508">
        <v>396257</v>
      </c>
      <c r="J27" s="509">
        <v>0.5190020144126114</v>
      </c>
      <c r="K27" s="510"/>
      <c r="L27" s="510"/>
      <c r="M27" s="510"/>
      <c r="N27" s="510"/>
    </row>
    <row r="28" spans="1:23" x14ac:dyDescent="0.25">
      <c r="A28" s="507">
        <v>1976</v>
      </c>
      <c r="B28" s="508">
        <v>971799</v>
      </c>
      <c r="C28" s="508">
        <v>123235</v>
      </c>
      <c r="D28" s="509">
        <v>0.12681120272813617</v>
      </c>
      <c r="E28" s="508">
        <v>68000</v>
      </c>
      <c r="F28" s="509">
        <v>6.9973317527595724E-2</v>
      </c>
      <c r="G28" s="508">
        <v>205110</v>
      </c>
      <c r="H28" s="509">
        <v>0.21106216408948764</v>
      </c>
      <c r="I28" s="508">
        <v>575454</v>
      </c>
      <c r="J28" s="509">
        <v>0.59215331565478047</v>
      </c>
      <c r="K28" s="510"/>
      <c r="L28" s="510"/>
      <c r="M28" s="510"/>
      <c r="N28" s="510"/>
    </row>
    <row r="29" spans="1:23" x14ac:dyDescent="0.25">
      <c r="A29" s="507">
        <v>1977</v>
      </c>
      <c r="B29" s="508">
        <v>1038270</v>
      </c>
      <c r="C29" s="508">
        <v>122460</v>
      </c>
      <c r="D29" s="509">
        <v>0.11794619896558699</v>
      </c>
      <c r="E29" s="508">
        <v>68000</v>
      </c>
      <c r="F29" s="509">
        <v>6.5493561405029516E-2</v>
      </c>
      <c r="G29" s="508">
        <v>223736</v>
      </c>
      <c r="H29" s="509">
        <v>0.21548922727228947</v>
      </c>
      <c r="I29" s="508">
        <v>624074</v>
      </c>
      <c r="J29" s="509">
        <v>0.60107101235709404</v>
      </c>
      <c r="K29" s="510"/>
      <c r="L29" s="510"/>
      <c r="M29" s="510"/>
      <c r="N29" s="510"/>
    </row>
    <row r="30" spans="1:23" x14ac:dyDescent="0.25">
      <c r="A30" s="507">
        <v>1978</v>
      </c>
      <c r="B30" s="508">
        <v>1132590</v>
      </c>
      <c r="C30" s="508">
        <v>122460</v>
      </c>
      <c r="D30" s="509">
        <v>0.10812385770667232</v>
      </c>
      <c r="E30" s="508">
        <v>68000</v>
      </c>
      <c r="F30" s="509">
        <v>6.0039378769016147E-2</v>
      </c>
      <c r="G30" s="508">
        <v>221516</v>
      </c>
      <c r="H30" s="509">
        <v>0.19558357393231443</v>
      </c>
      <c r="I30" s="508">
        <v>720614</v>
      </c>
      <c r="J30" s="509">
        <v>0.63625318959199706</v>
      </c>
      <c r="K30" s="510"/>
      <c r="L30" s="510"/>
      <c r="M30" s="510"/>
      <c r="N30" s="510"/>
    </row>
    <row r="31" spans="1:23" x14ac:dyDescent="0.25">
      <c r="A31" s="507">
        <v>1979</v>
      </c>
      <c r="B31" s="508">
        <v>1257835</v>
      </c>
      <c r="C31" s="508">
        <v>123310</v>
      </c>
      <c r="D31" s="509">
        <v>9.8033525859910084E-2</v>
      </c>
      <c r="E31" s="508">
        <v>101000</v>
      </c>
      <c r="F31" s="509">
        <v>8.0296700282628489E-2</v>
      </c>
      <c r="G31" s="508">
        <v>233611</v>
      </c>
      <c r="H31" s="509">
        <v>0.18572467772005072</v>
      </c>
      <c r="I31" s="508">
        <v>799914</v>
      </c>
      <c r="J31" s="509">
        <v>0.63594509613741068</v>
      </c>
      <c r="K31" s="510"/>
      <c r="L31" s="510"/>
      <c r="M31" s="510"/>
      <c r="N31" s="510"/>
    </row>
    <row r="32" spans="1:23" x14ac:dyDescent="0.25">
      <c r="A32" s="507">
        <v>1980</v>
      </c>
      <c r="B32" s="508">
        <v>1285237</v>
      </c>
      <c r="C32" s="508">
        <v>123360</v>
      </c>
      <c r="D32" s="509">
        <v>9.5982297428412036E-2</v>
      </c>
      <c r="E32" s="508">
        <v>101000</v>
      </c>
      <c r="F32" s="509">
        <v>7.8584727952898961E-2</v>
      </c>
      <c r="G32" s="508">
        <v>237703</v>
      </c>
      <c r="H32" s="509">
        <v>0.18494876820384101</v>
      </c>
      <c r="I32" s="508">
        <v>823174</v>
      </c>
      <c r="J32" s="509">
        <v>0.64048420641484805</v>
      </c>
      <c r="K32" s="510"/>
      <c r="L32" s="510"/>
      <c r="M32" s="510"/>
      <c r="N32" s="510"/>
    </row>
    <row r="33" spans="1:15" x14ac:dyDescent="0.25">
      <c r="A33" s="507">
        <v>1981</v>
      </c>
      <c r="B33" s="508">
        <v>1383809</v>
      </c>
      <c r="C33" s="508">
        <v>123690</v>
      </c>
      <c r="D33" s="509">
        <v>8.9383722753645908E-2</v>
      </c>
      <c r="E33" s="508">
        <v>158000</v>
      </c>
      <c r="F33" s="509">
        <v>0.11417760688071836</v>
      </c>
      <c r="G33" s="508">
        <v>251745</v>
      </c>
      <c r="H33" s="509">
        <v>0.18192178255814206</v>
      </c>
      <c r="I33" s="508">
        <v>850374</v>
      </c>
      <c r="J33" s="509">
        <v>0.61451688780749369</v>
      </c>
      <c r="K33" s="510"/>
      <c r="L33" s="510"/>
      <c r="M33" s="510"/>
      <c r="N33" s="510"/>
    </row>
    <row r="34" spans="1:15" x14ac:dyDescent="0.25">
      <c r="A34" s="507">
        <v>1982</v>
      </c>
      <c r="B34" s="508">
        <v>1418344</v>
      </c>
      <c r="C34" s="508">
        <v>154280</v>
      </c>
      <c r="D34" s="509">
        <v>0.10877474011946327</v>
      </c>
      <c r="E34" s="508">
        <v>158000</v>
      </c>
      <c r="F34" s="509">
        <v>0.11139751710445421</v>
      </c>
      <c r="G34" s="508">
        <v>255790</v>
      </c>
      <c r="H34" s="509">
        <v>0.18034411962119204</v>
      </c>
      <c r="I34" s="508">
        <v>850274</v>
      </c>
      <c r="J34" s="509">
        <v>0.59948362315489045</v>
      </c>
      <c r="K34" s="510"/>
      <c r="L34" s="510"/>
      <c r="M34" s="510"/>
      <c r="N34" s="510"/>
      <c r="O34" s="489"/>
    </row>
    <row r="35" spans="1:15" x14ac:dyDescent="0.25">
      <c r="A35" s="507">
        <v>1983</v>
      </c>
      <c r="B35" s="508">
        <v>1452037</v>
      </c>
      <c r="C35" s="508">
        <v>153780</v>
      </c>
      <c r="D35" s="509">
        <v>0.10590639219248546</v>
      </c>
      <c r="E35" s="508">
        <v>158000</v>
      </c>
      <c r="F35" s="509">
        <v>0.10881265422299845</v>
      </c>
      <c r="G35" s="508">
        <v>269683</v>
      </c>
      <c r="H35" s="509">
        <v>0.18572736094190437</v>
      </c>
      <c r="I35" s="508">
        <v>870574</v>
      </c>
      <c r="J35" s="509">
        <v>0.59955359264261177</v>
      </c>
      <c r="K35" s="510"/>
      <c r="L35" s="510"/>
      <c r="M35" s="510"/>
      <c r="N35" s="510"/>
      <c r="O35" s="489"/>
    </row>
    <row r="36" spans="1:15" x14ac:dyDescent="0.25">
      <c r="A36" s="507">
        <v>1984</v>
      </c>
      <c r="B36" s="508">
        <v>1605485</v>
      </c>
      <c r="C36" s="508">
        <v>222990</v>
      </c>
      <c r="D36" s="509">
        <v>0.13889260877554135</v>
      </c>
      <c r="E36" s="508">
        <v>158030</v>
      </c>
      <c r="F36" s="509">
        <v>9.8431315147759088E-2</v>
      </c>
      <c r="G36" s="508">
        <v>276841</v>
      </c>
      <c r="H36" s="509">
        <v>0.17243449798658972</v>
      </c>
      <c r="I36" s="508">
        <v>947624</v>
      </c>
      <c r="J36" s="509">
        <v>0.5902415780901098</v>
      </c>
      <c r="K36" s="510"/>
      <c r="L36" s="510"/>
      <c r="M36" s="510"/>
      <c r="N36" s="510"/>
      <c r="O36" s="489"/>
    </row>
    <row r="37" spans="1:15" x14ac:dyDescent="0.25">
      <c r="A37" s="507">
        <v>1985</v>
      </c>
      <c r="B37" s="508">
        <v>1601714</v>
      </c>
      <c r="C37" s="508">
        <v>224000</v>
      </c>
      <c r="D37" s="509">
        <v>0.13985018548879513</v>
      </c>
      <c r="E37" s="508">
        <v>144500</v>
      </c>
      <c r="F37" s="509">
        <v>9.0215856263977212E-2</v>
      </c>
      <c r="G37" s="508">
        <v>299614</v>
      </c>
      <c r="H37" s="509">
        <v>0.18705836372785653</v>
      </c>
      <c r="I37" s="508">
        <v>933600</v>
      </c>
      <c r="J37" s="509">
        <v>0.5828755945193711</v>
      </c>
      <c r="K37" s="510"/>
      <c r="L37" s="510"/>
      <c r="M37" s="510"/>
      <c r="N37" s="510"/>
      <c r="O37" s="489"/>
    </row>
    <row r="38" spans="1:15" x14ac:dyDescent="0.25">
      <c r="A38" s="507">
        <v>1986</v>
      </c>
      <c r="B38" s="508">
        <v>1669200</v>
      </c>
      <c r="C38" s="508">
        <v>225600</v>
      </c>
      <c r="D38" s="509">
        <v>0.13515456506110712</v>
      </c>
      <c r="E38" s="508">
        <v>154000</v>
      </c>
      <c r="F38" s="509">
        <v>9.2259765156961424E-2</v>
      </c>
      <c r="G38" s="508">
        <v>317500</v>
      </c>
      <c r="H38" s="509">
        <v>0.19021087946321591</v>
      </c>
      <c r="I38" s="508">
        <v>972100</v>
      </c>
      <c r="J38" s="509">
        <v>0.58237479031871553</v>
      </c>
      <c r="K38" s="510"/>
      <c r="L38" s="510"/>
      <c r="M38" s="510"/>
      <c r="N38" s="510"/>
      <c r="O38" s="489"/>
    </row>
    <row r="39" spans="1:15" x14ac:dyDescent="0.25">
      <c r="A39" s="507">
        <v>1987</v>
      </c>
      <c r="B39" s="508">
        <v>1655373</v>
      </c>
      <c r="C39" s="508">
        <v>227625</v>
      </c>
      <c r="D39" s="509">
        <v>0.13750677339789885</v>
      </c>
      <c r="E39" s="508">
        <v>145600</v>
      </c>
      <c r="F39" s="509">
        <v>8.7956007498007999E-2</v>
      </c>
      <c r="G39" s="508">
        <v>316148</v>
      </c>
      <c r="H39" s="509">
        <v>0.19098293858846313</v>
      </c>
      <c r="I39" s="508">
        <v>966000</v>
      </c>
      <c r="J39" s="509">
        <v>0.58355428051562996</v>
      </c>
      <c r="K39" s="510"/>
      <c r="L39" s="510"/>
      <c r="M39" s="510"/>
      <c r="N39" s="510"/>
      <c r="O39" s="489"/>
    </row>
    <row r="40" spans="1:15" x14ac:dyDescent="0.25">
      <c r="A40" s="507">
        <v>1988</v>
      </c>
      <c r="B40" s="508">
        <v>1603684</v>
      </c>
      <c r="C40" s="508">
        <v>228360</v>
      </c>
      <c r="D40" s="509">
        <v>0.14239713060677789</v>
      </c>
      <c r="E40" s="508">
        <v>141800</v>
      </c>
      <c r="F40" s="509">
        <v>8.8421409704156184E-2</v>
      </c>
      <c r="G40" s="508">
        <v>325924</v>
      </c>
      <c r="H40" s="509">
        <v>0.20323455244299998</v>
      </c>
      <c r="I40" s="508">
        <v>907600</v>
      </c>
      <c r="J40" s="509">
        <v>0.56594690724606589</v>
      </c>
      <c r="K40" s="510"/>
      <c r="L40" s="510"/>
      <c r="M40" s="510"/>
      <c r="N40" s="510"/>
      <c r="O40" s="511"/>
    </row>
    <row r="41" spans="1:15" x14ac:dyDescent="0.25">
      <c r="A41" s="507">
        <v>1989</v>
      </c>
      <c r="B41" s="508">
        <v>1610966</v>
      </c>
      <c r="C41" s="508">
        <v>260965</v>
      </c>
      <c r="D41" s="509">
        <v>0.16199286639196606</v>
      </c>
      <c r="E41" s="508">
        <v>141800</v>
      </c>
      <c r="F41" s="509">
        <v>8.8021721128813402E-2</v>
      </c>
      <c r="G41" s="508">
        <v>311301</v>
      </c>
      <c r="H41" s="509">
        <v>0.19323871515599958</v>
      </c>
      <c r="I41" s="508">
        <v>896900</v>
      </c>
      <c r="J41" s="509">
        <v>0.55674669732322102</v>
      </c>
      <c r="K41" s="510"/>
      <c r="L41" s="510"/>
      <c r="M41" s="510"/>
      <c r="N41" s="510"/>
      <c r="O41" s="511"/>
    </row>
    <row r="42" spans="1:15" x14ac:dyDescent="0.25">
      <c r="A42" s="507">
        <v>1990</v>
      </c>
      <c r="B42" s="508">
        <v>1604767</v>
      </c>
      <c r="C42" s="508">
        <v>255907</v>
      </c>
      <c r="D42" s="509">
        <v>0.15946676371086893</v>
      </c>
      <c r="E42" s="508">
        <v>139200</v>
      </c>
      <c r="F42" s="509">
        <v>8.6741564351709627E-2</v>
      </c>
      <c r="G42" s="508">
        <v>312760</v>
      </c>
      <c r="H42" s="509">
        <v>0.19489433668563724</v>
      </c>
      <c r="I42" s="508">
        <v>896900</v>
      </c>
      <c r="J42" s="509">
        <v>0.5588973352517842</v>
      </c>
      <c r="K42" s="510"/>
      <c r="L42" s="510"/>
      <c r="M42" s="510"/>
      <c r="N42" s="510"/>
      <c r="O42" s="511"/>
    </row>
    <row r="43" spans="1:15" x14ac:dyDescent="0.25">
      <c r="A43" s="507">
        <v>1991</v>
      </c>
      <c r="B43" s="508">
        <v>1733158</v>
      </c>
      <c r="C43" s="508">
        <v>365607</v>
      </c>
      <c r="D43" s="509">
        <v>0.21094845363204048</v>
      </c>
      <c r="E43" s="508">
        <v>139200</v>
      </c>
      <c r="F43" s="509">
        <v>8.0315816561444486E-2</v>
      </c>
      <c r="G43" s="508">
        <v>324851</v>
      </c>
      <c r="H43" s="509">
        <v>0.18743299803018537</v>
      </c>
      <c r="I43" s="508">
        <v>903500</v>
      </c>
      <c r="J43" s="509">
        <v>0.52130273177632969</v>
      </c>
      <c r="K43" s="510"/>
      <c r="L43" s="510"/>
      <c r="M43" s="510"/>
      <c r="N43" s="510"/>
      <c r="O43" s="511"/>
    </row>
    <row r="44" spans="1:15" x14ac:dyDescent="0.25">
      <c r="A44" s="507">
        <v>1992</v>
      </c>
      <c r="B44" s="508">
        <v>1739890</v>
      </c>
      <c r="C44" s="508">
        <v>365632</v>
      </c>
      <c r="D44" s="509">
        <v>0.21014661846438568</v>
      </c>
      <c r="E44" s="508">
        <v>139200</v>
      </c>
      <c r="F44" s="509">
        <v>8.0005057791009776E-2</v>
      </c>
      <c r="G44" s="508">
        <v>328758</v>
      </c>
      <c r="H44" s="509">
        <v>0.18895332463546546</v>
      </c>
      <c r="I44" s="508">
        <v>906300</v>
      </c>
      <c r="J44" s="509">
        <v>0.52089499910913906</v>
      </c>
      <c r="K44" s="510"/>
      <c r="L44" s="510"/>
      <c r="M44" s="510"/>
      <c r="N44" s="510"/>
      <c r="O44" s="511"/>
    </row>
    <row r="45" spans="1:15" x14ac:dyDescent="0.25">
      <c r="A45" s="507">
        <v>1993</v>
      </c>
      <c r="B45" s="508">
        <v>1741487</v>
      </c>
      <c r="C45" s="508">
        <v>364357</v>
      </c>
      <c r="D45" s="509">
        <v>0.20922177426532612</v>
      </c>
      <c r="E45" s="508">
        <v>139200</v>
      </c>
      <c r="F45" s="509">
        <v>7.9931690560997581E-2</v>
      </c>
      <c r="G45" s="508">
        <v>336430</v>
      </c>
      <c r="H45" s="509">
        <v>0.19318547884652598</v>
      </c>
      <c r="I45" s="508">
        <v>901500</v>
      </c>
      <c r="J45" s="509">
        <v>0.51766105632715032</v>
      </c>
      <c r="K45" s="510"/>
      <c r="L45" s="510"/>
      <c r="M45" s="508"/>
      <c r="N45" s="510"/>
      <c r="O45" s="511"/>
    </row>
    <row r="46" spans="1:15" x14ac:dyDescent="0.25">
      <c r="A46" s="507">
        <v>1994</v>
      </c>
      <c r="B46" s="508">
        <v>1771065</v>
      </c>
      <c r="C46" s="508">
        <v>365482</v>
      </c>
      <c r="D46" s="509">
        <v>0.20636283817928761</v>
      </c>
      <c r="E46" s="508">
        <v>139200</v>
      </c>
      <c r="F46" s="509">
        <v>7.8596776515825223E-2</v>
      </c>
      <c r="G46" s="508">
        <v>345383</v>
      </c>
      <c r="H46" s="509">
        <v>0.19501429930578493</v>
      </c>
      <c r="I46" s="508">
        <v>921000</v>
      </c>
      <c r="J46" s="509">
        <v>0.52002608599910227</v>
      </c>
      <c r="K46" s="510"/>
      <c r="L46" s="510"/>
      <c r="M46" s="508"/>
      <c r="N46" s="510"/>
      <c r="O46" s="511"/>
    </row>
    <row r="47" spans="1:15" x14ac:dyDescent="0.25">
      <c r="A47" s="507">
        <v>1995</v>
      </c>
      <c r="B47" s="508">
        <v>1777575</v>
      </c>
      <c r="C47" s="508">
        <v>369982</v>
      </c>
      <c r="D47" s="509">
        <v>0.20813861581086593</v>
      </c>
      <c r="E47" s="508">
        <v>139200</v>
      </c>
      <c r="F47" s="509">
        <v>7.8308932112569091E-2</v>
      </c>
      <c r="G47" s="508">
        <v>347393</v>
      </c>
      <c r="H47" s="509">
        <v>0.19543085383176517</v>
      </c>
      <c r="I47" s="508">
        <v>921000</v>
      </c>
      <c r="J47" s="509">
        <v>0.51812159824479975</v>
      </c>
      <c r="K47" s="508"/>
      <c r="L47" s="510"/>
      <c r="M47" s="508"/>
      <c r="N47" s="510"/>
      <c r="O47" s="511"/>
    </row>
    <row r="48" spans="1:15" x14ac:dyDescent="0.25">
      <c r="A48" s="507">
        <v>1996</v>
      </c>
      <c r="B48" s="508">
        <v>2078865</v>
      </c>
      <c r="C48" s="508">
        <v>364461</v>
      </c>
      <c r="D48" s="509">
        <v>0.1753173005462115</v>
      </c>
      <c r="E48" s="508">
        <v>68500</v>
      </c>
      <c r="F48" s="509">
        <v>3.2950672602598055E-2</v>
      </c>
      <c r="G48" s="508">
        <v>418449</v>
      </c>
      <c r="H48" s="509">
        <v>0.20128724087422703</v>
      </c>
      <c r="I48" s="508">
        <v>1227425</v>
      </c>
      <c r="J48" s="509">
        <v>0.5904303550254586</v>
      </c>
      <c r="K48" s="508"/>
      <c r="L48" s="510"/>
      <c r="M48" s="508"/>
      <c r="N48" s="510"/>
      <c r="O48" s="511"/>
    </row>
    <row r="49" spans="1:15" x14ac:dyDescent="0.25">
      <c r="A49" s="507">
        <v>1997</v>
      </c>
      <c r="B49" s="508">
        <v>1960531</v>
      </c>
      <c r="C49" s="508">
        <v>377094</v>
      </c>
      <c r="D49" s="509">
        <v>0.19234278876488053</v>
      </c>
      <c r="E49" s="508">
        <v>53500</v>
      </c>
      <c r="F49" s="509">
        <v>2.728852540459702E-2</v>
      </c>
      <c r="G49" s="508">
        <v>335392</v>
      </c>
      <c r="H49" s="509">
        <v>0.17107202079436643</v>
      </c>
      <c r="I49" s="508">
        <v>1194350</v>
      </c>
      <c r="J49" s="509">
        <v>0.60919720218655049</v>
      </c>
      <c r="K49" s="508"/>
      <c r="L49" s="510"/>
      <c r="M49" s="508">
        <v>195</v>
      </c>
      <c r="N49" s="512">
        <v>9.9462849605540534E-5</v>
      </c>
      <c r="O49" s="489"/>
    </row>
    <row r="50" spans="1:15" x14ac:dyDescent="0.25">
      <c r="A50" s="507">
        <v>1998</v>
      </c>
      <c r="B50" s="508">
        <v>2125108</v>
      </c>
      <c r="C50" s="508">
        <v>373685</v>
      </c>
      <c r="D50" s="509">
        <v>0.1758428277527542</v>
      </c>
      <c r="E50" s="508">
        <v>68500</v>
      </c>
      <c r="F50" s="509">
        <v>3.2233655889488913E-2</v>
      </c>
      <c r="G50" s="508">
        <v>458173</v>
      </c>
      <c r="H50" s="509">
        <v>0.21559986598328179</v>
      </c>
      <c r="I50" s="508">
        <v>1224425</v>
      </c>
      <c r="J50" s="509">
        <v>0.57617071697061983</v>
      </c>
      <c r="K50" s="508"/>
      <c r="L50" s="510"/>
      <c r="M50" s="508">
        <v>325</v>
      </c>
      <c r="N50" s="512">
        <v>1.5293340385523935E-4</v>
      </c>
      <c r="O50" s="489"/>
    </row>
    <row r="51" spans="1:15" x14ac:dyDescent="0.25">
      <c r="A51" s="507">
        <v>1999</v>
      </c>
      <c r="B51" s="508">
        <v>2157493</v>
      </c>
      <c r="C51" s="508">
        <v>388085</v>
      </c>
      <c r="D51" s="509">
        <v>0.17987775626618488</v>
      </c>
      <c r="E51" s="508">
        <v>68500</v>
      </c>
      <c r="F51" s="509">
        <v>3.1749813325002679E-2</v>
      </c>
      <c r="G51" s="508">
        <v>472903</v>
      </c>
      <c r="H51" s="509">
        <v>0.21919097767640497</v>
      </c>
      <c r="I51" s="508">
        <v>1227225</v>
      </c>
      <c r="J51" s="509">
        <v>0.56881992201133447</v>
      </c>
      <c r="K51" s="508"/>
      <c r="L51" s="510"/>
      <c r="M51" s="508">
        <v>780</v>
      </c>
      <c r="N51" s="512">
        <v>3.6153072107302317E-4</v>
      </c>
      <c r="O51" s="489"/>
    </row>
    <row r="52" spans="1:15" x14ac:dyDescent="0.25">
      <c r="A52" s="507">
        <v>2000</v>
      </c>
      <c r="B52" s="508">
        <v>2195227</v>
      </c>
      <c r="C52" s="508">
        <v>400085</v>
      </c>
      <c r="D52" s="509">
        <v>0.18225222266307767</v>
      </c>
      <c r="E52" s="508">
        <v>68500</v>
      </c>
      <c r="F52" s="509">
        <v>3.1204062267820139E-2</v>
      </c>
      <c r="G52" s="508">
        <v>493437</v>
      </c>
      <c r="H52" s="509">
        <v>0.22477720982841409</v>
      </c>
      <c r="I52" s="508">
        <v>1232425</v>
      </c>
      <c r="J52" s="509">
        <v>0.56141118891121511</v>
      </c>
      <c r="K52" s="508"/>
      <c r="L52" s="510"/>
      <c r="M52" s="508">
        <v>780</v>
      </c>
      <c r="N52" s="512">
        <v>3.5531632947298844E-4</v>
      </c>
      <c r="O52" s="489"/>
    </row>
    <row r="53" spans="1:15" x14ac:dyDescent="0.25">
      <c r="A53" s="507">
        <v>2001</v>
      </c>
      <c r="B53" s="508">
        <v>2259108</v>
      </c>
      <c r="C53" s="508">
        <v>443442</v>
      </c>
      <c r="D53" s="509">
        <v>0.19629074838387542</v>
      </c>
      <c r="E53" s="508">
        <v>68500</v>
      </c>
      <c r="F53" s="509">
        <v>3.0321702193963282E-2</v>
      </c>
      <c r="G53" s="508">
        <v>475736</v>
      </c>
      <c r="H53" s="509">
        <v>0.21058577102112869</v>
      </c>
      <c r="I53" s="508">
        <v>1270650</v>
      </c>
      <c r="J53" s="509">
        <v>0.56245650938334957</v>
      </c>
      <c r="K53" s="508"/>
      <c r="L53" s="510"/>
      <c r="M53" s="508">
        <v>780</v>
      </c>
      <c r="N53" s="512">
        <v>3.4526901768308556E-4</v>
      </c>
      <c r="O53" s="489"/>
    </row>
    <row r="54" spans="1:15" x14ac:dyDescent="0.25">
      <c r="A54" s="507">
        <v>2002</v>
      </c>
      <c r="B54" s="508">
        <v>2078380</v>
      </c>
      <c r="C54" s="513">
        <v>400100</v>
      </c>
      <c r="D54" s="509">
        <v>0.19250570155601959</v>
      </c>
      <c r="E54" s="513">
        <v>55500</v>
      </c>
      <c r="F54" s="509">
        <v>2.6703490218343132E-2</v>
      </c>
      <c r="G54" s="513">
        <v>317300</v>
      </c>
      <c r="H54" s="509">
        <v>0.15266698101405904</v>
      </c>
      <c r="I54" s="513">
        <v>891999.99999999988</v>
      </c>
      <c r="J54" s="509">
        <v>0.42918041936508239</v>
      </c>
      <c r="K54" s="513">
        <v>412600</v>
      </c>
      <c r="L54" s="509">
        <v>0.19852000115474552</v>
      </c>
      <c r="M54" s="513">
        <v>880</v>
      </c>
      <c r="N54" s="512">
        <v>4.2340669175030551E-4</v>
      </c>
      <c r="O54" s="514"/>
    </row>
    <row r="55" spans="1:15" x14ac:dyDescent="0.25">
      <c r="A55" s="507">
        <v>2003</v>
      </c>
      <c r="B55" s="508">
        <v>1971740</v>
      </c>
      <c r="C55" s="513">
        <v>400100</v>
      </c>
      <c r="D55" s="509">
        <v>0.20291722032316634</v>
      </c>
      <c r="E55" s="513">
        <v>55500</v>
      </c>
      <c r="F55" s="509">
        <v>2.814772738799233E-2</v>
      </c>
      <c r="G55" s="513">
        <v>323600.00000000006</v>
      </c>
      <c r="H55" s="509">
        <v>0.16411900149106884</v>
      </c>
      <c r="I55" s="513">
        <v>778799.99999999988</v>
      </c>
      <c r="J55" s="509">
        <v>0.39498108269853016</v>
      </c>
      <c r="K55" s="513">
        <v>412600</v>
      </c>
      <c r="L55" s="509">
        <v>0.20925679856370516</v>
      </c>
      <c r="M55" s="513">
        <v>1140</v>
      </c>
      <c r="N55" s="512">
        <v>5.7816953553713982E-4</v>
      </c>
      <c r="O55" s="514"/>
    </row>
    <row r="56" spans="1:15" x14ac:dyDescent="0.25">
      <c r="A56" s="507">
        <v>2004</v>
      </c>
      <c r="B56" s="508">
        <v>1971740</v>
      </c>
      <c r="C56" s="513">
        <v>400100</v>
      </c>
      <c r="D56" s="509">
        <v>0.20291722032316634</v>
      </c>
      <c r="E56" s="513">
        <v>55500</v>
      </c>
      <c r="F56" s="509">
        <v>2.814772738799233E-2</v>
      </c>
      <c r="G56" s="513">
        <v>323600.00000000006</v>
      </c>
      <c r="H56" s="509">
        <v>0.16411900149106884</v>
      </c>
      <c r="I56" s="513">
        <v>778799.99999999988</v>
      </c>
      <c r="J56" s="509">
        <v>0.39498108269853016</v>
      </c>
      <c r="K56" s="513">
        <v>412600</v>
      </c>
      <c r="L56" s="509">
        <v>0.20925679856370516</v>
      </c>
      <c r="M56" s="513">
        <v>1140</v>
      </c>
      <c r="N56" s="512">
        <v>5.7816953553713982E-4</v>
      </c>
      <c r="O56" s="514"/>
    </row>
    <row r="57" spans="1:15" x14ac:dyDescent="0.25">
      <c r="A57" s="507">
        <v>2005</v>
      </c>
      <c r="B57" s="508">
        <v>1890470</v>
      </c>
      <c r="C57" s="513">
        <v>395100</v>
      </c>
      <c r="D57" s="509">
        <v>0.2089956465852407</v>
      </c>
      <c r="E57" s="513">
        <v>55500</v>
      </c>
      <c r="F57" s="509">
        <v>2.9357778753431686E-2</v>
      </c>
      <c r="G57" s="513">
        <v>317900</v>
      </c>
      <c r="H57" s="509">
        <v>0.1681592408237105</v>
      </c>
      <c r="I57" s="513">
        <v>731999.99999999988</v>
      </c>
      <c r="J57" s="509">
        <v>0.38720529815336918</v>
      </c>
      <c r="K57" s="513">
        <v>388700</v>
      </c>
      <c r="L57" s="509">
        <v>0.20561024507133147</v>
      </c>
      <c r="M57" s="513">
        <v>1270</v>
      </c>
      <c r="N57" s="512">
        <v>6.7179061291636471E-4</v>
      </c>
      <c r="O57" s="514"/>
    </row>
    <row r="58" spans="1:15" x14ac:dyDescent="0.25">
      <c r="A58" s="507">
        <v>2006</v>
      </c>
      <c r="B58" s="508">
        <v>1910455</v>
      </c>
      <c r="C58" s="513">
        <v>396300</v>
      </c>
      <c r="D58" s="509">
        <v>0.20743749525636562</v>
      </c>
      <c r="E58" s="513">
        <v>55500</v>
      </c>
      <c r="F58" s="509">
        <v>2.9050671175191251E-2</v>
      </c>
      <c r="G58" s="513">
        <v>325500</v>
      </c>
      <c r="H58" s="509">
        <v>0.17037826067612166</v>
      </c>
      <c r="I58" s="513">
        <v>742099.99999999988</v>
      </c>
      <c r="J58" s="509">
        <v>0.38844149692089053</v>
      </c>
      <c r="K58" s="513">
        <v>388700</v>
      </c>
      <c r="L58" s="509">
        <v>0.20345938532967278</v>
      </c>
      <c r="M58" s="513">
        <v>2355</v>
      </c>
      <c r="N58" s="512">
        <v>1.2326906417581152E-3</v>
      </c>
      <c r="O58" s="514"/>
    </row>
    <row r="59" spans="1:15" x14ac:dyDescent="0.25">
      <c r="A59" s="507">
        <v>2007</v>
      </c>
      <c r="B59" s="508">
        <v>2028954.9999999998</v>
      </c>
      <c r="C59" s="513">
        <v>396300</v>
      </c>
      <c r="D59" s="509">
        <v>0.19532222252341724</v>
      </c>
      <c r="E59" s="513">
        <v>55500</v>
      </c>
      <c r="F59" s="509">
        <v>2.7353982715240116E-2</v>
      </c>
      <c r="G59" s="513">
        <v>335500.00000000006</v>
      </c>
      <c r="H59" s="509">
        <v>0.16535605767501008</v>
      </c>
      <c r="I59" s="513">
        <v>850599.99999999977</v>
      </c>
      <c r="J59" s="509">
        <v>0.41923058914564387</v>
      </c>
      <c r="K59" s="513">
        <v>388700</v>
      </c>
      <c r="L59" s="509">
        <v>0.19157645191736636</v>
      </c>
      <c r="M59" s="513">
        <v>2355</v>
      </c>
      <c r="N59" s="512">
        <v>1.1606960233223509E-3</v>
      </c>
      <c r="O59" s="514"/>
    </row>
    <row r="60" spans="1:15" x14ac:dyDescent="0.25">
      <c r="A60" s="536">
        <v>2008</v>
      </c>
      <c r="B60" s="537">
        <v>2056729.9999999998</v>
      </c>
      <c r="C60" s="538">
        <v>399300</v>
      </c>
      <c r="D60" s="539">
        <v>0.19414313011430767</v>
      </c>
      <c r="E60" s="538">
        <v>55500</v>
      </c>
      <c r="F60" s="539">
        <v>2.6984582322424434E-2</v>
      </c>
      <c r="G60" s="538">
        <v>359300.00000000006</v>
      </c>
      <c r="H60" s="539">
        <v>0.17469478249454234</v>
      </c>
      <c r="I60" s="538">
        <v>850599.99999999977</v>
      </c>
      <c r="J60" s="539">
        <v>0.41356911213431025</v>
      </c>
      <c r="K60" s="538">
        <v>388700</v>
      </c>
      <c r="L60" s="539">
        <v>0.18898931799506988</v>
      </c>
      <c r="M60" s="538">
        <v>3330</v>
      </c>
      <c r="N60" s="540">
        <v>1.6190749393454661E-3</v>
      </c>
      <c r="O60" s="514"/>
    </row>
    <row r="61" spans="1:15" x14ac:dyDescent="0.25">
      <c r="A61" s="536">
        <v>2009</v>
      </c>
      <c r="B61" s="537">
        <v>2178327</v>
      </c>
      <c r="C61" s="538">
        <v>441179</v>
      </c>
      <c r="D61" s="539">
        <v>0.20253111676988808</v>
      </c>
      <c r="E61" s="538">
        <v>55500</v>
      </c>
      <c r="F61" s="539">
        <v>2.5478268414246347E-2</v>
      </c>
      <c r="G61" s="538">
        <v>434464</v>
      </c>
      <c r="H61" s="539">
        <v>0.19944847582571396</v>
      </c>
      <c r="I61" s="538">
        <v>850600</v>
      </c>
      <c r="J61" s="539">
        <v>0.39048315519203497</v>
      </c>
      <c r="K61" s="538">
        <v>388700</v>
      </c>
      <c r="L61" s="539">
        <v>0.17843969247959557</v>
      </c>
      <c r="M61" s="538">
        <v>7884</v>
      </c>
      <c r="N61" s="540">
        <v>3.6192913185210487E-3</v>
      </c>
      <c r="O61" s="489"/>
    </row>
    <row r="62" spans="1:15" x14ac:dyDescent="0.25">
      <c r="A62" s="546">
        <v>2010</v>
      </c>
      <c r="B62" s="547">
        <v>2202400</v>
      </c>
      <c r="C62" s="548">
        <v>441929</v>
      </c>
      <c r="D62" s="549">
        <f>C62/B62</f>
        <v>0.20065791863421722</v>
      </c>
      <c r="E62" s="548">
        <v>55500</v>
      </c>
      <c r="F62" s="549">
        <f>E62/B62</f>
        <v>2.5199782055938976E-2</v>
      </c>
      <c r="G62" s="548">
        <v>453564</v>
      </c>
      <c r="H62" s="549">
        <f>G62/B62</f>
        <v>0.20594079186342173</v>
      </c>
      <c r="I62" s="548">
        <v>791000</v>
      </c>
      <c r="J62" s="549">
        <f>I62/B62</f>
        <v>0.35915365056302218</v>
      </c>
      <c r="K62" s="548">
        <v>448700</v>
      </c>
      <c r="L62" s="549">
        <f>K62/B62</f>
        <v>0.20373229204504179</v>
      </c>
      <c r="M62" s="548">
        <v>11706.6</v>
      </c>
      <c r="N62" s="550">
        <f>M62/B62</f>
        <v>5.315383218307301E-3</v>
      </c>
      <c r="O62" s="489"/>
    </row>
    <row r="63" spans="1:15" x14ac:dyDescent="0.25">
      <c r="A63" s="498"/>
      <c r="B63" s="498"/>
      <c r="C63" s="489"/>
      <c r="D63" s="489"/>
      <c r="E63" s="489"/>
      <c r="F63" s="489"/>
      <c r="G63" s="489"/>
      <c r="H63" s="489"/>
      <c r="I63" s="489"/>
      <c r="J63" s="498"/>
      <c r="K63" s="489"/>
      <c r="L63" s="489"/>
      <c r="M63" s="489"/>
      <c r="N63" s="489"/>
      <c r="O63" s="489"/>
    </row>
    <row r="64" spans="1:15" x14ac:dyDescent="0.25">
      <c r="A64" s="489"/>
      <c r="B64" s="490"/>
      <c r="C64" s="490"/>
      <c r="D64" s="490"/>
      <c r="E64" s="490"/>
      <c r="F64" s="490"/>
      <c r="G64" s="490"/>
      <c r="H64" s="490"/>
      <c r="I64" s="489"/>
      <c r="J64" s="489"/>
      <c r="K64" s="489"/>
      <c r="L64" s="489"/>
      <c r="M64" s="489"/>
      <c r="N64" s="489"/>
      <c r="O64" s="489"/>
    </row>
    <row r="65" spans="1:15" ht="18.75" x14ac:dyDescent="0.3">
      <c r="A65" s="489"/>
      <c r="B65" s="594" t="s">
        <v>1033</v>
      </c>
      <c r="C65" s="545"/>
      <c r="D65" s="522"/>
      <c r="E65" s="545"/>
      <c r="F65" s="522"/>
      <c r="G65" s="545"/>
      <c r="H65" s="522"/>
      <c r="I65" s="489"/>
      <c r="J65" s="489"/>
      <c r="K65" s="489"/>
      <c r="L65" s="489"/>
      <c r="M65" s="489"/>
      <c r="N65" s="489"/>
      <c r="O65" s="489"/>
    </row>
    <row r="72" spans="1:15" x14ac:dyDescent="0.25">
      <c r="B72" s="489"/>
    </row>
    <row r="73" spans="1:15" x14ac:dyDescent="0.25">
      <c r="A73" s="489"/>
      <c r="B73" s="489"/>
      <c r="C73" s="489"/>
      <c r="D73" s="489"/>
      <c r="E73" s="489"/>
      <c r="F73" s="489"/>
      <c r="G73" s="489"/>
    </row>
    <row r="74" spans="1:15" x14ac:dyDescent="0.25">
      <c r="A74" s="493"/>
      <c r="B74" s="555"/>
      <c r="C74" s="555"/>
      <c r="D74" s="555"/>
      <c r="E74" s="555"/>
      <c r="F74" s="555"/>
      <c r="G74" s="555"/>
    </row>
    <row r="75" spans="1:15" x14ac:dyDescent="0.25">
      <c r="A75" s="493"/>
      <c r="B75" s="555"/>
      <c r="C75" s="555"/>
      <c r="D75" s="555"/>
      <c r="E75" s="555"/>
      <c r="F75" s="555"/>
      <c r="G75" s="555"/>
    </row>
    <row r="76" spans="1:15" x14ac:dyDescent="0.25">
      <c r="A76" s="493"/>
      <c r="B76" s="555"/>
      <c r="C76" s="555"/>
      <c r="D76" s="555"/>
      <c r="E76" s="555"/>
      <c r="F76" s="555"/>
      <c r="G76" s="555"/>
    </row>
    <row r="77" spans="1:15" x14ac:dyDescent="0.25">
      <c r="A77" s="493"/>
      <c r="B77" s="555"/>
      <c r="C77" s="555"/>
      <c r="D77" s="555"/>
      <c r="E77" s="555"/>
      <c r="F77" s="555"/>
      <c r="G77" s="555"/>
    </row>
    <row r="78" spans="1:15" x14ac:dyDescent="0.25">
      <c r="A78" s="493"/>
      <c r="B78" s="555"/>
      <c r="C78" s="555"/>
      <c r="D78" s="555"/>
      <c r="E78" s="555"/>
      <c r="F78" s="555"/>
      <c r="G78" s="555"/>
    </row>
    <row r="79" spans="1:15" x14ac:dyDescent="0.25">
      <c r="A79" s="493"/>
      <c r="B79" s="555"/>
      <c r="C79" s="555"/>
      <c r="D79" s="555"/>
      <c r="E79" s="555"/>
      <c r="F79" s="555"/>
      <c r="G79" s="555"/>
    </row>
    <row r="80" spans="1:15" x14ac:dyDescent="0.25">
      <c r="A80" s="493"/>
      <c r="B80" s="555"/>
      <c r="C80" s="555"/>
      <c r="D80" s="555"/>
      <c r="E80" s="555"/>
      <c r="F80" s="555"/>
      <c r="G80" s="555"/>
    </row>
    <row r="81" spans="1:7" x14ac:dyDescent="0.25">
      <c r="A81" s="493"/>
      <c r="B81" s="555"/>
      <c r="C81" s="555"/>
      <c r="D81" s="555"/>
      <c r="E81" s="555"/>
      <c r="F81" s="555"/>
      <c r="G81" s="555"/>
    </row>
    <row r="82" spans="1:7" x14ac:dyDescent="0.25">
      <c r="A82" s="493"/>
      <c r="B82" s="555"/>
      <c r="C82" s="555"/>
      <c r="D82" s="555"/>
      <c r="E82" s="555"/>
      <c r="F82" s="555"/>
      <c r="G82" s="555"/>
    </row>
    <row r="83" spans="1:7" x14ac:dyDescent="0.25">
      <c r="A83" s="493"/>
      <c r="B83" s="555"/>
      <c r="C83" s="555"/>
      <c r="D83" s="555"/>
      <c r="E83" s="555"/>
      <c r="F83" s="555"/>
      <c r="G83" s="555"/>
    </row>
    <row r="84" spans="1:7" x14ac:dyDescent="0.25">
      <c r="A84" s="493"/>
      <c r="B84" s="555"/>
      <c r="C84" s="555"/>
      <c r="D84" s="555"/>
      <c r="E84" s="555"/>
      <c r="F84" s="555"/>
      <c r="G84" s="555"/>
    </row>
    <row r="85" spans="1:7" x14ac:dyDescent="0.25">
      <c r="A85" s="493"/>
      <c r="B85" s="555"/>
      <c r="C85" s="555"/>
      <c r="D85" s="555"/>
      <c r="E85" s="555"/>
      <c r="F85" s="555"/>
      <c r="G85" s="555"/>
    </row>
  </sheetData>
  <mergeCells count="11">
    <mergeCell ref="K12:L12"/>
    <mergeCell ref="M12:N12"/>
    <mergeCell ref="A8:N8"/>
    <mergeCell ref="A10:N10"/>
    <mergeCell ref="A11:N11"/>
    <mergeCell ref="A12:A13"/>
    <mergeCell ref="B12:B13"/>
    <mergeCell ref="C12:D12"/>
    <mergeCell ref="E12:F12"/>
    <mergeCell ref="G12:H12"/>
    <mergeCell ref="I12:J12"/>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75"/>
  <sheetViews>
    <sheetView workbookViewId="0">
      <selection activeCell="L27" sqref="L27"/>
    </sheetView>
  </sheetViews>
  <sheetFormatPr defaultRowHeight="15" x14ac:dyDescent="0.25"/>
  <cols>
    <col min="1" max="1" width="13.140625" bestFit="1" customWidth="1"/>
    <col min="2" max="2" width="26.28515625" customWidth="1"/>
  </cols>
  <sheetData>
    <row r="1" spans="1:13" x14ac:dyDescent="0.25">
      <c r="A1" s="344" t="s">
        <v>953</v>
      </c>
      <c r="B1" s="343"/>
      <c r="C1" s="343"/>
      <c r="D1" s="343"/>
      <c r="E1" s="343"/>
      <c r="F1" s="343"/>
      <c r="G1" s="343"/>
      <c r="H1" s="343"/>
      <c r="I1" s="343"/>
      <c r="J1" s="343"/>
      <c r="K1" s="343"/>
      <c r="L1" s="343"/>
      <c r="M1" s="343"/>
    </row>
    <row r="2" spans="1:13" x14ac:dyDescent="0.25">
      <c r="A2" s="344" t="s">
        <v>954</v>
      </c>
      <c r="B2" s="343"/>
      <c r="C2" s="343"/>
      <c r="D2" s="343"/>
      <c r="E2" s="343"/>
      <c r="F2" s="343"/>
      <c r="G2" s="343"/>
      <c r="H2" s="343"/>
      <c r="I2" s="343"/>
      <c r="J2" s="343"/>
      <c r="K2" s="343"/>
      <c r="L2" s="343"/>
      <c r="M2" s="343"/>
    </row>
    <row r="3" spans="1:13" x14ac:dyDescent="0.25">
      <c r="A3" s="344" t="s">
        <v>955</v>
      </c>
      <c r="B3" s="343"/>
      <c r="C3" s="343"/>
      <c r="D3" s="343"/>
      <c r="E3" s="343"/>
      <c r="F3" s="343"/>
      <c r="G3" s="343"/>
      <c r="H3" s="343"/>
      <c r="I3" s="343"/>
      <c r="J3" s="343"/>
      <c r="K3" s="343"/>
      <c r="L3" s="343"/>
      <c r="M3" s="343"/>
    </row>
    <row r="4" spans="1:13" x14ac:dyDescent="0.25">
      <c r="A4" s="344" t="s">
        <v>956</v>
      </c>
      <c r="B4" s="343"/>
      <c r="C4" s="343"/>
      <c r="D4" s="343"/>
      <c r="E4" s="343"/>
      <c r="F4" s="343"/>
      <c r="G4" s="343"/>
      <c r="H4" s="343"/>
      <c r="I4" s="343"/>
      <c r="J4" s="343"/>
      <c r="K4" s="343"/>
      <c r="L4" s="343"/>
      <c r="M4" s="343"/>
    </row>
    <row r="5" spans="1:13" x14ac:dyDescent="0.25">
      <c r="A5" s="344" t="s">
        <v>957</v>
      </c>
      <c r="B5" s="343"/>
      <c r="C5" s="343"/>
      <c r="D5" s="343"/>
      <c r="E5" s="343"/>
      <c r="F5" s="343"/>
      <c r="G5" s="343"/>
      <c r="H5" s="343"/>
      <c r="I5" s="343"/>
      <c r="J5" s="343"/>
      <c r="K5" s="343"/>
      <c r="L5" s="343"/>
      <c r="M5" s="343"/>
    </row>
    <row r="6" spans="1:13" x14ac:dyDescent="0.25">
      <c r="A6" s="344" t="s">
        <v>958</v>
      </c>
      <c r="B6" s="343"/>
      <c r="C6" s="343"/>
      <c r="D6" s="343"/>
      <c r="E6" s="343"/>
      <c r="F6" s="343"/>
      <c r="G6" s="343"/>
      <c r="H6" s="343"/>
      <c r="I6" s="343"/>
      <c r="J6" s="343"/>
      <c r="K6" s="343"/>
      <c r="L6" s="343"/>
      <c r="M6" s="343"/>
    </row>
    <row r="7" spans="1:13" x14ac:dyDescent="0.25">
      <c r="A7" s="344" t="s">
        <v>944</v>
      </c>
      <c r="B7" s="343"/>
      <c r="C7" s="343"/>
      <c r="D7" s="343"/>
      <c r="E7" s="343"/>
      <c r="F7" s="343"/>
      <c r="G7" s="343"/>
      <c r="H7" s="343"/>
      <c r="I7" s="343"/>
      <c r="J7" s="343"/>
      <c r="K7" s="343"/>
      <c r="L7" s="343"/>
      <c r="M7" s="343"/>
    </row>
    <row r="8" spans="1:13" x14ac:dyDescent="0.25">
      <c r="A8" s="363" t="s">
        <v>959</v>
      </c>
      <c r="B8" s="343"/>
      <c r="C8" s="343"/>
      <c r="D8" s="343"/>
      <c r="E8" s="343"/>
      <c r="F8" s="343"/>
      <c r="G8" s="343"/>
      <c r="H8" s="343"/>
      <c r="I8" s="343"/>
      <c r="J8" s="343"/>
      <c r="K8" s="343"/>
      <c r="L8" s="343"/>
      <c r="M8" s="343"/>
    </row>
    <row r="9" spans="1:13" x14ac:dyDescent="0.25">
      <c r="A9" s="345" t="s">
        <v>960</v>
      </c>
      <c r="B9" s="343"/>
      <c r="C9" s="343"/>
      <c r="D9" s="343"/>
      <c r="E9" s="343"/>
      <c r="F9" s="343"/>
      <c r="G9" s="343"/>
      <c r="H9" s="343"/>
      <c r="I9" s="343"/>
      <c r="J9" s="343"/>
      <c r="K9" s="343"/>
      <c r="L9" s="343"/>
      <c r="M9" s="343"/>
    </row>
    <row r="10" spans="1:13" x14ac:dyDescent="0.25">
      <c r="A10" s="345" t="s">
        <v>961</v>
      </c>
      <c r="B10" s="343"/>
      <c r="C10" s="343"/>
      <c r="D10" s="343"/>
      <c r="E10" s="343"/>
      <c r="F10" s="343"/>
      <c r="G10" s="343"/>
      <c r="H10" s="343"/>
      <c r="I10" s="343"/>
      <c r="J10" s="343"/>
      <c r="K10" s="343"/>
      <c r="L10" s="343"/>
      <c r="M10" s="343"/>
    </row>
    <row r="11" spans="1:13" x14ac:dyDescent="0.25">
      <c r="A11" s="689" t="s">
        <v>1003</v>
      </c>
      <c r="B11" s="687"/>
      <c r="C11" s="687"/>
      <c r="D11" s="687"/>
      <c r="E11" s="687"/>
      <c r="F11" s="687"/>
      <c r="G11" s="687"/>
      <c r="H11" s="687"/>
      <c r="I11" s="687"/>
      <c r="J11" s="687"/>
      <c r="K11" s="687"/>
      <c r="L11" s="687"/>
      <c r="M11" s="687"/>
    </row>
    <row r="12" spans="1:13" ht="15.75" thickBot="1" x14ac:dyDescent="0.3">
      <c r="A12" s="689" t="s">
        <v>1008</v>
      </c>
      <c r="B12" s="689"/>
      <c r="C12" s="689"/>
      <c r="D12" s="689"/>
      <c r="E12" s="689"/>
      <c r="F12" s="689"/>
      <c r="G12" s="689"/>
      <c r="H12" s="689"/>
      <c r="I12" s="689"/>
      <c r="J12" s="689"/>
      <c r="K12" s="689"/>
      <c r="L12" s="689"/>
      <c r="M12" s="689"/>
    </row>
    <row r="13" spans="1:13" ht="39.75" thickBot="1" x14ac:dyDescent="0.3">
      <c r="A13" s="336" t="s">
        <v>947</v>
      </c>
      <c r="B13" s="336" t="s">
        <v>42</v>
      </c>
      <c r="C13" s="340" t="s">
        <v>948</v>
      </c>
      <c r="D13" s="340" t="s">
        <v>962</v>
      </c>
      <c r="E13" s="336" t="s">
        <v>951</v>
      </c>
      <c r="F13" s="340" t="s">
        <v>963</v>
      </c>
      <c r="G13" s="336" t="s">
        <v>951</v>
      </c>
      <c r="H13" s="340" t="s">
        <v>964</v>
      </c>
      <c r="I13" s="336" t="s">
        <v>951</v>
      </c>
      <c r="J13" s="340" t="s">
        <v>965</v>
      </c>
      <c r="K13" s="336" t="s">
        <v>951</v>
      </c>
      <c r="L13" s="340" t="s">
        <v>966</v>
      </c>
      <c r="M13" s="336" t="s">
        <v>951</v>
      </c>
    </row>
    <row r="14" spans="1:13" x14ac:dyDescent="0.25">
      <c r="A14" s="359">
        <v>1962</v>
      </c>
      <c r="B14" s="359" t="s">
        <v>967</v>
      </c>
      <c r="C14" s="362">
        <v>169968</v>
      </c>
      <c r="D14" s="361"/>
      <c r="E14" s="360"/>
      <c r="F14" s="361"/>
      <c r="G14" s="360"/>
      <c r="H14" s="361"/>
      <c r="I14" s="360"/>
      <c r="J14" s="361"/>
      <c r="K14" s="360"/>
      <c r="L14" s="361"/>
      <c r="M14" s="360"/>
    </row>
    <row r="15" spans="1:13" x14ac:dyDescent="0.25">
      <c r="A15" s="355">
        <v>1963</v>
      </c>
      <c r="B15" s="359" t="s">
        <v>967</v>
      </c>
      <c r="C15" s="357">
        <v>202243</v>
      </c>
      <c r="D15" s="358"/>
      <c r="E15" s="353"/>
      <c r="F15" s="358"/>
      <c r="G15" s="353"/>
      <c r="H15" s="358"/>
      <c r="I15" s="353"/>
      <c r="J15" s="358"/>
      <c r="K15" s="353"/>
      <c r="L15" s="358"/>
      <c r="M15" s="353"/>
    </row>
    <row r="16" spans="1:13" x14ac:dyDescent="0.25">
      <c r="A16" s="355">
        <v>1964</v>
      </c>
      <c r="B16" s="359" t="s">
        <v>967</v>
      </c>
      <c r="C16" s="357">
        <v>218582</v>
      </c>
      <c r="D16" s="358"/>
      <c r="E16" s="353"/>
      <c r="F16" s="358"/>
      <c r="G16" s="353"/>
      <c r="H16" s="358"/>
      <c r="I16" s="353"/>
      <c r="J16" s="358"/>
      <c r="K16" s="353"/>
      <c r="L16" s="358"/>
      <c r="M16" s="353"/>
    </row>
    <row r="17" spans="1:13" x14ac:dyDescent="0.25">
      <c r="A17" s="355">
        <v>1965</v>
      </c>
      <c r="B17" s="359" t="s">
        <v>967</v>
      </c>
      <c r="C17" s="357">
        <v>242812</v>
      </c>
      <c r="D17" s="358"/>
      <c r="E17" s="353"/>
      <c r="F17" s="358"/>
      <c r="G17" s="353"/>
      <c r="H17" s="358"/>
      <c r="I17" s="353"/>
      <c r="J17" s="358"/>
      <c r="K17" s="353"/>
      <c r="L17" s="358"/>
      <c r="M17" s="353"/>
    </row>
    <row r="18" spans="1:13" x14ac:dyDescent="0.25">
      <c r="A18" s="355">
        <v>1966</v>
      </c>
      <c r="B18" s="359" t="s">
        <v>967</v>
      </c>
      <c r="C18" s="357">
        <v>254148</v>
      </c>
      <c r="D18" s="358"/>
      <c r="E18" s="353"/>
      <c r="F18" s="358"/>
      <c r="G18" s="353"/>
      <c r="H18" s="358"/>
      <c r="I18" s="353"/>
      <c r="J18" s="358"/>
      <c r="K18" s="353"/>
      <c r="L18" s="358"/>
      <c r="M18" s="353"/>
    </row>
    <row r="19" spans="1:13" x14ac:dyDescent="0.25">
      <c r="A19" s="355">
        <v>1967</v>
      </c>
      <c r="B19" s="359" t="s">
        <v>967</v>
      </c>
      <c r="C19" s="357">
        <v>260273</v>
      </c>
      <c r="D19" s="358"/>
      <c r="E19" s="353"/>
      <c r="F19" s="358"/>
      <c r="G19" s="353"/>
      <c r="H19" s="358"/>
      <c r="I19" s="353"/>
      <c r="J19" s="358"/>
      <c r="K19" s="353"/>
      <c r="L19" s="358"/>
      <c r="M19" s="353"/>
    </row>
    <row r="20" spans="1:13" x14ac:dyDescent="0.25">
      <c r="A20" s="355">
        <v>1968</v>
      </c>
      <c r="B20" s="359" t="s">
        <v>967</v>
      </c>
      <c r="C20" s="357">
        <v>339688</v>
      </c>
      <c r="D20" s="358"/>
      <c r="E20" s="353"/>
      <c r="F20" s="358"/>
      <c r="G20" s="353"/>
      <c r="H20" s="358"/>
      <c r="I20" s="353"/>
      <c r="J20" s="358"/>
      <c r="K20" s="353"/>
      <c r="L20" s="358"/>
      <c r="M20" s="353"/>
    </row>
    <row r="21" spans="1:13" x14ac:dyDescent="0.25">
      <c r="A21" s="355">
        <v>1969</v>
      </c>
      <c r="B21" s="359" t="s">
        <v>967</v>
      </c>
      <c r="C21" s="357">
        <v>347013</v>
      </c>
      <c r="D21" s="358"/>
      <c r="E21" s="353"/>
      <c r="F21" s="358"/>
      <c r="G21" s="353"/>
      <c r="H21" s="358"/>
      <c r="I21" s="353"/>
      <c r="J21" s="358"/>
      <c r="K21" s="353"/>
      <c r="L21" s="358"/>
      <c r="M21" s="353"/>
    </row>
    <row r="22" spans="1:13" x14ac:dyDescent="0.25">
      <c r="A22" s="355">
        <v>1970</v>
      </c>
      <c r="B22" s="359" t="s">
        <v>967</v>
      </c>
      <c r="C22" s="357">
        <v>406596</v>
      </c>
      <c r="D22" s="358"/>
      <c r="E22" s="353"/>
      <c r="F22" s="358"/>
      <c r="G22" s="353"/>
      <c r="H22" s="358"/>
      <c r="I22" s="353"/>
      <c r="J22" s="358"/>
      <c r="K22" s="353"/>
      <c r="L22" s="358"/>
      <c r="M22" s="353"/>
    </row>
    <row r="23" spans="1:13" x14ac:dyDescent="0.25">
      <c r="A23" s="355">
        <v>1971</v>
      </c>
      <c r="B23" s="359" t="s">
        <v>967</v>
      </c>
      <c r="C23" s="357">
        <v>472955</v>
      </c>
      <c r="D23" s="358"/>
      <c r="E23" s="353"/>
      <c r="F23" s="358"/>
      <c r="G23" s="353"/>
      <c r="H23" s="358"/>
      <c r="I23" s="353"/>
      <c r="J23" s="358"/>
      <c r="K23" s="353"/>
      <c r="L23" s="358"/>
      <c r="M23" s="353"/>
    </row>
    <row r="24" spans="1:13" x14ac:dyDescent="0.25">
      <c r="A24" s="355">
        <v>1972</v>
      </c>
      <c r="B24" s="359" t="s">
        <v>967</v>
      </c>
      <c r="C24" s="357">
        <v>533639</v>
      </c>
      <c r="D24" s="358"/>
      <c r="E24" s="353"/>
      <c r="F24" s="358"/>
      <c r="G24" s="353"/>
      <c r="H24" s="358"/>
      <c r="I24" s="353"/>
      <c r="J24" s="358"/>
      <c r="K24" s="353"/>
      <c r="L24" s="358"/>
      <c r="M24" s="353"/>
    </row>
    <row r="25" spans="1:13" x14ac:dyDescent="0.25">
      <c r="A25" s="355">
        <v>1973</v>
      </c>
      <c r="B25" s="355" t="s">
        <v>968</v>
      </c>
      <c r="C25" s="357">
        <v>650100</v>
      </c>
      <c r="D25" s="358">
        <v>11600</v>
      </c>
      <c r="E25" s="353">
        <v>1.784340870635287E-2</v>
      </c>
      <c r="F25" s="358">
        <v>369800</v>
      </c>
      <c r="G25" s="353">
        <v>0.56883556375942168</v>
      </c>
      <c r="H25" s="358">
        <v>126300</v>
      </c>
      <c r="I25" s="353">
        <v>0.19427780341485926</v>
      </c>
      <c r="J25" s="358">
        <v>11600</v>
      </c>
      <c r="K25" s="353">
        <v>1.784340870635287E-2</v>
      </c>
      <c r="L25" s="358">
        <v>130800</v>
      </c>
      <c r="M25" s="353">
        <v>0.20119981541301338</v>
      </c>
    </row>
    <row r="26" spans="1:13" x14ac:dyDescent="0.25">
      <c r="A26" s="355">
        <v>1974</v>
      </c>
      <c r="B26" s="355" t="s">
        <v>969</v>
      </c>
      <c r="C26" s="357">
        <v>724200</v>
      </c>
      <c r="D26" s="358">
        <v>12100</v>
      </c>
      <c r="E26" s="353">
        <v>1.6708091687379176E-2</v>
      </c>
      <c r="F26" s="358">
        <v>438700</v>
      </c>
      <c r="G26" s="353">
        <v>0.60577188621927647</v>
      </c>
      <c r="H26" s="358">
        <v>129600</v>
      </c>
      <c r="I26" s="353">
        <v>0.17895608947804473</v>
      </c>
      <c r="J26" s="358">
        <v>12300</v>
      </c>
      <c r="K26" s="353">
        <v>1.6984258492129246E-2</v>
      </c>
      <c r="L26" s="358">
        <v>131500</v>
      </c>
      <c r="M26" s="353">
        <v>0.18157967412317039</v>
      </c>
    </row>
    <row r="27" spans="1:13" x14ac:dyDescent="0.25">
      <c r="A27" s="355">
        <v>1975</v>
      </c>
      <c r="B27" s="355" t="s">
        <v>969</v>
      </c>
      <c r="C27" s="357">
        <v>763500</v>
      </c>
      <c r="D27" s="358">
        <v>14700</v>
      </c>
      <c r="E27" s="353">
        <v>1.9253438113948921E-2</v>
      </c>
      <c r="F27" s="358">
        <v>451500</v>
      </c>
      <c r="G27" s="353">
        <v>0.59135559921414538</v>
      </c>
      <c r="H27" s="358">
        <v>136900</v>
      </c>
      <c r="I27" s="353">
        <v>0.17930582842174198</v>
      </c>
      <c r="J27" s="358">
        <v>20400</v>
      </c>
      <c r="K27" s="353">
        <v>2.6719056974459726E-2</v>
      </c>
      <c r="L27" s="358">
        <v>140000</v>
      </c>
      <c r="M27" s="353">
        <v>0.183366077275704</v>
      </c>
    </row>
    <row r="28" spans="1:13" x14ac:dyDescent="0.25">
      <c r="A28" s="355">
        <v>1976</v>
      </c>
      <c r="B28" s="355" t="s">
        <v>970</v>
      </c>
      <c r="C28" s="357">
        <v>971700</v>
      </c>
      <c r="D28" s="358">
        <v>18200</v>
      </c>
      <c r="E28" s="353">
        <v>1.8730060718328702E-2</v>
      </c>
      <c r="F28" s="358">
        <v>556900</v>
      </c>
      <c r="G28" s="353">
        <v>0.57311927549655239</v>
      </c>
      <c r="H28" s="358">
        <v>139700</v>
      </c>
      <c r="I28" s="353">
        <v>0.14376865287640217</v>
      </c>
      <c r="J28" s="358">
        <v>23400</v>
      </c>
      <c r="K28" s="353">
        <v>2.4081506637851188E-2</v>
      </c>
      <c r="L28" s="358">
        <v>233500</v>
      </c>
      <c r="M28" s="353">
        <v>0.24030050427086549</v>
      </c>
    </row>
    <row r="29" spans="1:13" x14ac:dyDescent="0.25">
      <c r="A29" s="355">
        <v>1977</v>
      </c>
      <c r="B29" s="355" t="s">
        <v>967</v>
      </c>
      <c r="C29" s="357">
        <v>1038270</v>
      </c>
      <c r="D29" s="358"/>
      <c r="E29" s="353"/>
      <c r="F29" s="358"/>
      <c r="G29" s="353"/>
      <c r="H29" s="358"/>
      <c r="I29" s="353"/>
      <c r="J29" s="358"/>
      <c r="K29" s="353"/>
      <c r="L29" s="358"/>
      <c r="M29" s="353"/>
    </row>
    <row r="30" spans="1:13" x14ac:dyDescent="0.25">
      <c r="A30" s="355">
        <v>1978</v>
      </c>
      <c r="B30" s="355" t="s">
        <v>967</v>
      </c>
      <c r="C30" s="357">
        <v>1132590</v>
      </c>
      <c r="D30" s="358"/>
      <c r="E30" s="353"/>
      <c r="F30" s="358"/>
      <c r="G30" s="353"/>
      <c r="H30" s="358"/>
      <c r="I30" s="353"/>
      <c r="J30" s="358"/>
      <c r="K30" s="353"/>
      <c r="L30" s="358"/>
      <c r="M30" s="353"/>
    </row>
    <row r="31" spans="1:13" x14ac:dyDescent="0.25">
      <c r="A31" s="355">
        <v>1979</v>
      </c>
      <c r="B31" s="355" t="s">
        <v>967</v>
      </c>
      <c r="C31" s="357">
        <v>1257835</v>
      </c>
      <c r="D31" s="358"/>
      <c r="E31" s="353"/>
      <c r="F31" s="358"/>
      <c r="G31" s="353"/>
      <c r="H31" s="358"/>
      <c r="I31" s="353"/>
      <c r="J31" s="358"/>
      <c r="K31" s="353"/>
      <c r="L31" s="358"/>
      <c r="M31" s="353"/>
    </row>
    <row r="32" spans="1:13" x14ac:dyDescent="0.25">
      <c r="A32" s="355">
        <v>1980</v>
      </c>
      <c r="B32" s="355" t="s">
        <v>970</v>
      </c>
      <c r="C32" s="357">
        <v>1283054</v>
      </c>
      <c r="D32" s="358">
        <v>27576</v>
      </c>
      <c r="E32" s="353">
        <v>2.1492470309121828E-2</v>
      </c>
      <c r="F32" s="358">
        <v>750087</v>
      </c>
      <c r="G32" s="353">
        <v>0.58461062433849242</v>
      </c>
      <c r="H32" s="358">
        <v>176732</v>
      </c>
      <c r="I32" s="353">
        <v>0.13774322826630836</v>
      </c>
      <c r="J32" s="358">
        <v>28887</v>
      </c>
      <c r="K32" s="353">
        <v>2.251425115388752E-2</v>
      </c>
      <c r="L32" s="358">
        <v>299772</v>
      </c>
      <c r="M32" s="353">
        <v>0.23363942593218992</v>
      </c>
    </row>
    <row r="33" spans="1:13" x14ac:dyDescent="0.25">
      <c r="A33" s="355">
        <v>1981</v>
      </c>
      <c r="B33" s="355" t="s">
        <v>970</v>
      </c>
      <c r="C33" s="357">
        <v>1373734</v>
      </c>
      <c r="D33" s="358">
        <v>34769</v>
      </c>
      <c r="E33" s="353">
        <v>2.5309848922717208E-2</v>
      </c>
      <c r="F33" s="358">
        <v>836094</v>
      </c>
      <c r="G33" s="353">
        <v>0.6086287447205937</v>
      </c>
      <c r="H33" s="358">
        <v>175502</v>
      </c>
      <c r="I33" s="353">
        <v>0.12775544610528675</v>
      </c>
      <c r="J33" s="358">
        <v>29867</v>
      </c>
      <c r="K33" s="353">
        <v>2.174147251214573E-2</v>
      </c>
      <c r="L33" s="358">
        <v>297502</v>
      </c>
      <c r="M33" s="353">
        <v>0.21656448773925666</v>
      </c>
    </row>
    <row r="34" spans="1:13" x14ac:dyDescent="0.25">
      <c r="A34" s="355">
        <v>1982</v>
      </c>
      <c r="B34" s="355" t="s">
        <v>970</v>
      </c>
      <c r="C34" s="357">
        <v>1412504</v>
      </c>
      <c r="D34" s="358">
        <v>38374</v>
      </c>
      <c r="E34" s="353">
        <v>2.7167356694211133E-2</v>
      </c>
      <c r="F34" s="358">
        <v>848355</v>
      </c>
      <c r="G34" s="353">
        <v>0.60060360891013409</v>
      </c>
      <c r="H34" s="358">
        <v>192802</v>
      </c>
      <c r="I34" s="353">
        <v>0.13649660461138516</v>
      </c>
      <c r="J34" s="358">
        <v>32196</v>
      </c>
      <c r="K34" s="353">
        <v>2.2793563770438879E-2</v>
      </c>
      <c r="L34" s="358">
        <v>300777</v>
      </c>
      <c r="M34" s="353">
        <v>0.21293886601383075</v>
      </c>
    </row>
    <row r="35" spans="1:13" x14ac:dyDescent="0.25">
      <c r="A35" s="355">
        <v>1983</v>
      </c>
      <c r="B35" s="355" t="s">
        <v>970</v>
      </c>
      <c r="C35" s="357">
        <v>1447752</v>
      </c>
      <c r="D35" s="358">
        <v>41104</v>
      </c>
      <c r="E35" s="353">
        <v>2.8391602981726154E-2</v>
      </c>
      <c r="F35" s="358">
        <v>848255</v>
      </c>
      <c r="G35" s="353">
        <v>0.58591181362553812</v>
      </c>
      <c r="H35" s="358">
        <v>215747</v>
      </c>
      <c r="I35" s="353">
        <v>0.14902207007830071</v>
      </c>
      <c r="J35" s="358">
        <v>38494</v>
      </c>
      <c r="K35" s="353">
        <v>2.6588808027894279E-2</v>
      </c>
      <c r="L35" s="358">
        <v>304152</v>
      </c>
      <c r="M35" s="353">
        <v>0.2100857052865408</v>
      </c>
    </row>
    <row r="36" spans="1:13" x14ac:dyDescent="0.25">
      <c r="A36" s="355">
        <v>1984</v>
      </c>
      <c r="B36" s="355" t="s">
        <v>970</v>
      </c>
      <c r="C36" s="357">
        <v>1605485</v>
      </c>
      <c r="D36" s="358">
        <v>43789</v>
      </c>
      <c r="E36" s="353">
        <v>2.7274624178986413E-2</v>
      </c>
      <c r="F36" s="358">
        <v>947908</v>
      </c>
      <c r="G36" s="353">
        <v>0.59041847167678307</v>
      </c>
      <c r="H36" s="358">
        <v>272392</v>
      </c>
      <c r="I36" s="353">
        <v>0.16966337275029042</v>
      </c>
      <c r="J36" s="358">
        <v>39884</v>
      </c>
      <c r="K36" s="353">
        <v>2.4842337362230106E-2</v>
      </c>
      <c r="L36" s="358">
        <v>301512</v>
      </c>
      <c r="M36" s="353">
        <v>0.18780119403171006</v>
      </c>
    </row>
    <row r="37" spans="1:13" x14ac:dyDescent="0.25">
      <c r="A37" s="355">
        <v>1985</v>
      </c>
      <c r="B37" s="355" t="s">
        <v>970</v>
      </c>
      <c r="C37" s="357">
        <v>1601714</v>
      </c>
      <c r="D37" s="358">
        <v>48696</v>
      </c>
      <c r="E37" s="353">
        <v>3.0402431395367711E-2</v>
      </c>
      <c r="F37" s="358">
        <v>926507</v>
      </c>
      <c r="G37" s="353">
        <v>0.57844721342262106</v>
      </c>
      <c r="H37" s="358">
        <v>279995</v>
      </c>
      <c r="I37" s="353">
        <v>0.17480961020506783</v>
      </c>
      <c r="J37" s="358">
        <v>41215</v>
      </c>
      <c r="K37" s="353">
        <v>2.5731809798753086E-2</v>
      </c>
      <c r="L37" s="358">
        <v>305301</v>
      </c>
      <c r="M37" s="353">
        <v>0.19060893517819036</v>
      </c>
    </row>
    <row r="38" spans="1:13" x14ac:dyDescent="0.25">
      <c r="A38" s="355">
        <v>1986</v>
      </c>
      <c r="B38" s="355" t="s">
        <v>970</v>
      </c>
      <c r="C38" s="357">
        <v>1683641</v>
      </c>
      <c r="D38" s="358">
        <v>47975</v>
      </c>
      <c r="E38" s="353">
        <v>2.8494791941987632E-2</v>
      </c>
      <c r="F38" s="358">
        <v>1009062</v>
      </c>
      <c r="G38" s="353">
        <v>0.59933323077782019</v>
      </c>
      <c r="H38" s="358">
        <v>289487</v>
      </c>
      <c r="I38" s="353">
        <v>0.17194104919041531</v>
      </c>
      <c r="J38" s="358">
        <v>42253</v>
      </c>
      <c r="K38" s="353">
        <v>2.5096205188635819E-2</v>
      </c>
      <c r="L38" s="358">
        <v>294864</v>
      </c>
      <c r="M38" s="353">
        <v>0.17513472290114104</v>
      </c>
    </row>
    <row r="39" spans="1:13" x14ac:dyDescent="0.25">
      <c r="A39" s="355">
        <v>1987</v>
      </c>
      <c r="B39" s="355" t="s">
        <v>970</v>
      </c>
      <c r="C39" s="357">
        <v>1655373</v>
      </c>
      <c r="D39" s="358">
        <v>51337</v>
      </c>
      <c r="E39" s="353">
        <v>3.1012345858002999E-2</v>
      </c>
      <c r="F39" s="358">
        <v>983122</v>
      </c>
      <c r="G39" s="353">
        <v>0.59389756870505928</v>
      </c>
      <c r="H39" s="358">
        <v>288238</v>
      </c>
      <c r="I39" s="353">
        <v>0.1741226901731513</v>
      </c>
      <c r="J39" s="358">
        <v>45447</v>
      </c>
      <c r="K39" s="353">
        <v>2.7454235389848692E-2</v>
      </c>
      <c r="L39" s="358">
        <v>287229</v>
      </c>
      <c r="M39" s="353">
        <v>0.17351315987393778</v>
      </c>
    </row>
    <row r="40" spans="1:13" x14ac:dyDescent="0.25">
      <c r="A40" s="355">
        <v>1988</v>
      </c>
      <c r="B40" s="355" t="s">
        <v>970</v>
      </c>
      <c r="C40" s="357">
        <v>1603984</v>
      </c>
      <c r="D40" s="358">
        <v>52784</v>
      </c>
      <c r="E40" s="353">
        <v>3.2908058933256192E-2</v>
      </c>
      <c r="F40" s="358">
        <v>939109</v>
      </c>
      <c r="G40" s="353">
        <v>0.58548526668595202</v>
      </c>
      <c r="H40" s="358">
        <v>291911</v>
      </c>
      <c r="I40" s="353">
        <v>0.18199121686999373</v>
      </c>
      <c r="J40" s="358">
        <v>48910</v>
      </c>
      <c r="K40" s="353">
        <v>3.0492822871051081E-2</v>
      </c>
      <c r="L40" s="358">
        <v>271270</v>
      </c>
      <c r="M40" s="353">
        <v>0.16912263463974703</v>
      </c>
    </row>
    <row r="41" spans="1:13" x14ac:dyDescent="0.25">
      <c r="A41" s="355">
        <v>1989</v>
      </c>
      <c r="B41" s="355" t="s">
        <v>970</v>
      </c>
      <c r="C41" s="357">
        <v>1610966</v>
      </c>
      <c r="D41" s="358">
        <v>51967</v>
      </c>
      <c r="E41" s="353">
        <v>3.2258284780684383E-2</v>
      </c>
      <c r="F41" s="358">
        <v>939494</v>
      </c>
      <c r="G41" s="353">
        <v>0.58318673392237952</v>
      </c>
      <c r="H41" s="358">
        <v>317846</v>
      </c>
      <c r="I41" s="353">
        <v>0.19730149487946982</v>
      </c>
      <c r="J41" s="358">
        <v>52283</v>
      </c>
      <c r="K41" s="353">
        <v>3.2454440379250708E-2</v>
      </c>
      <c r="L41" s="358">
        <v>249376</v>
      </c>
      <c r="M41" s="353">
        <v>0.15479904603821559</v>
      </c>
    </row>
    <row r="42" spans="1:13" x14ac:dyDescent="0.25">
      <c r="A42" s="355">
        <v>1990</v>
      </c>
      <c r="B42" s="355" t="s">
        <v>970</v>
      </c>
      <c r="C42" s="357">
        <v>1604767</v>
      </c>
      <c r="D42" s="358">
        <v>58285</v>
      </c>
      <c r="E42" s="353">
        <v>3.631991435516807E-2</v>
      </c>
      <c r="F42" s="358">
        <v>939487</v>
      </c>
      <c r="G42" s="353">
        <v>0.58543514416734643</v>
      </c>
      <c r="H42" s="358">
        <v>309318</v>
      </c>
      <c r="I42" s="353">
        <v>0.19274947702688303</v>
      </c>
      <c r="J42" s="358">
        <v>53327</v>
      </c>
      <c r="K42" s="353">
        <v>3.3230369268560482E-2</v>
      </c>
      <c r="L42" s="358">
        <v>244350</v>
      </c>
      <c r="M42" s="353">
        <v>0.15226509518204201</v>
      </c>
    </row>
    <row r="43" spans="1:13" x14ac:dyDescent="0.25">
      <c r="A43" s="355">
        <v>1991</v>
      </c>
      <c r="B43" s="355" t="s">
        <v>970</v>
      </c>
      <c r="C43" s="357">
        <v>1733158</v>
      </c>
      <c r="D43" s="358">
        <v>64115</v>
      </c>
      <c r="E43" s="353">
        <v>3.6993165077852108E-2</v>
      </c>
      <c r="F43" s="358">
        <v>1054479</v>
      </c>
      <c r="G43" s="353">
        <v>0.60841481272913378</v>
      </c>
      <c r="H43" s="358">
        <v>314006</v>
      </c>
      <c r="I43" s="353">
        <v>0.18117563430454697</v>
      </c>
      <c r="J43" s="358">
        <v>55092</v>
      </c>
      <c r="K43" s="353">
        <v>3.1787061537378591E-2</v>
      </c>
      <c r="L43" s="358">
        <v>245466</v>
      </c>
      <c r="M43" s="353">
        <v>0.1416293263510886</v>
      </c>
    </row>
    <row r="44" spans="1:13" x14ac:dyDescent="0.25">
      <c r="A44" s="355">
        <v>1992</v>
      </c>
      <c r="B44" s="355" t="s">
        <v>970</v>
      </c>
      <c r="C44" s="357">
        <v>1739890</v>
      </c>
      <c r="D44" s="358">
        <v>67227</v>
      </c>
      <c r="E44" s="353">
        <v>3.8638649569800392E-2</v>
      </c>
      <c r="F44" s="358">
        <v>1054499</v>
      </c>
      <c r="G44" s="353">
        <v>0.60607222295662366</v>
      </c>
      <c r="H44" s="358">
        <v>314011</v>
      </c>
      <c r="I44" s="353">
        <v>0.18047750145124117</v>
      </c>
      <c r="J44" s="358">
        <v>57832</v>
      </c>
      <c r="K44" s="353">
        <v>3.3238882917885612E-2</v>
      </c>
      <c r="L44" s="358">
        <v>246321</v>
      </c>
      <c r="M44" s="353">
        <v>0.14157274310444914</v>
      </c>
    </row>
    <row r="45" spans="1:13" x14ac:dyDescent="0.25">
      <c r="A45" s="355">
        <v>1993</v>
      </c>
      <c r="B45" s="355" t="s">
        <v>970</v>
      </c>
      <c r="C45" s="357">
        <v>1734468</v>
      </c>
      <c r="D45" s="358">
        <v>62323</v>
      </c>
      <c r="E45" s="353">
        <v>3.5932055246911447E-2</v>
      </c>
      <c r="F45" s="358">
        <v>1046065</v>
      </c>
      <c r="G45" s="353">
        <v>0.60310423714937378</v>
      </c>
      <c r="H45" s="358">
        <v>316936</v>
      </c>
      <c r="I45" s="353">
        <v>0.18272807569813915</v>
      </c>
      <c r="J45" s="358">
        <v>62323</v>
      </c>
      <c r="K45" s="353">
        <v>3.5932055246911447E-2</v>
      </c>
      <c r="L45" s="358">
        <v>246821</v>
      </c>
      <c r="M45" s="353">
        <v>0.14230357665866422</v>
      </c>
    </row>
    <row r="46" spans="1:13" x14ac:dyDescent="0.25">
      <c r="A46" s="355">
        <v>1994</v>
      </c>
      <c r="B46" s="355" t="s">
        <v>971</v>
      </c>
      <c r="C46" s="357">
        <v>1771065</v>
      </c>
      <c r="D46" s="358">
        <v>70107</v>
      </c>
      <c r="E46" s="353">
        <v>3.9584656689618955E-2</v>
      </c>
      <c r="F46" s="358">
        <v>1047945</v>
      </c>
      <c r="G46" s="353">
        <v>0.59170329716865278</v>
      </c>
      <c r="H46" s="358">
        <v>341471</v>
      </c>
      <c r="I46" s="353">
        <v>0.19280545886232295</v>
      </c>
      <c r="J46" s="358">
        <v>62912</v>
      </c>
      <c r="K46" s="353">
        <v>3.5522129340255719E-2</v>
      </c>
      <c r="L46" s="358">
        <v>248630</v>
      </c>
      <c r="M46" s="353">
        <v>0.14038445793914961</v>
      </c>
    </row>
    <row r="47" spans="1:13" x14ac:dyDescent="0.25">
      <c r="A47" s="355">
        <v>1995</v>
      </c>
      <c r="B47" s="355" t="s">
        <v>971</v>
      </c>
      <c r="C47" s="357">
        <v>1777575</v>
      </c>
      <c r="D47" s="358">
        <v>72336</v>
      </c>
      <c r="E47" s="353">
        <v>4.069364161849711E-2</v>
      </c>
      <c r="F47" s="358">
        <v>1047575</v>
      </c>
      <c r="G47" s="353">
        <v>0.58932815774299252</v>
      </c>
      <c r="H47" s="358">
        <v>344093</v>
      </c>
      <c r="I47" s="353">
        <v>0.19357439207909652</v>
      </c>
      <c r="J47" s="358">
        <v>64132</v>
      </c>
      <c r="K47" s="353">
        <v>3.6078365188529318E-2</v>
      </c>
      <c r="L47" s="358">
        <v>249439</v>
      </c>
      <c r="M47" s="353">
        <v>0.14032544337088448</v>
      </c>
    </row>
    <row r="48" spans="1:13" x14ac:dyDescent="0.25">
      <c r="A48" s="355">
        <v>1996</v>
      </c>
      <c r="B48" s="355" t="s">
        <v>972</v>
      </c>
      <c r="C48" s="357">
        <v>2078865</v>
      </c>
      <c r="D48" s="357">
        <v>82394</v>
      </c>
      <c r="E48" s="353">
        <v>3.9634127276181957E-2</v>
      </c>
      <c r="F48" s="357">
        <v>1274326</v>
      </c>
      <c r="G48" s="353">
        <v>0.61299122357632652</v>
      </c>
      <c r="H48" s="357">
        <v>351316</v>
      </c>
      <c r="I48" s="353">
        <v>0.16899413862853047</v>
      </c>
      <c r="J48" s="357">
        <v>60279</v>
      </c>
      <c r="K48" s="353">
        <v>2.8996110858569461E-2</v>
      </c>
      <c r="L48" s="357">
        <v>310550</v>
      </c>
      <c r="M48" s="353">
        <v>0.1493843996603916</v>
      </c>
    </row>
    <row r="49" spans="1:15" x14ac:dyDescent="0.25">
      <c r="A49" s="355">
        <v>1997</v>
      </c>
      <c r="B49" s="355" t="s">
        <v>972</v>
      </c>
      <c r="C49" s="357">
        <v>1960366</v>
      </c>
      <c r="D49" s="357">
        <v>64829</v>
      </c>
      <c r="E49" s="353">
        <v>3.3069845120758064E-2</v>
      </c>
      <c r="F49" s="357">
        <v>1219884</v>
      </c>
      <c r="G49" s="353">
        <v>0.62227359584893838</v>
      </c>
      <c r="H49" s="357">
        <v>343139</v>
      </c>
      <c r="I49" s="353">
        <v>0.17503823265655494</v>
      </c>
      <c r="J49" s="357">
        <v>47986</v>
      </c>
      <c r="K49" s="353">
        <v>2.4478082154046746E-2</v>
      </c>
      <c r="L49" s="357">
        <v>284528</v>
      </c>
      <c r="M49" s="353">
        <v>0.14514024421970184</v>
      </c>
      <c r="N49" s="343"/>
      <c r="O49" s="343"/>
    </row>
    <row r="50" spans="1:15" x14ac:dyDescent="0.25">
      <c r="A50" s="355">
        <v>1998</v>
      </c>
      <c r="B50" s="355" t="s">
        <v>972</v>
      </c>
      <c r="C50" s="357">
        <v>2124813</v>
      </c>
      <c r="D50" s="357">
        <v>86440</v>
      </c>
      <c r="E50" s="353">
        <v>4.068122700680013E-2</v>
      </c>
      <c r="F50" s="357">
        <v>1276954</v>
      </c>
      <c r="G50" s="353">
        <v>0.60097241498428333</v>
      </c>
      <c r="H50" s="357">
        <v>380294</v>
      </c>
      <c r="I50" s="353">
        <v>0.17897763238459102</v>
      </c>
      <c r="J50" s="357">
        <v>64772</v>
      </c>
      <c r="K50" s="353">
        <v>3.0483623735359299E-2</v>
      </c>
      <c r="L50" s="357">
        <v>316353</v>
      </c>
      <c r="M50" s="353">
        <v>0.14888510188896623</v>
      </c>
      <c r="N50" s="343"/>
      <c r="O50" s="343"/>
    </row>
    <row r="51" spans="1:15" x14ac:dyDescent="0.25">
      <c r="A51" s="355">
        <v>1999</v>
      </c>
      <c r="B51" s="355" t="s">
        <v>972</v>
      </c>
      <c r="C51" s="357">
        <v>2156743</v>
      </c>
      <c r="D51" s="357">
        <v>96177</v>
      </c>
      <c r="E51" s="353">
        <v>4.4593630302729628E-2</v>
      </c>
      <c r="F51" s="357">
        <v>1292639</v>
      </c>
      <c r="G51" s="353">
        <v>0.59934772015024507</v>
      </c>
      <c r="H51" s="357">
        <v>381064</v>
      </c>
      <c r="I51" s="353">
        <v>0.17668493649915637</v>
      </c>
      <c r="J51" s="357">
        <v>66451</v>
      </c>
      <c r="K51" s="353">
        <v>3.0810810560182644E-2</v>
      </c>
      <c r="L51" s="357">
        <v>320412</v>
      </c>
      <c r="M51" s="353">
        <v>0.1485629024876863</v>
      </c>
      <c r="N51" s="343"/>
      <c r="O51" s="343"/>
    </row>
    <row r="52" spans="1:15" x14ac:dyDescent="0.25">
      <c r="A52" s="355">
        <v>2000</v>
      </c>
      <c r="B52" s="355" t="s">
        <v>972</v>
      </c>
      <c r="C52" s="357">
        <v>2194477</v>
      </c>
      <c r="D52" s="357">
        <v>98247</v>
      </c>
      <c r="E52" s="353">
        <v>4.4770120625552239E-2</v>
      </c>
      <c r="F52" s="357">
        <v>1322809</v>
      </c>
      <c r="G52" s="353">
        <v>0.60279009531656058</v>
      </c>
      <c r="H52" s="357">
        <v>385189</v>
      </c>
      <c r="I52" s="353">
        <v>0.17552656054267143</v>
      </c>
      <c r="J52" s="357">
        <v>66680</v>
      </c>
      <c r="K52" s="353">
        <v>3.038537200435457E-2</v>
      </c>
      <c r="L52" s="357">
        <v>321552</v>
      </c>
      <c r="M52" s="353">
        <v>0.14652785151086112</v>
      </c>
      <c r="N52" s="343"/>
      <c r="O52" s="343"/>
    </row>
    <row r="53" spans="1:15" x14ac:dyDescent="0.25">
      <c r="A53" s="355">
        <v>2001</v>
      </c>
      <c r="B53" s="355" t="s">
        <v>972</v>
      </c>
      <c r="C53" s="357">
        <v>2258905</v>
      </c>
      <c r="D53" s="357">
        <v>106952</v>
      </c>
      <c r="E53" s="353">
        <v>4.7346833974868358E-2</v>
      </c>
      <c r="F53" s="357">
        <v>1351937</v>
      </c>
      <c r="G53" s="353">
        <v>0.59849218979992513</v>
      </c>
      <c r="H53" s="357">
        <v>415746</v>
      </c>
      <c r="I53" s="353">
        <v>0.18404758057554435</v>
      </c>
      <c r="J53" s="357">
        <v>69141</v>
      </c>
      <c r="K53" s="353">
        <v>3.0608192907625599E-2</v>
      </c>
      <c r="L53" s="357">
        <v>315129</v>
      </c>
      <c r="M53" s="353">
        <v>0.13950520274203651</v>
      </c>
      <c r="N53" s="343"/>
      <c r="O53" s="343"/>
    </row>
    <row r="54" spans="1:15" x14ac:dyDescent="0.25">
      <c r="A54" s="356">
        <v>2002</v>
      </c>
      <c r="B54" s="355" t="s">
        <v>973</v>
      </c>
      <c r="C54" s="354">
        <v>1939400</v>
      </c>
      <c r="D54" s="354">
        <v>65900</v>
      </c>
      <c r="E54" s="353">
        <v>3.3979581313808398E-2</v>
      </c>
      <c r="F54" s="354">
        <v>1241400</v>
      </c>
      <c r="G54" s="353">
        <v>0.64009487470351656</v>
      </c>
      <c r="H54" s="354">
        <v>350399.99999999994</v>
      </c>
      <c r="I54" s="353">
        <v>0.18067443539238937</v>
      </c>
      <c r="J54" s="354">
        <v>45500.000000000007</v>
      </c>
      <c r="K54" s="353">
        <v>2.3460864184799427E-2</v>
      </c>
      <c r="L54" s="354">
        <v>236200</v>
      </c>
      <c r="M54" s="353">
        <v>0.12179024440548623</v>
      </c>
      <c r="N54" s="343"/>
      <c r="O54" s="343"/>
    </row>
    <row r="55" spans="1:15" x14ac:dyDescent="0.25">
      <c r="A55" s="356">
        <v>2003</v>
      </c>
      <c r="B55" s="355" t="s">
        <v>973</v>
      </c>
      <c r="C55" s="354">
        <v>1946399.9999999998</v>
      </c>
      <c r="D55" s="354">
        <v>70600</v>
      </c>
      <c r="E55" s="353">
        <v>3.6272092067406496E-2</v>
      </c>
      <c r="F55" s="354">
        <v>1241400</v>
      </c>
      <c r="G55" s="353">
        <v>0.63779284833538852</v>
      </c>
      <c r="H55" s="354">
        <v>353199.99999999988</v>
      </c>
      <c r="I55" s="353">
        <v>0.18146321413892311</v>
      </c>
      <c r="J55" s="354">
        <v>45800.000000000015</v>
      </c>
      <c r="K55" s="353">
        <v>2.353062063296343E-2</v>
      </c>
      <c r="L55" s="354">
        <v>235400</v>
      </c>
      <c r="M55" s="353">
        <v>0.12094122482531855</v>
      </c>
      <c r="N55" s="343"/>
      <c r="O55" s="343"/>
    </row>
    <row r="56" spans="1:15" x14ac:dyDescent="0.25">
      <c r="A56" s="356">
        <v>2004</v>
      </c>
      <c r="B56" s="355" t="s">
        <v>973</v>
      </c>
      <c r="C56" s="354">
        <v>1876000</v>
      </c>
      <c r="D56" s="354">
        <v>73700</v>
      </c>
      <c r="E56" s="353">
        <v>3.9285714285714285E-2</v>
      </c>
      <c r="F56" s="354">
        <v>1172500</v>
      </c>
      <c r="G56" s="353">
        <v>0.625</v>
      </c>
      <c r="H56" s="354">
        <v>349299.99999999988</v>
      </c>
      <c r="I56" s="353">
        <v>0.18619402985074621</v>
      </c>
      <c r="J56" s="354">
        <v>45100</v>
      </c>
      <c r="K56" s="353">
        <v>2.4040511727078891E-2</v>
      </c>
      <c r="L56" s="354">
        <v>235400</v>
      </c>
      <c r="M56" s="353">
        <v>0.12547974413646054</v>
      </c>
      <c r="N56" s="343"/>
      <c r="O56" s="343"/>
    </row>
    <row r="57" spans="1:15" x14ac:dyDescent="0.25">
      <c r="A57" s="356">
        <v>2005</v>
      </c>
      <c r="B57" s="355" t="s">
        <v>973</v>
      </c>
      <c r="C57" s="354">
        <v>1871300</v>
      </c>
      <c r="D57" s="354">
        <v>77800.000000000015</v>
      </c>
      <c r="E57" s="353">
        <v>4.1575375407470749E-2</v>
      </c>
      <c r="F57" s="354">
        <v>1162400</v>
      </c>
      <c r="G57" s="353">
        <v>0.62117244696200502</v>
      </c>
      <c r="H57" s="354">
        <v>351099.99999999994</v>
      </c>
      <c r="I57" s="353">
        <v>0.18762357719232617</v>
      </c>
      <c r="J57" s="354">
        <v>44400</v>
      </c>
      <c r="K57" s="353">
        <v>2.3726820926628547E-2</v>
      </c>
      <c r="L57" s="354">
        <v>235600</v>
      </c>
      <c r="M57" s="353">
        <v>0.1259017795115695</v>
      </c>
      <c r="N57" s="343"/>
      <c r="O57" s="343"/>
    </row>
    <row r="58" spans="1:15" x14ac:dyDescent="0.25">
      <c r="A58" s="356">
        <v>2006</v>
      </c>
      <c r="B58" s="355" t="s">
        <v>973</v>
      </c>
      <c r="C58" s="354">
        <v>1883400</v>
      </c>
      <c r="D58" s="354">
        <v>71700</v>
      </c>
      <c r="E58" s="353">
        <v>3.8069448869066581E-2</v>
      </c>
      <c r="F58" s="354">
        <v>1161200</v>
      </c>
      <c r="G58" s="353">
        <v>0.61654454709567807</v>
      </c>
      <c r="H58" s="354">
        <v>364900</v>
      </c>
      <c r="I58" s="353">
        <v>0.19374535414675587</v>
      </c>
      <c r="J58" s="354">
        <v>45600</v>
      </c>
      <c r="K58" s="353">
        <v>2.4211532335138577E-2</v>
      </c>
      <c r="L58" s="354">
        <v>240000</v>
      </c>
      <c r="M58" s="353">
        <v>0.12742911755336095</v>
      </c>
      <c r="N58" s="343"/>
      <c r="O58" s="343"/>
    </row>
    <row r="59" spans="1:15" x14ac:dyDescent="0.25">
      <c r="A59" s="356">
        <v>2007</v>
      </c>
      <c r="B59" s="355" t="s">
        <v>973</v>
      </c>
      <c r="C59" s="354">
        <v>2002000</v>
      </c>
      <c r="D59" s="354">
        <v>82600.000000000015</v>
      </c>
      <c r="E59" s="353">
        <v>4.1258741258741266E-2</v>
      </c>
      <c r="F59" s="354">
        <v>1210100.0000000002</v>
      </c>
      <c r="G59" s="353">
        <v>0.60444555444555459</v>
      </c>
      <c r="H59" s="354">
        <v>365900</v>
      </c>
      <c r="I59" s="353">
        <v>0.18276723276723278</v>
      </c>
      <c r="J59" s="354">
        <v>43900.000000000007</v>
      </c>
      <c r="K59" s="353">
        <v>2.1928071928071932E-2</v>
      </c>
      <c r="L59" s="354">
        <v>299500</v>
      </c>
      <c r="M59" s="353">
        <v>0.14960039960039961</v>
      </c>
      <c r="N59" s="343"/>
      <c r="O59" s="343"/>
    </row>
    <row r="60" spans="1:15" x14ac:dyDescent="0.25">
      <c r="A60" s="364">
        <v>2008</v>
      </c>
      <c r="B60" s="365" t="s">
        <v>973</v>
      </c>
      <c r="C60" s="366">
        <v>2028800.0000000002</v>
      </c>
      <c r="D60" s="366">
        <v>94700.000000000015</v>
      </c>
      <c r="E60" s="367">
        <v>4.6677839116719244E-2</v>
      </c>
      <c r="F60" s="366">
        <v>1209500</v>
      </c>
      <c r="G60" s="367">
        <v>0.59616522082018919</v>
      </c>
      <c r="H60" s="366">
        <v>369500</v>
      </c>
      <c r="I60" s="367">
        <v>0.18212736593059936</v>
      </c>
      <c r="J60" s="366">
        <v>50400.000000000007</v>
      </c>
      <c r="K60" s="367">
        <v>2.4842271293375396E-2</v>
      </c>
      <c r="L60" s="366">
        <v>304700.00000000006</v>
      </c>
      <c r="M60" s="367">
        <v>0.15018730283911674</v>
      </c>
      <c r="N60" s="343"/>
      <c r="O60" s="343"/>
    </row>
    <row r="61" spans="1:15" x14ac:dyDescent="0.25">
      <c r="A61" s="541">
        <v>2009</v>
      </c>
      <c r="B61" s="542">
        <v>3</v>
      </c>
      <c r="C61" s="543">
        <v>2178327</v>
      </c>
      <c r="D61" s="543">
        <v>109881</v>
      </c>
      <c r="E61" s="544">
        <v>5.044283984911356E-2</v>
      </c>
      <c r="F61" s="543">
        <v>1222761</v>
      </c>
      <c r="G61" s="544">
        <v>0.56133032368418512</v>
      </c>
      <c r="H61" s="543">
        <v>409983</v>
      </c>
      <c r="I61" s="544">
        <v>0.18821003458158486</v>
      </c>
      <c r="J61" s="543">
        <v>87784</v>
      </c>
      <c r="K61" s="544">
        <v>4.0298816477048673E-2</v>
      </c>
      <c r="L61" s="543">
        <v>347918</v>
      </c>
      <c r="M61" s="544">
        <v>0.15971798540806775</v>
      </c>
      <c r="N61" s="343"/>
      <c r="O61" s="352"/>
    </row>
    <row r="62" spans="1:15" x14ac:dyDescent="0.25">
      <c r="A62" s="518">
        <v>2010</v>
      </c>
      <c r="B62" s="517">
        <v>3</v>
      </c>
      <c r="C62" s="516">
        <f>SUM(D62,F62,H62,J62,L62)</f>
        <v>2202400</v>
      </c>
      <c r="D62" s="516">
        <v>111351</v>
      </c>
      <c r="E62" s="515">
        <f>D62/C62</f>
        <v>5.0558935706501995E-2</v>
      </c>
      <c r="F62" s="516">
        <v>1230861</v>
      </c>
      <c r="G62" s="515">
        <f>F62/C62</f>
        <v>0.55887259353432617</v>
      </c>
      <c r="H62" s="516">
        <v>410733</v>
      </c>
      <c r="I62" s="515">
        <f>H62/C62</f>
        <v>0.18649337086814385</v>
      </c>
      <c r="J62" s="516">
        <v>98288</v>
      </c>
      <c r="K62" s="515">
        <f>J62/C62</f>
        <v>4.4627678895750089E-2</v>
      </c>
      <c r="L62" s="516">
        <v>351167</v>
      </c>
      <c r="M62" s="515">
        <f>L62/C62</f>
        <v>0.15944742099527787</v>
      </c>
      <c r="N62" s="343"/>
      <c r="O62" s="352"/>
    </row>
    <row r="63" spans="1:15" x14ac:dyDescent="0.25">
      <c r="A63" s="352"/>
      <c r="B63" s="349"/>
      <c r="C63" s="348"/>
      <c r="D63" s="348"/>
      <c r="E63" s="348"/>
      <c r="F63" s="348"/>
      <c r="G63" s="348"/>
      <c r="H63" s="348"/>
      <c r="I63" s="348"/>
      <c r="J63" s="348"/>
      <c r="K63" s="348"/>
      <c r="L63" s="348"/>
      <c r="M63" s="348"/>
      <c r="N63" s="348"/>
      <c r="O63" s="352"/>
    </row>
    <row r="64" spans="1:15" x14ac:dyDescent="0.25">
      <c r="A64" s="347"/>
      <c r="B64" s="349"/>
      <c r="C64" s="348"/>
      <c r="D64" s="348"/>
      <c r="E64" s="348"/>
      <c r="F64" s="348"/>
      <c r="G64" s="348"/>
      <c r="H64" s="348"/>
      <c r="I64" s="348"/>
      <c r="J64" s="370"/>
      <c r="K64" s="348"/>
      <c r="L64" s="348"/>
      <c r="M64" s="348"/>
      <c r="N64" s="348"/>
      <c r="O64" s="343"/>
    </row>
    <row r="65" spans="1:14" x14ac:dyDescent="0.25">
      <c r="A65" s="347"/>
      <c r="B65" s="352"/>
      <c r="C65" s="346"/>
      <c r="D65" s="346"/>
      <c r="E65" s="346"/>
      <c r="F65" s="346"/>
      <c r="G65" s="346"/>
      <c r="H65" s="350"/>
      <c r="I65" s="350"/>
      <c r="J65" s="350"/>
      <c r="K65" s="350"/>
      <c r="L65" s="350"/>
      <c r="M65" s="350"/>
      <c r="N65" s="350"/>
    </row>
    <row r="66" spans="1:14" x14ac:dyDescent="0.25">
      <c r="A66" s="347"/>
      <c r="B66" s="349"/>
      <c r="C66" s="368"/>
      <c r="D66" s="368"/>
      <c r="E66" s="368"/>
      <c r="F66" s="368"/>
      <c r="G66" s="368"/>
      <c r="H66" s="348"/>
      <c r="I66" s="348"/>
      <c r="J66" s="348"/>
      <c r="K66" s="348"/>
      <c r="L66" s="348"/>
      <c r="M66" s="348"/>
      <c r="N66" s="348"/>
    </row>
    <row r="67" spans="1:14" x14ac:dyDescent="0.25">
      <c r="A67" s="347"/>
      <c r="B67" s="348"/>
      <c r="C67" s="348"/>
      <c r="D67" s="348"/>
      <c r="E67" s="348"/>
      <c r="F67" s="348"/>
      <c r="G67" s="348"/>
      <c r="H67" s="348"/>
      <c r="I67" s="348"/>
      <c r="J67" s="348"/>
      <c r="K67" s="343"/>
      <c r="L67" s="343"/>
      <c r="M67" s="343"/>
      <c r="N67" s="343"/>
    </row>
    <row r="68" spans="1:14" x14ac:dyDescent="0.25">
      <c r="A68" s="347"/>
      <c r="B68" s="351"/>
      <c r="C68" s="348"/>
      <c r="D68" s="369"/>
      <c r="E68" s="348"/>
      <c r="F68" s="348"/>
      <c r="G68" s="348"/>
      <c r="H68" s="348"/>
      <c r="I68" s="348"/>
      <c r="J68" s="348"/>
      <c r="K68" s="343"/>
      <c r="L68" s="343"/>
      <c r="M68" s="343"/>
      <c r="N68" s="343"/>
    </row>
    <row r="69" spans="1:14" x14ac:dyDescent="0.25">
      <c r="A69" s="489"/>
      <c r="D69" s="347"/>
      <c r="E69" s="347"/>
      <c r="F69" s="347"/>
      <c r="G69" s="347"/>
      <c r="H69" s="347"/>
      <c r="I69" s="347"/>
      <c r="J69" s="347"/>
      <c r="K69" s="343"/>
      <c r="L69" s="343"/>
      <c r="M69" s="343"/>
      <c r="N69" s="343"/>
    </row>
    <row r="70" spans="1:14" x14ac:dyDescent="0.25">
      <c r="A70" s="493"/>
      <c r="B70" s="491"/>
      <c r="I70" s="348"/>
      <c r="J70" s="348"/>
      <c r="K70" s="348"/>
      <c r="L70" s="348"/>
      <c r="M70" s="348"/>
      <c r="N70" s="348"/>
    </row>
    <row r="71" spans="1:14" x14ac:dyDescent="0.25">
      <c r="A71" s="493"/>
      <c r="B71" s="491"/>
      <c r="D71" s="348"/>
      <c r="E71" s="348"/>
      <c r="F71" s="348"/>
      <c r="G71" s="348"/>
      <c r="H71" s="348"/>
      <c r="I71" s="348"/>
      <c r="J71" s="348"/>
      <c r="K71" s="348"/>
      <c r="L71" s="348"/>
      <c r="M71" s="348"/>
      <c r="N71" s="348"/>
    </row>
    <row r="72" spans="1:14" x14ac:dyDescent="0.25">
      <c r="A72" s="493"/>
      <c r="B72" s="491"/>
      <c r="D72" s="348"/>
      <c r="E72" s="348"/>
      <c r="F72" s="348"/>
      <c r="G72" s="348"/>
      <c r="H72" s="348"/>
      <c r="I72" s="348"/>
      <c r="J72" s="348"/>
      <c r="K72" s="348"/>
      <c r="L72" s="348"/>
      <c r="M72" s="348"/>
      <c r="N72" s="348"/>
    </row>
    <row r="73" spans="1:14" x14ac:dyDescent="0.25">
      <c r="A73" s="493"/>
      <c r="B73" s="491"/>
      <c r="D73" s="348"/>
      <c r="E73" s="348"/>
      <c r="F73" s="348"/>
      <c r="G73" s="348"/>
      <c r="H73" s="348"/>
      <c r="I73" s="348"/>
      <c r="J73" s="348"/>
      <c r="K73" s="343"/>
      <c r="L73" s="343"/>
      <c r="M73" s="343"/>
      <c r="N73" s="343"/>
    </row>
    <row r="74" spans="1:14" x14ac:dyDescent="0.25">
      <c r="A74" s="493"/>
      <c r="B74" s="491"/>
      <c r="D74" s="348"/>
      <c r="E74" s="348"/>
      <c r="F74" s="348"/>
      <c r="G74" s="348"/>
      <c r="H74" s="348"/>
      <c r="I74" s="348"/>
      <c r="J74" s="348"/>
      <c r="K74" s="343"/>
      <c r="L74" s="343"/>
      <c r="M74" s="343"/>
      <c r="N74" s="343"/>
    </row>
    <row r="75" spans="1:14" x14ac:dyDescent="0.25">
      <c r="A75" s="493"/>
      <c r="B75" s="491"/>
    </row>
  </sheetData>
  <mergeCells count="2">
    <mergeCell ref="A11:M11"/>
    <mergeCell ref="A12:M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77"/>
  <sheetViews>
    <sheetView workbookViewId="0">
      <selection activeCell="A11" sqref="A11:M11"/>
    </sheetView>
  </sheetViews>
  <sheetFormatPr defaultRowHeight="15" x14ac:dyDescent="0.25"/>
  <cols>
    <col min="1" max="3" width="12" customWidth="1"/>
    <col min="4" max="4" width="12.85546875" customWidth="1"/>
    <col min="5" max="6" width="12.42578125" customWidth="1"/>
  </cols>
  <sheetData>
    <row r="1" spans="1:18" x14ac:dyDescent="0.25">
      <c r="A1" s="374" t="s">
        <v>974</v>
      </c>
      <c r="B1" s="371"/>
      <c r="C1" s="371"/>
      <c r="D1" s="371"/>
      <c r="E1" s="371"/>
      <c r="F1" s="371"/>
      <c r="G1" s="371"/>
      <c r="H1" s="371"/>
      <c r="I1" s="371"/>
      <c r="J1" s="371"/>
      <c r="K1" s="371"/>
      <c r="L1" s="371"/>
      <c r="M1" s="371"/>
      <c r="N1" s="371"/>
      <c r="O1" s="371"/>
      <c r="P1" s="371"/>
      <c r="Q1" s="404"/>
      <c r="R1" s="404"/>
    </row>
    <row r="2" spans="1:18" x14ac:dyDescent="0.25">
      <c r="A2" s="374" t="s">
        <v>975</v>
      </c>
      <c r="B2" s="371"/>
      <c r="C2" s="371"/>
      <c r="D2" s="371"/>
      <c r="E2" s="371"/>
      <c r="F2" s="371"/>
      <c r="G2" s="371"/>
      <c r="H2" s="371"/>
      <c r="I2" s="371"/>
      <c r="J2" s="371"/>
      <c r="K2" s="371"/>
      <c r="L2" s="371"/>
      <c r="M2" s="371"/>
      <c r="N2" s="371"/>
      <c r="O2" s="371"/>
      <c r="P2" s="371"/>
      <c r="Q2" s="403"/>
      <c r="R2" s="405"/>
    </row>
    <row r="3" spans="1:18" x14ac:dyDescent="0.25">
      <c r="A3" s="374" t="s">
        <v>976</v>
      </c>
      <c r="B3" s="371"/>
      <c r="C3" s="371"/>
      <c r="D3" s="371"/>
      <c r="E3" s="371"/>
      <c r="F3" s="371"/>
      <c r="G3" s="371"/>
      <c r="H3" s="371"/>
      <c r="J3" s="371"/>
      <c r="K3" s="371"/>
      <c r="L3" s="371"/>
      <c r="M3" s="371"/>
      <c r="N3" s="371"/>
      <c r="O3" s="371"/>
      <c r="P3" s="371"/>
      <c r="Q3" s="403"/>
      <c r="R3" s="405"/>
    </row>
    <row r="4" spans="1:18" x14ac:dyDescent="0.25">
      <c r="A4" s="374" t="s">
        <v>977</v>
      </c>
      <c r="B4" s="371"/>
      <c r="C4" s="371"/>
      <c r="D4" s="371"/>
      <c r="E4" s="371"/>
      <c r="F4" s="371"/>
      <c r="G4" s="371"/>
      <c r="H4" s="371"/>
      <c r="I4" s="371"/>
      <c r="J4" s="371"/>
      <c r="K4" s="371"/>
      <c r="L4" s="371"/>
      <c r="M4" s="371"/>
      <c r="N4" s="371"/>
      <c r="O4" s="371"/>
      <c r="P4" s="371"/>
      <c r="Q4" s="403"/>
      <c r="R4" s="405"/>
    </row>
    <row r="5" spans="1:18" x14ac:dyDescent="0.25">
      <c r="A5" s="374" t="s">
        <v>978</v>
      </c>
      <c r="B5" s="371"/>
      <c r="C5" s="371"/>
      <c r="D5" s="371"/>
      <c r="E5" s="371"/>
      <c r="F5" s="371"/>
      <c r="G5" s="371"/>
      <c r="H5" s="371"/>
      <c r="I5" s="371"/>
      <c r="J5" s="371"/>
      <c r="K5" s="371"/>
      <c r="L5" s="371"/>
      <c r="M5" s="371"/>
      <c r="N5" s="371"/>
      <c r="O5" s="371"/>
      <c r="P5" s="371"/>
      <c r="Q5" s="403"/>
      <c r="R5" s="405"/>
    </row>
    <row r="6" spans="1:18" x14ac:dyDescent="0.25">
      <c r="A6" s="389" t="s">
        <v>979</v>
      </c>
      <c r="B6" s="371"/>
      <c r="C6" s="371"/>
      <c r="D6" s="371"/>
      <c r="E6" s="371"/>
      <c r="F6" s="371"/>
      <c r="G6" s="371"/>
      <c r="H6" s="371"/>
      <c r="I6" s="371"/>
      <c r="J6" s="371"/>
      <c r="K6" s="371"/>
      <c r="L6" s="371"/>
      <c r="M6" s="371"/>
      <c r="N6" s="371"/>
      <c r="O6" s="371"/>
      <c r="P6" s="371"/>
      <c r="Q6" s="403"/>
      <c r="R6" s="405"/>
    </row>
    <row r="7" spans="1:18" x14ac:dyDescent="0.25">
      <c r="A7" s="374" t="s">
        <v>944</v>
      </c>
      <c r="B7" s="371"/>
      <c r="C7" s="371"/>
      <c r="D7" s="371"/>
      <c r="E7" s="371"/>
      <c r="F7" s="371"/>
      <c r="G7" s="371"/>
      <c r="H7" s="371"/>
      <c r="I7" s="371"/>
      <c r="J7" s="371"/>
      <c r="K7" s="371"/>
      <c r="L7" s="371"/>
      <c r="M7" s="371"/>
      <c r="N7" s="371"/>
      <c r="O7" s="371"/>
      <c r="P7" s="371"/>
      <c r="Q7" s="403"/>
      <c r="R7" s="405"/>
    </row>
    <row r="8" spans="1:18" x14ac:dyDescent="0.25">
      <c r="A8" s="389" t="s">
        <v>959</v>
      </c>
      <c r="B8" s="371"/>
      <c r="C8" s="371"/>
      <c r="D8" s="371"/>
      <c r="E8" s="371"/>
      <c r="F8" s="371"/>
      <c r="G8" s="371"/>
      <c r="H8" s="371"/>
      <c r="I8" s="371"/>
      <c r="J8" s="371"/>
      <c r="K8" s="371"/>
      <c r="L8" s="371"/>
      <c r="M8" s="371"/>
      <c r="N8" s="371"/>
      <c r="O8" s="371"/>
      <c r="P8" s="371"/>
      <c r="Q8" s="403"/>
      <c r="R8" s="405"/>
    </row>
    <row r="9" spans="1:18" x14ac:dyDescent="0.25">
      <c r="A9" s="389" t="s">
        <v>980</v>
      </c>
      <c r="B9" s="371"/>
      <c r="C9" s="371"/>
      <c r="D9" s="371"/>
      <c r="E9" s="371"/>
      <c r="F9" s="371"/>
      <c r="G9" s="371"/>
      <c r="H9" s="371"/>
      <c r="I9" s="371"/>
      <c r="J9" s="371"/>
      <c r="K9" s="371"/>
      <c r="L9" s="371"/>
      <c r="M9" s="371"/>
      <c r="N9" s="371"/>
      <c r="O9" s="371"/>
      <c r="P9" s="371"/>
      <c r="Q9" s="402"/>
      <c r="R9" s="402"/>
    </row>
    <row r="10" spans="1:18" x14ac:dyDescent="0.25">
      <c r="A10" s="492" t="s">
        <v>1006</v>
      </c>
      <c r="B10" s="379"/>
      <c r="C10" s="380"/>
      <c r="D10" s="380"/>
      <c r="E10" s="379"/>
      <c r="F10" s="380"/>
      <c r="G10" s="379"/>
      <c r="H10" s="371"/>
      <c r="I10" s="379"/>
      <c r="J10" s="380"/>
      <c r="K10" s="379"/>
      <c r="L10" s="380"/>
      <c r="M10" s="379"/>
      <c r="N10" s="371"/>
      <c r="O10" s="371"/>
      <c r="P10" s="371"/>
      <c r="Q10" s="371"/>
      <c r="R10" s="371"/>
    </row>
    <row r="11" spans="1:18" x14ac:dyDescent="0.25">
      <c r="A11" s="689" t="s">
        <v>1004</v>
      </c>
      <c r="B11" s="690"/>
      <c r="C11" s="690"/>
      <c r="D11" s="690"/>
      <c r="E11" s="690"/>
      <c r="F11" s="690"/>
      <c r="G11" s="690"/>
      <c r="H11" s="690"/>
      <c r="I11" s="690"/>
      <c r="J11" s="690"/>
      <c r="K11" s="690"/>
      <c r="L11" s="690"/>
      <c r="M11" s="690"/>
      <c r="N11" s="371"/>
      <c r="O11" s="371"/>
      <c r="P11" s="371"/>
      <c r="Q11" s="402"/>
      <c r="R11" s="402"/>
    </row>
    <row r="12" spans="1:18" ht="15.75" thickBot="1" x14ac:dyDescent="0.3">
      <c r="A12" s="689" t="s">
        <v>1009</v>
      </c>
      <c r="B12" s="687"/>
      <c r="C12" s="687"/>
      <c r="D12" s="687"/>
      <c r="E12" s="687"/>
      <c r="F12" s="687"/>
      <c r="G12" s="687"/>
      <c r="H12" s="687"/>
      <c r="I12" s="687"/>
      <c r="J12" s="687"/>
      <c r="K12" s="687"/>
      <c r="L12" s="687"/>
      <c r="M12" s="687"/>
      <c r="N12" s="371"/>
      <c r="O12" s="371"/>
      <c r="P12" s="371"/>
      <c r="Q12" s="371"/>
      <c r="R12" s="371"/>
    </row>
    <row r="13" spans="1:18" ht="39.75" thickBot="1" x14ac:dyDescent="0.3">
      <c r="A13" s="336" t="s">
        <v>947</v>
      </c>
      <c r="B13" s="336" t="s">
        <v>42</v>
      </c>
      <c r="C13" s="340" t="s">
        <v>948</v>
      </c>
      <c r="D13" s="340" t="s">
        <v>56</v>
      </c>
      <c r="E13" s="336" t="s">
        <v>951</v>
      </c>
      <c r="F13" s="340" t="s">
        <v>57</v>
      </c>
      <c r="G13" s="336" t="s">
        <v>951</v>
      </c>
      <c r="H13" s="340" t="s">
        <v>26</v>
      </c>
      <c r="I13" s="336" t="s">
        <v>951</v>
      </c>
      <c r="J13" s="340" t="s">
        <v>58</v>
      </c>
      <c r="K13" s="336" t="s">
        <v>951</v>
      </c>
      <c r="L13" s="336" t="s">
        <v>27</v>
      </c>
      <c r="M13" s="336" t="s">
        <v>951</v>
      </c>
      <c r="N13" s="379"/>
      <c r="O13" s="379"/>
      <c r="P13" s="379"/>
      <c r="Q13" s="371"/>
      <c r="R13" s="371"/>
    </row>
    <row r="14" spans="1:18" x14ac:dyDescent="0.25">
      <c r="A14" s="385">
        <v>1962</v>
      </c>
      <c r="B14" s="385"/>
      <c r="C14" s="388"/>
      <c r="D14" s="387"/>
      <c r="E14" s="386"/>
      <c r="F14" s="387"/>
      <c r="G14" s="386"/>
      <c r="H14" s="387"/>
      <c r="I14" s="386"/>
      <c r="J14" s="387"/>
      <c r="K14" s="386"/>
      <c r="L14" s="385"/>
      <c r="M14" s="385"/>
      <c r="N14" s="379"/>
      <c r="O14" s="379"/>
      <c r="P14" s="379"/>
      <c r="Q14" s="371"/>
      <c r="R14" s="371"/>
    </row>
    <row r="15" spans="1:18" x14ac:dyDescent="0.25">
      <c r="A15" s="382">
        <v>1963</v>
      </c>
      <c r="B15" s="382" t="s">
        <v>969</v>
      </c>
      <c r="C15" s="383"/>
      <c r="D15" s="384"/>
      <c r="E15" s="381"/>
      <c r="F15" s="384"/>
      <c r="G15" s="381"/>
      <c r="H15" s="384"/>
      <c r="I15" s="381"/>
      <c r="J15" s="384">
        <v>325</v>
      </c>
      <c r="K15" s="381"/>
      <c r="L15" s="382"/>
      <c r="M15" s="382"/>
      <c r="N15" s="379"/>
      <c r="O15" s="379"/>
      <c r="P15" s="379"/>
      <c r="Q15" s="371"/>
      <c r="R15" s="371"/>
    </row>
    <row r="16" spans="1:18" x14ac:dyDescent="0.25">
      <c r="A16" s="382">
        <v>1964</v>
      </c>
      <c r="B16" s="382" t="s">
        <v>969</v>
      </c>
      <c r="C16" s="383"/>
      <c r="D16" s="384"/>
      <c r="E16" s="381"/>
      <c r="F16" s="384"/>
      <c r="G16" s="381"/>
      <c r="H16" s="384"/>
      <c r="I16" s="381"/>
      <c r="J16" s="384">
        <v>321</v>
      </c>
      <c r="K16" s="381"/>
      <c r="L16" s="382"/>
      <c r="M16" s="382"/>
      <c r="N16" s="379"/>
      <c r="O16" s="379"/>
      <c r="P16" s="379"/>
      <c r="Q16" s="371"/>
      <c r="R16" s="371"/>
    </row>
    <row r="17" spans="1:16" x14ac:dyDescent="0.25">
      <c r="A17" s="382">
        <v>1965</v>
      </c>
      <c r="B17" s="382" t="s">
        <v>969</v>
      </c>
      <c r="C17" s="383"/>
      <c r="D17" s="384"/>
      <c r="E17" s="381"/>
      <c r="F17" s="384"/>
      <c r="G17" s="381"/>
      <c r="H17" s="384"/>
      <c r="I17" s="381"/>
      <c r="J17" s="384">
        <v>350</v>
      </c>
      <c r="K17" s="381"/>
      <c r="L17" s="382"/>
      <c r="M17" s="382"/>
      <c r="N17" s="379"/>
      <c r="O17" s="379"/>
      <c r="P17" s="379"/>
    </row>
    <row r="18" spans="1:16" x14ac:dyDescent="0.25">
      <c r="A18" s="382">
        <v>1966</v>
      </c>
      <c r="B18" s="382" t="s">
        <v>969</v>
      </c>
      <c r="C18" s="383"/>
      <c r="D18" s="384"/>
      <c r="E18" s="381"/>
      <c r="F18" s="384"/>
      <c r="G18" s="381"/>
      <c r="H18" s="384"/>
      <c r="I18" s="381"/>
      <c r="J18" s="384">
        <v>316</v>
      </c>
      <c r="K18" s="381"/>
      <c r="L18" s="382"/>
      <c r="M18" s="382"/>
      <c r="N18" s="379"/>
      <c r="O18" s="379"/>
      <c r="P18" s="379"/>
    </row>
    <row r="19" spans="1:16" x14ac:dyDescent="0.25">
      <c r="A19" s="382">
        <v>1967</v>
      </c>
      <c r="B19" s="382" t="s">
        <v>969</v>
      </c>
      <c r="C19" s="383"/>
      <c r="D19" s="384"/>
      <c r="E19" s="381"/>
      <c r="F19" s="384"/>
      <c r="G19" s="381"/>
      <c r="H19" s="384"/>
      <c r="I19" s="381"/>
      <c r="J19" s="384">
        <v>363</v>
      </c>
      <c r="K19" s="381"/>
      <c r="L19" s="382"/>
      <c r="M19" s="382"/>
      <c r="N19" s="379"/>
      <c r="O19" s="379"/>
      <c r="P19" s="379"/>
    </row>
    <row r="20" spans="1:16" x14ac:dyDescent="0.25">
      <c r="A20" s="382">
        <v>1968</v>
      </c>
      <c r="B20" s="382" t="s">
        <v>969</v>
      </c>
      <c r="C20" s="383"/>
      <c r="D20" s="384"/>
      <c r="E20" s="381"/>
      <c r="F20" s="384"/>
      <c r="G20" s="381"/>
      <c r="H20" s="384"/>
      <c r="I20" s="381"/>
      <c r="J20" s="384">
        <v>363</v>
      </c>
      <c r="K20" s="381"/>
      <c r="L20" s="382"/>
      <c r="M20" s="382"/>
      <c r="N20" s="379"/>
      <c r="O20" s="379"/>
      <c r="P20" s="379"/>
    </row>
    <row r="21" spans="1:16" x14ac:dyDescent="0.25">
      <c r="A21" s="382">
        <v>1969</v>
      </c>
      <c r="B21" s="382" t="s">
        <v>969</v>
      </c>
      <c r="C21" s="383"/>
      <c r="D21" s="384"/>
      <c r="E21" s="381"/>
      <c r="F21" s="384"/>
      <c r="G21" s="381"/>
      <c r="H21" s="384"/>
      <c r="I21" s="381"/>
      <c r="J21" s="384">
        <v>340</v>
      </c>
      <c r="K21" s="381"/>
      <c r="L21" s="382"/>
      <c r="M21" s="382"/>
      <c r="N21" s="379"/>
      <c r="O21" s="379"/>
      <c r="P21" s="379"/>
    </row>
    <row r="22" spans="1:16" x14ac:dyDescent="0.25">
      <c r="A22" s="382">
        <v>1970</v>
      </c>
      <c r="B22" s="382" t="s">
        <v>969</v>
      </c>
      <c r="C22" s="383"/>
      <c r="D22" s="384"/>
      <c r="E22" s="381"/>
      <c r="F22" s="384"/>
      <c r="G22" s="381"/>
      <c r="H22" s="384"/>
      <c r="I22" s="381"/>
      <c r="J22" s="384">
        <v>362</v>
      </c>
      <c r="K22" s="381"/>
      <c r="L22" s="382"/>
      <c r="M22" s="382"/>
      <c r="N22" s="379"/>
      <c r="O22" s="379"/>
      <c r="P22" s="379"/>
    </row>
    <row r="23" spans="1:16" x14ac:dyDescent="0.25">
      <c r="A23" s="382">
        <v>1971</v>
      </c>
      <c r="B23" s="382" t="s">
        <v>969</v>
      </c>
      <c r="C23" s="383">
        <v>1071</v>
      </c>
      <c r="D23" s="384">
        <v>195</v>
      </c>
      <c r="E23" s="381">
        <v>0.18207282913165265</v>
      </c>
      <c r="F23" s="384">
        <v>614</v>
      </c>
      <c r="G23" s="381">
        <v>0.5732959850606909</v>
      </c>
      <c r="H23" s="384">
        <v>262</v>
      </c>
      <c r="I23" s="381">
        <v>0.24463118580765639</v>
      </c>
      <c r="J23" s="384"/>
      <c r="K23" s="381"/>
      <c r="L23" s="382"/>
      <c r="M23" s="382"/>
      <c r="N23" s="379"/>
      <c r="O23" s="379"/>
      <c r="P23" s="379"/>
    </row>
    <row r="24" spans="1:16" x14ac:dyDescent="0.25">
      <c r="A24" s="382">
        <v>1972</v>
      </c>
      <c r="B24" s="382" t="s">
        <v>968</v>
      </c>
      <c r="C24" s="383">
        <v>1207</v>
      </c>
      <c r="D24" s="384">
        <v>193</v>
      </c>
      <c r="E24" s="381">
        <v>0.15990057995028997</v>
      </c>
      <c r="F24" s="384">
        <v>748</v>
      </c>
      <c r="G24" s="381">
        <v>0.61971830985915488</v>
      </c>
      <c r="H24" s="384">
        <v>266</v>
      </c>
      <c r="I24" s="381">
        <v>0.22038111019055509</v>
      </c>
      <c r="J24" s="384"/>
      <c r="K24" s="381"/>
      <c r="L24" s="382"/>
      <c r="M24" s="382"/>
      <c r="N24" s="379"/>
      <c r="O24" s="600"/>
      <c r="P24" s="379"/>
    </row>
    <row r="25" spans="1:16" x14ac:dyDescent="0.25">
      <c r="A25" s="382">
        <v>1973</v>
      </c>
      <c r="B25" s="382" t="s">
        <v>968</v>
      </c>
      <c r="C25" s="383">
        <v>1406</v>
      </c>
      <c r="D25" s="384">
        <v>189</v>
      </c>
      <c r="E25" s="381">
        <v>0.13442389758179232</v>
      </c>
      <c r="F25" s="384">
        <v>950</v>
      </c>
      <c r="G25" s="381">
        <v>0.67567567567567566</v>
      </c>
      <c r="H25" s="384">
        <v>267</v>
      </c>
      <c r="I25" s="381">
        <v>0.18990042674253202</v>
      </c>
      <c r="J25" s="384"/>
      <c r="K25" s="381"/>
      <c r="L25" s="382"/>
      <c r="M25" s="382"/>
      <c r="N25" s="379"/>
      <c r="O25" s="600"/>
      <c r="P25" s="379"/>
    </row>
    <row r="26" spans="1:16" x14ac:dyDescent="0.25">
      <c r="A26" s="382">
        <v>1974</v>
      </c>
      <c r="B26" s="382" t="s">
        <v>970</v>
      </c>
      <c r="C26" s="383">
        <v>1868</v>
      </c>
      <c r="D26" s="384">
        <v>203</v>
      </c>
      <c r="E26" s="381">
        <v>0.10867237687366167</v>
      </c>
      <c r="F26" s="384">
        <v>1047</v>
      </c>
      <c r="G26" s="381">
        <v>0.56049250535331907</v>
      </c>
      <c r="H26" s="384">
        <v>299</v>
      </c>
      <c r="I26" s="381">
        <v>0.16006423982869378</v>
      </c>
      <c r="J26" s="384">
        <v>319</v>
      </c>
      <c r="K26" s="381">
        <v>0.17077087794432549</v>
      </c>
      <c r="L26" s="382"/>
      <c r="M26" s="382"/>
      <c r="N26" s="379"/>
      <c r="O26" s="600"/>
      <c r="P26" s="379"/>
    </row>
    <row r="27" spans="1:16" x14ac:dyDescent="0.25">
      <c r="A27" s="382">
        <v>1975</v>
      </c>
      <c r="B27" s="382" t="s">
        <v>970</v>
      </c>
      <c r="C27" s="383">
        <v>2262</v>
      </c>
      <c r="D27" s="384">
        <v>277</v>
      </c>
      <c r="E27" s="381">
        <v>0.12245800176834659</v>
      </c>
      <c r="F27" s="384">
        <v>1311</v>
      </c>
      <c r="G27" s="381">
        <v>0.57957559681697612</v>
      </c>
      <c r="H27" s="384">
        <v>323</v>
      </c>
      <c r="I27" s="381">
        <v>0.14279398762157383</v>
      </c>
      <c r="J27" s="384">
        <v>351</v>
      </c>
      <c r="K27" s="381">
        <v>0.15517241379310345</v>
      </c>
      <c r="L27" s="382"/>
      <c r="M27" s="382"/>
      <c r="N27" s="379"/>
      <c r="O27" s="600"/>
      <c r="P27" s="379"/>
    </row>
    <row r="28" spans="1:16" x14ac:dyDescent="0.25">
      <c r="A28" s="382">
        <v>1976</v>
      </c>
      <c r="B28" s="382" t="s">
        <v>970</v>
      </c>
      <c r="C28" s="383">
        <v>2502</v>
      </c>
      <c r="D28" s="384">
        <v>351</v>
      </c>
      <c r="E28" s="381">
        <v>0.14028776978417265</v>
      </c>
      <c r="F28" s="384">
        <v>1468</v>
      </c>
      <c r="G28" s="381">
        <v>0.58673061550759398</v>
      </c>
      <c r="H28" s="384">
        <v>314</v>
      </c>
      <c r="I28" s="381">
        <v>0.12549960031974419</v>
      </c>
      <c r="J28" s="384">
        <v>369</v>
      </c>
      <c r="K28" s="381">
        <v>0.14748201438848921</v>
      </c>
      <c r="L28" s="382"/>
      <c r="M28" s="382"/>
      <c r="N28" s="379"/>
      <c r="O28" s="600"/>
      <c r="P28" s="379"/>
    </row>
    <row r="29" spans="1:16" x14ac:dyDescent="0.25">
      <c r="A29" s="382">
        <v>1977</v>
      </c>
      <c r="B29" s="382" t="s">
        <v>970</v>
      </c>
      <c r="C29" s="383">
        <v>2710</v>
      </c>
      <c r="D29" s="384">
        <v>378</v>
      </c>
      <c r="E29" s="381">
        <v>0.13948339483394834</v>
      </c>
      <c r="F29" s="384">
        <v>1537</v>
      </c>
      <c r="G29" s="381">
        <v>0.56715867158671585</v>
      </c>
      <c r="H29" s="384">
        <v>297</v>
      </c>
      <c r="I29" s="381">
        <v>0.10959409594095941</v>
      </c>
      <c r="J29" s="384">
        <v>498</v>
      </c>
      <c r="K29" s="381">
        <v>0.18376383763837639</v>
      </c>
      <c r="L29" s="382"/>
      <c r="M29" s="382"/>
      <c r="N29" s="379"/>
      <c r="O29" s="600"/>
      <c r="P29" s="379"/>
    </row>
    <row r="30" spans="1:16" x14ac:dyDescent="0.25">
      <c r="A30" s="382">
        <v>1978</v>
      </c>
      <c r="B30" s="382" t="s">
        <v>970</v>
      </c>
      <c r="C30" s="383">
        <v>2864</v>
      </c>
      <c r="D30" s="384">
        <v>388</v>
      </c>
      <c r="E30" s="381">
        <v>0.13547486033519554</v>
      </c>
      <c r="F30" s="384">
        <v>1690</v>
      </c>
      <c r="G30" s="381">
        <v>0.59008379888268159</v>
      </c>
      <c r="H30" s="384">
        <v>323</v>
      </c>
      <c r="I30" s="381">
        <v>0.11277932960893855</v>
      </c>
      <c r="J30" s="384">
        <v>463</v>
      </c>
      <c r="K30" s="381">
        <v>0.16166201117318435</v>
      </c>
      <c r="L30" s="382"/>
      <c r="M30" s="382"/>
      <c r="N30" s="379"/>
      <c r="O30" s="600"/>
      <c r="P30" s="379"/>
    </row>
    <row r="31" spans="1:16" x14ac:dyDescent="0.25">
      <c r="A31" s="382">
        <v>1979</v>
      </c>
      <c r="B31" s="382" t="s">
        <v>970</v>
      </c>
      <c r="C31" s="383">
        <v>2968</v>
      </c>
      <c r="D31" s="384">
        <v>383</v>
      </c>
      <c r="E31" s="381">
        <v>0.12904312668463611</v>
      </c>
      <c r="F31" s="384">
        <v>1827</v>
      </c>
      <c r="G31" s="381">
        <v>0.61556603773584906</v>
      </c>
      <c r="H31" s="384">
        <v>308</v>
      </c>
      <c r="I31" s="381">
        <v>0.10377358490566038</v>
      </c>
      <c r="J31" s="384">
        <v>450</v>
      </c>
      <c r="K31" s="381">
        <v>0.15161725067385445</v>
      </c>
      <c r="L31" s="382"/>
      <c r="M31" s="382"/>
      <c r="N31" s="379"/>
      <c r="O31" s="600"/>
      <c r="P31" s="379"/>
    </row>
    <row r="32" spans="1:16" x14ac:dyDescent="0.25">
      <c r="A32" s="382">
        <v>1980</v>
      </c>
      <c r="B32" s="382" t="s">
        <v>970</v>
      </c>
      <c r="C32" s="383">
        <v>3034</v>
      </c>
      <c r="D32" s="384">
        <v>368</v>
      </c>
      <c r="E32" s="381">
        <v>0.12129202373104812</v>
      </c>
      <c r="F32" s="384">
        <v>1844</v>
      </c>
      <c r="G32" s="381">
        <v>0.6077785102175346</v>
      </c>
      <c r="H32" s="384">
        <v>290</v>
      </c>
      <c r="I32" s="381">
        <v>9.55833882663151E-2</v>
      </c>
      <c r="J32" s="384">
        <v>532</v>
      </c>
      <c r="K32" s="381">
        <v>0.17534607778510217</v>
      </c>
      <c r="L32" s="382"/>
      <c r="M32" s="382"/>
      <c r="N32" s="379"/>
      <c r="O32" s="600"/>
      <c r="P32" s="379"/>
    </row>
    <row r="33" spans="1:16" x14ac:dyDescent="0.25">
      <c r="A33" s="382">
        <v>1981</v>
      </c>
      <c r="B33" s="382" t="s">
        <v>970</v>
      </c>
      <c r="C33" s="383">
        <v>3154</v>
      </c>
      <c r="D33" s="384">
        <v>338</v>
      </c>
      <c r="E33" s="381">
        <v>0.10716550412175016</v>
      </c>
      <c r="F33" s="384">
        <v>1897</v>
      </c>
      <c r="G33" s="381">
        <v>0.60145846544071024</v>
      </c>
      <c r="H33" s="384">
        <v>338</v>
      </c>
      <c r="I33" s="381">
        <v>0.10716550412175016</v>
      </c>
      <c r="J33" s="384">
        <v>581</v>
      </c>
      <c r="K33" s="381">
        <v>0.18421052631578946</v>
      </c>
      <c r="L33" s="382"/>
      <c r="M33" s="382"/>
      <c r="N33" s="379"/>
      <c r="O33" s="600"/>
      <c r="P33" s="379"/>
    </row>
    <row r="34" spans="1:16" x14ac:dyDescent="0.25">
      <c r="A34" s="382">
        <v>1982</v>
      </c>
      <c r="B34" s="382" t="s">
        <v>970</v>
      </c>
      <c r="C34" s="383">
        <v>3607</v>
      </c>
      <c r="D34" s="384">
        <v>466</v>
      </c>
      <c r="E34" s="381">
        <v>0.12919323537565844</v>
      </c>
      <c r="F34" s="384">
        <v>2211</v>
      </c>
      <c r="G34" s="381">
        <v>0.61297477127807043</v>
      </c>
      <c r="H34" s="384">
        <v>354</v>
      </c>
      <c r="I34" s="381">
        <v>9.8142500693096754E-2</v>
      </c>
      <c r="J34" s="384">
        <v>576</v>
      </c>
      <c r="K34" s="381">
        <v>0.15968949265317439</v>
      </c>
      <c r="L34" s="382"/>
      <c r="M34" s="382"/>
      <c r="N34" s="379"/>
      <c r="O34" s="600"/>
      <c r="P34" s="379"/>
    </row>
    <row r="35" spans="1:16" x14ac:dyDescent="0.25">
      <c r="A35" s="382">
        <v>1983</v>
      </c>
      <c r="B35" s="382" t="s">
        <v>970</v>
      </c>
      <c r="C35" s="383">
        <v>3781</v>
      </c>
      <c r="D35" s="384">
        <v>526</v>
      </c>
      <c r="E35" s="381">
        <v>0.13911663581063211</v>
      </c>
      <c r="F35" s="384">
        <v>2338</v>
      </c>
      <c r="G35" s="381">
        <v>0.61835493255752449</v>
      </c>
      <c r="H35" s="384">
        <v>331</v>
      </c>
      <c r="I35" s="381">
        <v>8.754297804813542E-2</v>
      </c>
      <c r="J35" s="384">
        <v>586</v>
      </c>
      <c r="K35" s="381">
        <v>0.15498545358370802</v>
      </c>
      <c r="L35" s="382"/>
      <c r="M35" s="382"/>
      <c r="N35" s="379"/>
      <c r="O35" s="600"/>
      <c r="P35" s="379"/>
    </row>
    <row r="36" spans="1:16" x14ac:dyDescent="0.25">
      <c r="A36" s="382">
        <v>1984</v>
      </c>
      <c r="B36" s="382" t="s">
        <v>970</v>
      </c>
      <c r="C36" s="383">
        <v>4057</v>
      </c>
      <c r="D36" s="384">
        <v>541</v>
      </c>
      <c r="E36" s="381">
        <v>0.13334976583682523</v>
      </c>
      <c r="F36" s="384">
        <v>2512</v>
      </c>
      <c r="G36" s="381">
        <v>0.61917673157505548</v>
      </c>
      <c r="H36" s="384">
        <v>308</v>
      </c>
      <c r="I36" s="381">
        <v>7.5918166132610307E-2</v>
      </c>
      <c r="J36" s="384">
        <v>696</v>
      </c>
      <c r="K36" s="381">
        <v>0.17155533645550899</v>
      </c>
      <c r="L36" s="382"/>
      <c r="M36" s="382"/>
      <c r="N36" s="379"/>
      <c r="O36" s="600"/>
      <c r="P36" s="379"/>
    </row>
    <row r="37" spans="1:16" x14ac:dyDescent="0.25">
      <c r="A37" s="382">
        <v>1985</v>
      </c>
      <c r="B37" s="382" t="s">
        <v>981</v>
      </c>
      <c r="C37" s="383">
        <v>4234</v>
      </c>
      <c r="D37" s="384">
        <v>538</v>
      </c>
      <c r="E37" s="381">
        <v>0.12706660368445913</v>
      </c>
      <c r="F37" s="384">
        <v>2631</v>
      </c>
      <c r="G37" s="381">
        <v>0.62139820500708554</v>
      </c>
      <c r="H37" s="384">
        <v>290</v>
      </c>
      <c r="I37" s="381">
        <v>6.8493150684931503E-2</v>
      </c>
      <c r="J37" s="384">
        <v>775</v>
      </c>
      <c r="K37" s="381">
        <v>0.18304204062352386</v>
      </c>
      <c r="L37" s="382"/>
      <c r="M37" s="382"/>
      <c r="N37" s="379"/>
      <c r="O37" s="600"/>
      <c r="P37" s="379"/>
    </row>
    <row r="38" spans="1:16" x14ac:dyDescent="0.25">
      <c r="A38" s="382">
        <v>1986</v>
      </c>
      <c r="B38" s="382" t="s">
        <v>970</v>
      </c>
      <c r="C38" s="383">
        <v>4411</v>
      </c>
      <c r="D38" s="384">
        <v>535</v>
      </c>
      <c r="E38" s="381">
        <v>0.12128768986624348</v>
      </c>
      <c r="F38" s="384">
        <v>2749</v>
      </c>
      <c r="G38" s="381">
        <v>0.62321469054636136</v>
      </c>
      <c r="H38" s="384">
        <v>272</v>
      </c>
      <c r="I38" s="381">
        <v>6.1664021763772385E-2</v>
      </c>
      <c r="J38" s="384">
        <v>854</v>
      </c>
      <c r="K38" s="381">
        <v>0.19360689186125596</v>
      </c>
      <c r="L38" s="382"/>
      <c r="M38" s="382"/>
      <c r="N38" s="379"/>
      <c r="O38" s="600"/>
      <c r="P38" s="379"/>
    </row>
    <row r="39" spans="1:16" x14ac:dyDescent="0.25">
      <c r="A39" s="382">
        <v>1987</v>
      </c>
      <c r="B39" s="382" t="s">
        <v>970</v>
      </c>
      <c r="C39" s="383">
        <v>4424</v>
      </c>
      <c r="D39" s="384">
        <v>459</v>
      </c>
      <c r="E39" s="381">
        <v>0.10375226039783002</v>
      </c>
      <c r="F39" s="384">
        <v>2790</v>
      </c>
      <c r="G39" s="381">
        <v>0.63065099457504525</v>
      </c>
      <c r="H39" s="384">
        <v>276</v>
      </c>
      <c r="I39" s="381">
        <v>6.2386980108499093E-2</v>
      </c>
      <c r="J39" s="384">
        <v>898</v>
      </c>
      <c r="K39" s="381">
        <v>0.20298372513562388</v>
      </c>
      <c r="L39" s="382"/>
      <c r="M39" s="382"/>
      <c r="N39" s="379"/>
      <c r="O39" s="600"/>
      <c r="P39" s="379"/>
    </row>
    <row r="40" spans="1:16" x14ac:dyDescent="0.25">
      <c r="A40" s="382">
        <v>1988</v>
      </c>
      <c r="B40" s="382" t="s">
        <v>970</v>
      </c>
      <c r="C40" s="383">
        <v>4502</v>
      </c>
      <c r="D40" s="384">
        <v>451</v>
      </c>
      <c r="E40" s="381">
        <v>0.10017769880053309</v>
      </c>
      <c r="F40" s="384">
        <v>2767</v>
      </c>
      <c r="G40" s="381">
        <v>0.6146157263438472</v>
      </c>
      <c r="H40" s="384">
        <v>295</v>
      </c>
      <c r="I40" s="381">
        <v>6.5526432696579304E-2</v>
      </c>
      <c r="J40" s="384">
        <v>989</v>
      </c>
      <c r="K40" s="381">
        <v>0.21968014215904041</v>
      </c>
      <c r="L40" s="382"/>
      <c r="M40" s="382"/>
      <c r="N40" s="379"/>
      <c r="O40" s="600"/>
      <c r="P40" s="379"/>
    </row>
    <row r="41" spans="1:16" x14ac:dyDescent="0.25">
      <c r="A41" s="382">
        <v>1989</v>
      </c>
      <c r="B41" s="382" t="s">
        <v>970</v>
      </c>
      <c r="C41" s="383">
        <v>4604</v>
      </c>
      <c r="D41" s="384">
        <v>486</v>
      </c>
      <c r="E41" s="381">
        <v>0.10556038227628149</v>
      </c>
      <c r="F41" s="384">
        <v>2875</v>
      </c>
      <c r="G41" s="381">
        <v>0.62445699391833187</v>
      </c>
      <c r="H41" s="384">
        <v>307</v>
      </c>
      <c r="I41" s="381">
        <v>6.668114682884449E-2</v>
      </c>
      <c r="J41" s="384">
        <v>935</v>
      </c>
      <c r="K41" s="381">
        <v>0.2030842745438749</v>
      </c>
      <c r="L41" s="382"/>
      <c r="M41" s="382"/>
      <c r="N41" s="379"/>
      <c r="O41" s="600"/>
      <c r="P41" s="379"/>
    </row>
    <row r="42" spans="1:16" x14ac:dyDescent="0.25">
      <c r="A42" s="390">
        <v>1990</v>
      </c>
      <c r="B42" s="390" t="s">
        <v>970</v>
      </c>
      <c r="C42" s="391">
        <v>4675</v>
      </c>
      <c r="D42" s="392">
        <v>449</v>
      </c>
      <c r="E42" s="393">
        <v>9.6042780748663098E-2</v>
      </c>
      <c r="F42" s="392">
        <v>2886</v>
      </c>
      <c r="G42" s="393">
        <v>0.61732620320855613</v>
      </c>
      <c r="H42" s="392">
        <v>316</v>
      </c>
      <c r="I42" s="393">
        <v>6.7593582887700537E-2</v>
      </c>
      <c r="J42" s="392">
        <v>1024</v>
      </c>
      <c r="K42" s="393">
        <v>0.2190374331550802</v>
      </c>
      <c r="L42" s="390"/>
      <c r="M42" s="390"/>
      <c r="N42" s="379"/>
      <c r="O42" s="600"/>
      <c r="P42" s="379"/>
    </row>
    <row r="43" spans="1:16" x14ac:dyDescent="0.25">
      <c r="A43" s="382">
        <v>1991</v>
      </c>
      <c r="B43" s="382" t="s">
        <v>970</v>
      </c>
      <c r="C43" s="383">
        <v>4621</v>
      </c>
      <c r="D43" s="384">
        <v>547</v>
      </c>
      <c r="E43" s="381">
        <v>0.11837264661328717</v>
      </c>
      <c r="F43" s="384">
        <v>2666</v>
      </c>
      <c r="G43" s="381">
        <v>0.57693140012984201</v>
      </c>
      <c r="H43" s="384">
        <v>323</v>
      </c>
      <c r="I43" s="381">
        <v>6.9898290413330441E-2</v>
      </c>
      <c r="J43" s="384">
        <v>1085</v>
      </c>
      <c r="K43" s="381">
        <v>0.23479766284354037</v>
      </c>
      <c r="L43" s="382"/>
      <c r="M43" s="382"/>
      <c r="N43" s="379"/>
      <c r="O43" s="600"/>
      <c r="P43" s="379"/>
    </row>
    <row r="44" spans="1:16" x14ac:dyDescent="0.25">
      <c r="A44" s="382">
        <v>1992</v>
      </c>
      <c r="B44" s="382" t="s">
        <v>970</v>
      </c>
      <c r="C44" s="383">
        <v>4737</v>
      </c>
      <c r="D44" s="384">
        <v>530</v>
      </c>
      <c r="E44" s="381">
        <v>0.1118851593835761</v>
      </c>
      <c r="F44" s="384">
        <v>2569</v>
      </c>
      <c r="G44" s="381">
        <v>0.54232636689888114</v>
      </c>
      <c r="H44" s="384">
        <v>302</v>
      </c>
      <c r="I44" s="381">
        <v>6.3753430441207515E-2</v>
      </c>
      <c r="J44" s="384">
        <v>1337</v>
      </c>
      <c r="K44" s="381">
        <v>0.28224614735064385</v>
      </c>
      <c r="L44" s="382"/>
      <c r="M44" s="382"/>
      <c r="N44" s="379"/>
      <c r="O44" s="600"/>
      <c r="P44" s="379"/>
    </row>
    <row r="45" spans="1:16" x14ac:dyDescent="0.25">
      <c r="A45" s="382">
        <v>1993</v>
      </c>
      <c r="B45" s="382" t="s">
        <v>970</v>
      </c>
      <c r="C45" s="383">
        <v>4733</v>
      </c>
      <c r="D45" s="384">
        <v>575</v>
      </c>
      <c r="E45" s="381">
        <v>0.12148742869216142</v>
      </c>
      <c r="F45" s="384">
        <v>2476</v>
      </c>
      <c r="G45" s="381">
        <v>0.52313543207268121</v>
      </c>
      <c r="H45" s="384">
        <v>322</v>
      </c>
      <c r="I45" s="381">
        <v>6.8032960067610393E-2</v>
      </c>
      <c r="J45" s="384">
        <v>1359</v>
      </c>
      <c r="K45" s="381">
        <v>0.28713289668286501</v>
      </c>
      <c r="L45" s="382"/>
      <c r="M45" s="382"/>
      <c r="N45" s="379"/>
      <c r="O45" s="600"/>
      <c r="P45" s="379"/>
    </row>
    <row r="46" spans="1:16" x14ac:dyDescent="0.25">
      <c r="A46" s="390">
        <v>1994</v>
      </c>
      <c r="B46" s="390" t="s">
        <v>970</v>
      </c>
      <c r="C46" s="391">
        <v>4924</v>
      </c>
      <c r="D46" s="392">
        <v>593</v>
      </c>
      <c r="E46" s="393">
        <v>0.12043054427294882</v>
      </c>
      <c r="F46" s="392">
        <v>2654</v>
      </c>
      <c r="G46" s="393">
        <v>0.53899268887083673</v>
      </c>
      <c r="H46" s="392">
        <v>294</v>
      </c>
      <c r="I46" s="393">
        <v>5.9707554833468728E-2</v>
      </c>
      <c r="J46" s="392">
        <v>1384</v>
      </c>
      <c r="K46" s="393">
        <v>0.28107229894394803</v>
      </c>
      <c r="L46" s="390"/>
      <c r="M46" s="390"/>
      <c r="N46" s="394"/>
      <c r="O46" s="600"/>
      <c r="P46" s="394"/>
    </row>
    <row r="47" spans="1:16" x14ac:dyDescent="0.25">
      <c r="A47" s="390">
        <v>1995</v>
      </c>
      <c r="B47" s="390" t="s">
        <v>970</v>
      </c>
      <c r="C47" s="391">
        <v>5019</v>
      </c>
      <c r="D47" s="392">
        <v>591</v>
      </c>
      <c r="E47" s="393">
        <v>0.1177525403466826</v>
      </c>
      <c r="F47" s="392">
        <v>2660</v>
      </c>
      <c r="G47" s="393">
        <v>0.52998605299860535</v>
      </c>
      <c r="H47" s="392">
        <v>309</v>
      </c>
      <c r="I47" s="393">
        <v>6.1566049013747758E-2</v>
      </c>
      <c r="J47" s="392">
        <v>1459</v>
      </c>
      <c r="K47" s="393">
        <v>0.29069535764096432</v>
      </c>
      <c r="L47" s="390"/>
      <c r="M47" s="390"/>
      <c r="N47" s="394"/>
      <c r="O47" s="600"/>
      <c r="P47" s="394"/>
    </row>
    <row r="48" spans="1:16" x14ac:dyDescent="0.25">
      <c r="A48" s="390">
        <v>1996</v>
      </c>
      <c r="B48" s="390" t="s">
        <v>971</v>
      </c>
      <c r="C48" s="391">
        <v>4982</v>
      </c>
      <c r="D48" s="391">
        <v>643</v>
      </c>
      <c r="E48" s="393">
        <v>0.12906463267763951</v>
      </c>
      <c r="F48" s="391">
        <v>2844</v>
      </c>
      <c r="G48" s="393">
        <v>0.57085507828181459</v>
      </c>
      <c r="H48" s="391">
        <v>229</v>
      </c>
      <c r="I48" s="393">
        <v>4.5965475712565235E-2</v>
      </c>
      <c r="J48" s="391">
        <v>1266</v>
      </c>
      <c r="K48" s="393">
        <v>0.25411481332798075</v>
      </c>
      <c r="L48" s="391"/>
      <c r="M48" s="393"/>
      <c r="N48" s="395"/>
      <c r="O48" s="600"/>
      <c r="P48" s="394"/>
    </row>
    <row r="49" spans="1:17" x14ac:dyDescent="0.25">
      <c r="A49" s="390">
        <v>1997</v>
      </c>
      <c r="B49" s="390" t="s">
        <v>971</v>
      </c>
      <c r="C49" s="391">
        <v>5107.8389999999999</v>
      </c>
      <c r="D49" s="391">
        <v>740.721</v>
      </c>
      <c r="E49" s="393">
        <v>0.14501651285406608</v>
      </c>
      <c r="F49" s="391">
        <v>3031</v>
      </c>
      <c r="G49" s="393">
        <v>0.59340163227541043</v>
      </c>
      <c r="H49" s="391">
        <v>237.16499999999999</v>
      </c>
      <c r="I49" s="393">
        <v>4.6431573117320261E-2</v>
      </c>
      <c r="J49" s="391">
        <v>1098.953</v>
      </c>
      <c r="K49" s="393">
        <v>0.21515028175320325</v>
      </c>
      <c r="L49" s="391"/>
      <c r="M49" s="393"/>
      <c r="N49" s="395"/>
      <c r="O49" s="600"/>
      <c r="P49" s="394"/>
    </row>
    <row r="50" spans="1:17" x14ac:dyDescent="0.25">
      <c r="A50" s="390">
        <v>1998</v>
      </c>
      <c r="B50" s="390" t="s">
        <v>971</v>
      </c>
      <c r="C50" s="391">
        <v>4590.299</v>
      </c>
      <c r="D50" s="391">
        <v>756.91399999999999</v>
      </c>
      <c r="E50" s="393">
        <v>0.1648942694146939</v>
      </c>
      <c r="F50" s="391">
        <v>2549</v>
      </c>
      <c r="G50" s="393">
        <v>0.55530151739570777</v>
      </c>
      <c r="H50" s="391">
        <v>171.053</v>
      </c>
      <c r="I50" s="393">
        <v>3.7264021363314241E-2</v>
      </c>
      <c r="J50" s="391">
        <v>1113.3320000000001</v>
      </c>
      <c r="K50" s="393">
        <v>0.24254019182628411</v>
      </c>
      <c r="L50" s="391"/>
      <c r="M50" s="393"/>
      <c r="N50" s="395"/>
      <c r="O50" s="600"/>
      <c r="P50" s="394"/>
    </row>
    <row r="51" spans="1:17" x14ac:dyDescent="0.25">
      <c r="A51" s="390">
        <v>1999</v>
      </c>
      <c r="B51" s="390" t="s">
        <v>971</v>
      </c>
      <c r="C51" s="391">
        <v>4608.835</v>
      </c>
      <c r="D51" s="391">
        <v>798.03899999999999</v>
      </c>
      <c r="E51" s="393">
        <v>0.17315417019702375</v>
      </c>
      <c r="F51" s="391">
        <v>2838</v>
      </c>
      <c r="G51" s="393">
        <v>0.61577383438547917</v>
      </c>
      <c r="H51" s="391">
        <v>156.18799999999999</v>
      </c>
      <c r="I51" s="393">
        <v>3.3888824399224533E-2</v>
      </c>
      <c r="J51" s="391">
        <v>816.60799999999995</v>
      </c>
      <c r="K51" s="393">
        <v>0.1771831710182725</v>
      </c>
      <c r="L51" s="391"/>
      <c r="M51" s="393"/>
      <c r="N51" s="395"/>
      <c r="O51" s="600"/>
      <c r="P51" s="394"/>
    </row>
    <row r="52" spans="1:17" x14ac:dyDescent="0.25">
      <c r="A52" s="390">
        <v>2000</v>
      </c>
      <c r="B52" s="390" t="s">
        <v>971</v>
      </c>
      <c r="C52" s="391">
        <v>4937.7330000000002</v>
      </c>
      <c r="D52" s="391">
        <v>557.01300000000003</v>
      </c>
      <c r="E52" s="393">
        <v>0.11280743612503957</v>
      </c>
      <c r="F52" s="391">
        <v>3194</v>
      </c>
      <c r="G52" s="393">
        <v>0.64685555091779967</v>
      </c>
      <c r="H52" s="391">
        <v>184.90100000000001</v>
      </c>
      <c r="I52" s="393">
        <v>3.7446536700141544E-2</v>
      </c>
      <c r="J52" s="391">
        <v>1001.819</v>
      </c>
      <c r="K52" s="393">
        <v>0.20289047625701914</v>
      </c>
      <c r="L52" s="391"/>
      <c r="M52" s="393"/>
      <c r="N52" s="395"/>
      <c r="O52" s="600"/>
      <c r="P52" s="394"/>
    </row>
    <row r="53" spans="1:17" x14ac:dyDescent="0.25">
      <c r="A53" s="390">
        <v>2001</v>
      </c>
      <c r="B53" s="390" t="s">
        <v>971</v>
      </c>
      <c r="C53" s="391">
        <v>5416.8149999999996</v>
      </c>
      <c r="D53" s="391">
        <v>848</v>
      </c>
      <c r="E53" s="393">
        <v>0.15654955910438145</v>
      </c>
      <c r="F53" s="391">
        <v>3027.8069999999998</v>
      </c>
      <c r="G53" s="393">
        <v>0.55896444681976398</v>
      </c>
      <c r="H53" s="391">
        <v>194.00800000000001</v>
      </c>
      <c r="I53" s="393">
        <v>3.581588073434297E-2</v>
      </c>
      <c r="J53" s="391">
        <v>1346</v>
      </c>
      <c r="K53" s="393">
        <v>0.24848550301237907</v>
      </c>
      <c r="L53" s="390">
        <v>1</v>
      </c>
      <c r="M53" s="339">
        <v>1.8461032913252531E-4</v>
      </c>
      <c r="N53" s="394"/>
      <c r="O53" s="600"/>
      <c r="P53" s="394"/>
    </row>
    <row r="54" spans="1:17" x14ac:dyDescent="0.25">
      <c r="A54" s="396">
        <v>2002</v>
      </c>
      <c r="B54" s="390" t="s">
        <v>973</v>
      </c>
      <c r="C54" s="391">
        <v>5472.4999280000002</v>
      </c>
      <c r="D54" s="397">
        <v>875.1529300000002</v>
      </c>
      <c r="E54" s="393">
        <v>0.15991830817982977</v>
      </c>
      <c r="F54" s="397">
        <v>2952.995997</v>
      </c>
      <c r="G54" s="393">
        <v>0.53960640216567579</v>
      </c>
      <c r="H54" s="397">
        <v>205</v>
      </c>
      <c r="I54" s="393">
        <v>3.7460027902626224E-2</v>
      </c>
      <c r="J54" s="397">
        <v>1439.3510010000002</v>
      </c>
      <c r="K54" s="393">
        <v>0.26301526175186823</v>
      </c>
      <c r="L54" s="398"/>
      <c r="M54" s="339"/>
      <c r="N54" s="394"/>
      <c r="O54" s="600"/>
      <c r="P54" s="394"/>
    </row>
    <row r="55" spans="1:17" x14ac:dyDescent="0.25">
      <c r="A55" s="396">
        <v>2003</v>
      </c>
      <c r="B55" s="390" t="s">
        <v>973</v>
      </c>
      <c r="C55" s="391">
        <v>5673.5354899999993</v>
      </c>
      <c r="D55" s="397">
        <v>775</v>
      </c>
      <c r="E55" s="393">
        <v>0.13659912789229772</v>
      </c>
      <c r="F55" s="397">
        <v>3148</v>
      </c>
      <c r="G55" s="393">
        <v>0.55485684465155261</v>
      </c>
      <c r="H55" s="397">
        <v>168</v>
      </c>
      <c r="I55" s="393">
        <v>2.9611165788265833E-2</v>
      </c>
      <c r="J55" s="397">
        <v>1582.5354899999995</v>
      </c>
      <c r="K55" s="393">
        <v>0.27893286166788389</v>
      </c>
      <c r="L55" s="398"/>
      <c r="M55" s="339"/>
      <c r="N55" s="394"/>
      <c r="O55" s="600"/>
      <c r="P55" s="394"/>
    </row>
    <row r="56" spans="1:17" x14ac:dyDescent="0.25">
      <c r="A56" s="399">
        <v>2004</v>
      </c>
      <c r="B56" s="382" t="s">
        <v>973</v>
      </c>
      <c r="C56" s="391">
        <v>5866.4970089999997</v>
      </c>
      <c r="D56" s="400">
        <v>682</v>
      </c>
      <c r="E56" s="381">
        <v>0.116253361921726</v>
      </c>
      <c r="F56" s="400">
        <v>3475.4769999999999</v>
      </c>
      <c r="G56" s="381">
        <v>0.5924279846504904</v>
      </c>
      <c r="H56" s="400">
        <v>211</v>
      </c>
      <c r="I56" s="381">
        <v>3.5966949216252472E-2</v>
      </c>
      <c r="J56" s="400">
        <v>1498.0200089999998</v>
      </c>
      <c r="K56" s="381">
        <v>0.25535170421153108</v>
      </c>
      <c r="L56" s="401"/>
      <c r="M56" s="337"/>
      <c r="N56" s="379"/>
      <c r="O56" s="600"/>
      <c r="P56" s="379"/>
    </row>
    <row r="57" spans="1:17" x14ac:dyDescent="0.25">
      <c r="A57" s="399">
        <v>2005</v>
      </c>
      <c r="B57" s="382" t="s">
        <v>973</v>
      </c>
      <c r="C57" s="391">
        <v>5945.8280039999991</v>
      </c>
      <c r="D57" s="400">
        <v>685.55899799999986</v>
      </c>
      <c r="E57" s="381">
        <v>0.11530084582648482</v>
      </c>
      <c r="F57" s="400">
        <v>3576.7380009999997</v>
      </c>
      <c r="G57" s="381">
        <v>0.60155423241200101</v>
      </c>
      <c r="H57" s="400">
        <v>219</v>
      </c>
      <c r="I57" s="381">
        <v>3.6832548780871201E-2</v>
      </c>
      <c r="J57" s="400">
        <v>1463.9420049999999</v>
      </c>
      <c r="K57" s="381">
        <v>0.24621331192478943</v>
      </c>
      <c r="L57" s="401">
        <v>0.58899999999999997</v>
      </c>
      <c r="M57" s="337">
        <v>9.9061055853575961E-5</v>
      </c>
      <c r="N57" s="379"/>
      <c r="O57" s="600"/>
      <c r="P57" s="379"/>
    </row>
    <row r="58" spans="1:17" x14ac:dyDescent="0.25">
      <c r="A58" s="399">
        <v>2006</v>
      </c>
      <c r="B58" s="382" t="s">
        <v>973</v>
      </c>
      <c r="C58" s="391">
        <v>6068.5680090000005</v>
      </c>
      <c r="D58" s="400">
        <v>694.25200099999995</v>
      </c>
      <c r="E58" s="381">
        <v>0.11440128873407833</v>
      </c>
      <c r="F58" s="400">
        <v>3939.9210010000002</v>
      </c>
      <c r="G58" s="381">
        <v>0.64923405244151389</v>
      </c>
      <c r="H58" s="400">
        <v>210</v>
      </c>
      <c r="I58" s="381">
        <v>3.4604539273278168E-2</v>
      </c>
      <c r="J58" s="400">
        <v>1223.607006</v>
      </c>
      <c r="K58" s="381">
        <v>0.20163026997231101</v>
      </c>
      <c r="L58" s="401">
        <v>0.78800099999999995</v>
      </c>
      <c r="M58" s="337">
        <v>1.2984957881848793E-4</v>
      </c>
      <c r="N58" s="379"/>
      <c r="O58" s="600"/>
      <c r="P58" s="379"/>
    </row>
    <row r="59" spans="1:17" x14ac:dyDescent="0.25">
      <c r="A59" s="399">
        <v>2007</v>
      </c>
      <c r="B59" s="382" t="s">
        <v>973</v>
      </c>
      <c r="C59" s="391">
        <v>6146.5480449999995</v>
      </c>
      <c r="D59" s="400">
        <v>853</v>
      </c>
      <c r="E59" s="381">
        <v>0.13877708166519342</v>
      </c>
      <c r="F59" s="400">
        <v>3788.3250459999995</v>
      </c>
      <c r="G59" s="381">
        <v>0.61633375648656463</v>
      </c>
      <c r="H59" s="400">
        <v>214</v>
      </c>
      <c r="I59" s="381">
        <v>3.4816290124679246E-2</v>
      </c>
      <c r="J59" s="400">
        <v>1291.2229990000001</v>
      </c>
      <c r="K59" s="381">
        <v>0.2100728717235627</v>
      </c>
      <c r="L59" s="401"/>
      <c r="M59" s="337">
        <v>0</v>
      </c>
      <c r="N59" s="379"/>
      <c r="O59" s="600"/>
      <c r="P59" s="379"/>
    </row>
    <row r="60" spans="1:17" x14ac:dyDescent="0.25">
      <c r="A60" s="399">
        <v>2008</v>
      </c>
      <c r="B60" s="382" t="s">
        <v>973</v>
      </c>
      <c r="C60" s="391">
        <v>6261.7872560000005</v>
      </c>
      <c r="D60" s="400">
        <v>927.68143299999997</v>
      </c>
      <c r="E60" s="381">
        <v>0.14814962487125416</v>
      </c>
      <c r="F60" s="400">
        <v>3942.2368229999997</v>
      </c>
      <c r="G60" s="381">
        <v>0.62957054620828523</v>
      </c>
      <c r="H60" s="400">
        <v>220</v>
      </c>
      <c r="I60" s="381">
        <v>3.5133739139603881E-2</v>
      </c>
      <c r="J60" s="400">
        <v>1171.8009999999999</v>
      </c>
      <c r="K60" s="381">
        <v>0.18713523026148621</v>
      </c>
      <c r="L60" s="401">
        <v>6.8000000000000005E-2</v>
      </c>
      <c r="M60" s="337">
        <v>1.0859519370423019E-5</v>
      </c>
      <c r="N60" s="379"/>
      <c r="O60" s="600"/>
      <c r="P60" s="379"/>
    </row>
    <row r="61" spans="1:17" x14ac:dyDescent="0.25">
      <c r="A61" s="523">
        <v>2009</v>
      </c>
      <c r="B61" s="520">
        <v>3</v>
      </c>
      <c r="C61" s="521">
        <v>6166.7620000000006</v>
      </c>
      <c r="D61" s="524">
        <v>1183</v>
      </c>
      <c r="E61" s="519">
        <v>0.19183487217440853</v>
      </c>
      <c r="F61" s="524">
        <v>3518.5540000000001</v>
      </c>
      <c r="G61" s="519">
        <v>0.57056750365913256</v>
      </c>
      <c r="H61" s="524">
        <v>422</v>
      </c>
      <c r="I61" s="519">
        <v>6.8431374520372276E-2</v>
      </c>
      <c r="J61" s="524">
        <v>1309</v>
      </c>
      <c r="K61" s="519">
        <v>0.21226698873736327</v>
      </c>
      <c r="L61" s="525">
        <v>9.1519999999999992</v>
      </c>
      <c r="M61" s="337">
        <v>1.4840851649536657E-3</v>
      </c>
      <c r="N61" s="371"/>
      <c r="O61" s="600"/>
      <c r="P61" s="371"/>
    </row>
    <row r="62" spans="1:17" x14ac:dyDescent="0.25">
      <c r="A62" s="526">
        <v>2010</v>
      </c>
      <c r="B62" s="517">
        <v>3</v>
      </c>
      <c r="C62" s="595">
        <f>SUM(D62,F62,H62,J62,L62)</f>
        <v>6485.4920000000002</v>
      </c>
      <c r="D62" s="596">
        <f>952949/1000</f>
        <v>952.94899999999996</v>
      </c>
      <c r="E62" s="515">
        <f>D62/C62</f>
        <v>0.14693549849417745</v>
      </c>
      <c r="F62" s="596">
        <f>3689685/1000</f>
        <v>3689.6849999999999</v>
      </c>
      <c r="G62" s="515">
        <f>F62/C62</f>
        <v>0.56891366144619404</v>
      </c>
      <c r="H62" s="596">
        <f>393673/1000</f>
        <v>393.673</v>
      </c>
      <c r="I62" s="515">
        <f>H62/C62</f>
        <v>6.0700560574278709E-2</v>
      </c>
      <c r="J62" s="596">
        <f>1428837/1000</f>
        <v>1428.837</v>
      </c>
      <c r="K62" s="515">
        <f>J62/C62</f>
        <v>0.22031281512643913</v>
      </c>
      <c r="L62" s="597">
        <f>20348/1000</f>
        <v>20.347999999999999</v>
      </c>
      <c r="M62" s="598">
        <f>L62/C62</f>
        <v>3.1374643589106269E-3</v>
      </c>
      <c r="N62" s="371"/>
      <c r="O62" s="600"/>
      <c r="P62" s="371"/>
      <c r="Q62" s="325"/>
    </row>
    <row r="63" spans="1:17" x14ac:dyDescent="0.25">
      <c r="A63" s="371"/>
      <c r="B63" s="372"/>
      <c r="C63" s="372"/>
      <c r="D63" s="372"/>
      <c r="E63" s="372"/>
      <c r="F63" s="372"/>
      <c r="G63" s="372"/>
      <c r="H63" s="372"/>
      <c r="I63" s="372"/>
      <c r="J63" s="372"/>
      <c r="K63" s="371"/>
      <c r="L63" s="377"/>
      <c r="M63" s="377"/>
      <c r="N63" s="376"/>
      <c r="O63" s="371"/>
      <c r="P63" s="371"/>
      <c r="Q63" s="325"/>
    </row>
    <row r="64" spans="1:17" ht="18.75" x14ac:dyDescent="0.3">
      <c r="A64" s="371"/>
      <c r="B64" s="599" t="s">
        <v>1034</v>
      </c>
      <c r="C64" s="371"/>
      <c r="D64" s="372"/>
      <c r="E64" s="372"/>
      <c r="F64" s="372"/>
      <c r="G64" s="372"/>
      <c r="H64" s="372"/>
      <c r="I64" s="372"/>
      <c r="J64" s="372"/>
      <c r="K64" s="372"/>
      <c r="L64" s="377"/>
      <c r="M64" s="377"/>
      <c r="N64" s="376"/>
      <c r="O64" s="371"/>
      <c r="P64" s="371"/>
    </row>
    <row r="65" spans="1:16" x14ac:dyDescent="0.25">
      <c r="A65" s="371"/>
      <c r="B65" s="371"/>
      <c r="C65" s="371"/>
      <c r="D65" s="371"/>
      <c r="E65" s="371"/>
      <c r="F65" s="372"/>
      <c r="G65" s="372"/>
      <c r="H65" s="372"/>
      <c r="I65" s="372"/>
      <c r="J65" s="372"/>
      <c r="K65" s="372"/>
      <c r="L65" s="377"/>
      <c r="M65" s="377"/>
      <c r="N65" s="376"/>
      <c r="O65" s="371"/>
      <c r="P65" s="371"/>
    </row>
    <row r="66" spans="1:16" x14ac:dyDescent="0.25">
      <c r="A66" s="371"/>
      <c r="B66" s="371"/>
      <c r="C66" s="371"/>
      <c r="D66" s="371"/>
      <c r="E66" s="371"/>
      <c r="F66" s="371"/>
      <c r="G66" s="371"/>
      <c r="H66" s="371"/>
      <c r="I66" s="372"/>
      <c r="J66" s="372"/>
      <c r="K66" s="372"/>
      <c r="L66" s="378"/>
      <c r="M66" s="378"/>
      <c r="N66" s="378"/>
      <c r="O66" s="371"/>
      <c r="P66" s="371"/>
    </row>
    <row r="67" spans="1:16" x14ac:dyDescent="0.25">
      <c r="D67" s="555"/>
      <c r="E67" s="555"/>
      <c r="F67" s="555"/>
      <c r="G67" s="376"/>
      <c r="H67" s="376"/>
      <c r="I67" s="376"/>
      <c r="J67" s="376"/>
      <c r="K67" s="376"/>
      <c r="L67" s="376"/>
      <c r="M67" s="376"/>
      <c r="N67" s="376"/>
      <c r="O67" s="376"/>
      <c r="P67" s="376"/>
    </row>
    <row r="68" spans="1:16" x14ac:dyDescent="0.25">
      <c r="D68" s="555"/>
      <c r="E68" s="555"/>
      <c r="F68" s="555"/>
      <c r="G68" s="376"/>
      <c r="H68" s="376"/>
      <c r="I68" s="376"/>
      <c r="J68" s="376"/>
      <c r="K68" s="376"/>
      <c r="L68" s="376"/>
      <c r="M68" s="376"/>
      <c r="N68" s="376"/>
      <c r="O68" s="376"/>
      <c r="P68" s="376"/>
    </row>
    <row r="69" spans="1:16" x14ac:dyDescent="0.25">
      <c r="D69" s="375"/>
      <c r="E69" s="371"/>
      <c r="F69" s="375"/>
      <c r="G69" s="371"/>
      <c r="H69" s="375"/>
      <c r="I69" s="371"/>
      <c r="J69" s="375"/>
      <c r="K69" s="379"/>
      <c r="L69" s="380"/>
      <c r="M69" s="379"/>
      <c r="N69" s="371"/>
      <c r="O69" s="378"/>
      <c r="P69" s="378"/>
    </row>
    <row r="70" spans="1:16" x14ac:dyDescent="0.25">
      <c r="D70" s="375"/>
      <c r="E70" s="371"/>
      <c r="F70" s="375"/>
      <c r="G70" s="371"/>
      <c r="H70" s="375"/>
      <c r="I70" s="371"/>
      <c r="J70" s="375"/>
      <c r="K70" s="379"/>
      <c r="L70" s="380"/>
      <c r="M70" s="379"/>
      <c r="N70" s="371"/>
      <c r="O70" s="379"/>
      <c r="P70" s="371"/>
    </row>
    <row r="71" spans="1:16" x14ac:dyDescent="0.25">
      <c r="D71" s="376"/>
      <c r="E71" s="376"/>
      <c r="F71" s="376"/>
      <c r="G71" s="376"/>
      <c r="H71" s="376"/>
      <c r="I71" s="376"/>
      <c r="J71" s="376"/>
      <c r="K71" s="376"/>
      <c r="L71" s="376"/>
      <c r="M71" s="376"/>
      <c r="N71" s="376"/>
      <c r="O71" s="379"/>
      <c r="P71" s="371"/>
    </row>
    <row r="72" spans="1:16" x14ac:dyDescent="0.25">
      <c r="D72" s="376"/>
      <c r="E72" s="376"/>
      <c r="F72" s="376"/>
      <c r="G72" s="376"/>
      <c r="H72" s="376"/>
      <c r="I72" s="376"/>
      <c r="J72" s="376"/>
      <c r="K72" s="376"/>
      <c r="L72" s="376"/>
      <c r="M72" s="376"/>
      <c r="N72" s="376"/>
      <c r="O72" s="379"/>
      <c r="P72" s="371"/>
    </row>
    <row r="73" spans="1:16" x14ac:dyDescent="0.25">
      <c r="D73" s="378"/>
      <c r="E73" s="378"/>
      <c r="F73" s="378"/>
      <c r="G73" s="378"/>
      <c r="H73" s="378"/>
      <c r="I73" s="378"/>
      <c r="J73" s="378"/>
      <c r="K73" s="378"/>
      <c r="L73" s="378"/>
      <c r="M73" s="378"/>
      <c r="N73" s="378"/>
      <c r="O73" s="371"/>
      <c r="P73" s="371"/>
    </row>
    <row r="74" spans="1:16" x14ac:dyDescent="0.25">
      <c r="D74" s="376"/>
      <c r="E74" s="376"/>
      <c r="F74" s="376"/>
      <c r="G74" s="376"/>
      <c r="H74" s="376"/>
      <c r="I74" s="376"/>
      <c r="J74" s="376"/>
      <c r="K74" s="376"/>
      <c r="L74" s="376"/>
      <c r="M74" s="376"/>
      <c r="N74" s="376"/>
      <c r="O74" s="371"/>
      <c r="P74" s="371"/>
    </row>
    <row r="75" spans="1:16" x14ac:dyDescent="0.25">
      <c r="D75" s="376"/>
      <c r="E75" s="376"/>
      <c r="F75" s="376"/>
      <c r="G75" s="376"/>
      <c r="H75" s="376"/>
      <c r="I75" s="376"/>
      <c r="J75" s="376"/>
      <c r="K75" s="379"/>
      <c r="L75" s="380"/>
      <c r="M75" s="379"/>
    </row>
    <row r="76" spans="1:16" x14ac:dyDescent="0.25">
      <c r="D76" s="376"/>
      <c r="E76" s="376"/>
      <c r="F76" s="376"/>
      <c r="G76" s="376"/>
      <c r="H76" s="376"/>
      <c r="I76" s="376"/>
      <c r="J76" s="376"/>
      <c r="K76" s="379"/>
      <c r="L76" s="380"/>
      <c r="M76" s="379"/>
    </row>
    <row r="77" spans="1:16" x14ac:dyDescent="0.25">
      <c r="D77" s="375"/>
      <c r="E77" s="371"/>
      <c r="F77" s="375"/>
      <c r="G77" s="371"/>
      <c r="H77" s="375"/>
      <c r="I77" s="371"/>
      <c r="J77" s="375"/>
      <c r="K77" s="379"/>
      <c r="L77" s="380"/>
      <c r="M77" s="379"/>
    </row>
  </sheetData>
  <mergeCells count="2">
    <mergeCell ref="A11:M11"/>
    <mergeCell ref="A12:M12"/>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64"/>
  <sheetViews>
    <sheetView workbookViewId="0">
      <selection activeCell="L35" sqref="L35"/>
    </sheetView>
  </sheetViews>
  <sheetFormatPr defaultRowHeight="15" x14ac:dyDescent="0.25"/>
  <sheetData>
    <row r="1" spans="1:15" x14ac:dyDescent="0.25">
      <c r="A1" s="407" t="s">
        <v>974</v>
      </c>
      <c r="B1" s="406"/>
      <c r="C1" s="406"/>
      <c r="D1" s="406"/>
      <c r="E1" s="406"/>
      <c r="F1" s="406"/>
      <c r="G1" s="406"/>
      <c r="H1" s="406"/>
      <c r="I1" s="406"/>
      <c r="J1" s="406"/>
      <c r="K1" s="406"/>
      <c r="L1" s="406"/>
      <c r="M1" s="406"/>
      <c r="N1" s="406"/>
      <c r="O1" s="406"/>
    </row>
    <row r="2" spans="1:15" x14ac:dyDescent="0.25">
      <c r="A2" s="420" t="s">
        <v>982</v>
      </c>
      <c r="B2" s="406"/>
      <c r="C2" s="406"/>
      <c r="D2" s="406"/>
      <c r="E2" s="406"/>
      <c r="F2" s="406"/>
      <c r="G2" s="406"/>
      <c r="H2" s="406"/>
      <c r="I2" s="406"/>
      <c r="J2" s="406"/>
      <c r="K2" s="406"/>
      <c r="L2" s="406"/>
      <c r="M2" s="406"/>
      <c r="N2" s="406"/>
      <c r="O2" s="406"/>
    </row>
    <row r="3" spans="1:15" x14ac:dyDescent="0.25">
      <c r="A3" s="407" t="s">
        <v>983</v>
      </c>
      <c r="B3" s="406"/>
      <c r="C3" s="406"/>
      <c r="D3" s="406"/>
      <c r="E3" s="406"/>
      <c r="F3" s="406"/>
      <c r="G3" s="406"/>
      <c r="H3" s="406"/>
      <c r="I3" s="406"/>
      <c r="J3" s="406"/>
      <c r="K3" s="406"/>
      <c r="L3" s="406"/>
      <c r="M3" s="406"/>
      <c r="N3" s="406"/>
      <c r="O3" s="406"/>
    </row>
    <row r="4" spans="1:15" x14ac:dyDescent="0.25">
      <c r="A4" s="407" t="s">
        <v>984</v>
      </c>
      <c r="B4" s="406"/>
      <c r="C4" s="406"/>
      <c r="D4" s="406"/>
      <c r="E4" s="406"/>
      <c r="F4" s="406"/>
      <c r="G4" s="406"/>
      <c r="H4" s="406"/>
      <c r="I4" s="406"/>
      <c r="J4" s="406"/>
      <c r="K4" s="406"/>
      <c r="L4" s="406"/>
      <c r="M4" s="406"/>
      <c r="N4" s="406"/>
      <c r="O4" s="406"/>
    </row>
    <row r="5" spans="1:15" x14ac:dyDescent="0.25">
      <c r="A5" s="407" t="s">
        <v>985</v>
      </c>
      <c r="B5" s="406"/>
      <c r="C5" s="406"/>
      <c r="D5" s="406"/>
      <c r="E5" s="406"/>
      <c r="F5" s="406"/>
      <c r="G5" s="406"/>
      <c r="H5" s="406"/>
      <c r="I5" s="406"/>
      <c r="J5" s="406"/>
      <c r="K5" s="406"/>
      <c r="L5" s="406"/>
      <c r="M5" s="406"/>
      <c r="N5" s="406"/>
      <c r="O5" s="406"/>
    </row>
    <row r="6" spans="1:15" x14ac:dyDescent="0.25">
      <c r="A6" s="408" t="s">
        <v>986</v>
      </c>
      <c r="B6" s="406"/>
      <c r="C6" s="406"/>
      <c r="D6" s="406"/>
      <c r="E6" s="406"/>
      <c r="F6" s="406"/>
      <c r="G6" s="406"/>
      <c r="H6" s="406"/>
      <c r="I6" s="406"/>
      <c r="J6" s="406"/>
      <c r="K6" s="406"/>
      <c r="L6" s="406"/>
      <c r="M6" s="406"/>
      <c r="N6" s="406"/>
      <c r="O6" s="406"/>
    </row>
    <row r="7" spans="1:15" x14ac:dyDescent="0.25">
      <c r="A7" s="408" t="s">
        <v>961</v>
      </c>
      <c r="B7" s="413"/>
      <c r="C7" s="414"/>
      <c r="D7" s="414"/>
      <c r="E7" s="413"/>
      <c r="F7" s="414"/>
      <c r="G7" s="413"/>
      <c r="H7" s="414"/>
      <c r="I7" s="413"/>
      <c r="J7" s="414"/>
      <c r="K7" s="413"/>
      <c r="L7" s="414"/>
      <c r="M7" s="413"/>
      <c r="N7" s="406"/>
      <c r="O7" s="410"/>
    </row>
    <row r="8" spans="1:15" x14ac:dyDescent="0.25">
      <c r="A8" s="689" t="s">
        <v>1005</v>
      </c>
      <c r="B8" s="689"/>
      <c r="C8" s="689"/>
      <c r="D8" s="689"/>
      <c r="E8" s="689"/>
      <c r="F8" s="689"/>
      <c r="G8" s="689"/>
      <c r="H8" s="689"/>
      <c r="I8" s="689"/>
      <c r="J8" s="689"/>
      <c r="K8" s="689"/>
      <c r="L8" s="689"/>
      <c r="M8" s="689"/>
      <c r="N8" s="406"/>
      <c r="O8" s="406"/>
    </row>
    <row r="9" spans="1:15" ht="15.75" thickBot="1" x14ac:dyDescent="0.3">
      <c r="A9" s="689" t="s">
        <v>1029</v>
      </c>
      <c r="B9" s="689"/>
      <c r="C9" s="689"/>
      <c r="D9" s="689"/>
      <c r="E9" s="689"/>
      <c r="F9" s="689"/>
      <c r="G9" s="689"/>
      <c r="H9" s="689"/>
      <c r="I9" s="689"/>
      <c r="J9" s="689"/>
      <c r="K9" s="689"/>
      <c r="L9" s="689"/>
      <c r="M9" s="689"/>
      <c r="N9" s="406"/>
      <c r="O9" s="406"/>
    </row>
    <row r="10" spans="1:15" ht="39.75" thickBot="1" x14ac:dyDescent="0.3">
      <c r="A10" s="336" t="s">
        <v>947</v>
      </c>
      <c r="B10" s="336" t="s">
        <v>42</v>
      </c>
      <c r="C10" s="340" t="s">
        <v>948</v>
      </c>
      <c r="D10" s="334" t="s">
        <v>962</v>
      </c>
      <c r="E10" s="336" t="s">
        <v>951</v>
      </c>
      <c r="F10" s="334" t="s">
        <v>963</v>
      </c>
      <c r="G10" s="336" t="s">
        <v>951</v>
      </c>
      <c r="H10" s="334" t="s">
        <v>964</v>
      </c>
      <c r="I10" s="336" t="s">
        <v>951</v>
      </c>
      <c r="J10" s="334" t="s">
        <v>965</v>
      </c>
      <c r="K10" s="336" t="s">
        <v>951</v>
      </c>
      <c r="L10" s="334" t="s">
        <v>966</v>
      </c>
      <c r="M10" s="336" t="s">
        <v>951</v>
      </c>
      <c r="N10" s="413"/>
      <c r="O10" s="406"/>
    </row>
    <row r="11" spans="1:15" x14ac:dyDescent="0.25">
      <c r="A11" s="418">
        <v>1962</v>
      </c>
      <c r="B11" s="418">
        <v>1</v>
      </c>
      <c r="C11" s="422"/>
      <c r="D11" s="423"/>
      <c r="E11" s="419"/>
      <c r="F11" s="423"/>
      <c r="G11" s="419"/>
      <c r="H11" s="422"/>
      <c r="I11" s="419"/>
      <c r="J11" s="422"/>
      <c r="K11" s="419"/>
      <c r="L11" s="423"/>
      <c r="M11" s="419"/>
      <c r="N11" s="413"/>
      <c r="O11" s="406"/>
    </row>
    <row r="12" spans="1:15" x14ac:dyDescent="0.25">
      <c r="A12" s="417">
        <v>1963</v>
      </c>
      <c r="B12" s="417" t="s">
        <v>968</v>
      </c>
      <c r="C12" s="424">
        <v>574000</v>
      </c>
      <c r="D12" s="425">
        <v>14000</v>
      </c>
      <c r="E12" s="416">
        <v>2.4390243902439025E-2</v>
      </c>
      <c r="F12" s="425">
        <v>329000</v>
      </c>
      <c r="G12" s="416">
        <v>0.57317073170731703</v>
      </c>
      <c r="H12" s="425">
        <v>129000</v>
      </c>
      <c r="I12" s="416">
        <v>0.22473867595818817</v>
      </c>
      <c r="J12" s="425"/>
      <c r="K12" s="416">
        <v>0</v>
      </c>
      <c r="L12" s="425">
        <v>102000</v>
      </c>
      <c r="M12" s="416">
        <v>0.17770034843205576</v>
      </c>
      <c r="N12" s="413"/>
      <c r="O12" s="406"/>
    </row>
    <row r="13" spans="1:15" x14ac:dyDescent="0.25">
      <c r="A13" s="417">
        <v>1964</v>
      </c>
      <c r="B13" s="417" t="s">
        <v>968</v>
      </c>
      <c r="C13" s="424">
        <v>628000</v>
      </c>
      <c r="D13" s="425">
        <v>15000</v>
      </c>
      <c r="E13" s="416">
        <v>2.3885350318471339E-2</v>
      </c>
      <c r="F13" s="425">
        <v>362000</v>
      </c>
      <c r="G13" s="416">
        <v>0.57643312101910826</v>
      </c>
      <c r="H13" s="425">
        <v>141000</v>
      </c>
      <c r="I13" s="416">
        <v>0.22452229299363058</v>
      </c>
      <c r="J13" s="425"/>
      <c r="K13" s="416">
        <v>0</v>
      </c>
      <c r="L13" s="425">
        <v>110000</v>
      </c>
      <c r="M13" s="416">
        <v>0.1751592356687898</v>
      </c>
      <c r="N13" s="413"/>
      <c r="O13" s="406"/>
    </row>
    <row r="14" spans="1:15" x14ac:dyDescent="0.25">
      <c r="A14" s="417">
        <v>1965</v>
      </c>
      <c r="B14" s="417">
        <v>1</v>
      </c>
      <c r="C14" s="424">
        <v>733926</v>
      </c>
      <c r="D14" s="425">
        <v>9126</v>
      </c>
      <c r="E14" s="416">
        <v>1.2434496120862322E-2</v>
      </c>
      <c r="F14" s="425">
        <v>451349</v>
      </c>
      <c r="G14" s="416">
        <v>0.61497889432994612</v>
      </c>
      <c r="H14" s="425">
        <v>148121</v>
      </c>
      <c r="I14" s="416">
        <v>0.20182007450342404</v>
      </c>
      <c r="J14" s="425">
        <v>7980</v>
      </c>
      <c r="K14" s="416">
        <v>1.0873030796020308E-2</v>
      </c>
      <c r="L14" s="425">
        <v>117350</v>
      </c>
      <c r="M14" s="416">
        <v>0.15989350424974724</v>
      </c>
      <c r="N14" s="413"/>
      <c r="O14" s="406"/>
    </row>
    <row r="15" spans="1:15" x14ac:dyDescent="0.25">
      <c r="A15" s="417">
        <v>1966</v>
      </c>
      <c r="B15" s="417" t="s">
        <v>968</v>
      </c>
      <c r="C15" s="424">
        <v>822000</v>
      </c>
      <c r="D15" s="425">
        <v>20000</v>
      </c>
      <c r="E15" s="416">
        <v>2.4330900243309004E-2</v>
      </c>
      <c r="F15" s="425">
        <v>510000</v>
      </c>
      <c r="G15" s="416">
        <v>0.62043795620437958</v>
      </c>
      <c r="H15" s="425">
        <v>160000</v>
      </c>
      <c r="I15" s="416">
        <v>0.19464720194647203</v>
      </c>
      <c r="J15" s="425"/>
      <c r="K15" s="416">
        <v>0</v>
      </c>
      <c r="L15" s="425">
        <v>132000</v>
      </c>
      <c r="M15" s="416">
        <v>0.16058394160583941</v>
      </c>
      <c r="N15" s="413"/>
      <c r="O15" s="406"/>
    </row>
    <row r="16" spans="1:15" x14ac:dyDescent="0.25">
      <c r="A16" s="417">
        <v>1967</v>
      </c>
      <c r="B16" s="417" t="s">
        <v>968</v>
      </c>
      <c r="C16" s="424">
        <v>891000</v>
      </c>
      <c r="D16" s="425">
        <v>22000</v>
      </c>
      <c r="E16" s="416">
        <v>2.4691358024691357E-2</v>
      </c>
      <c r="F16" s="425">
        <v>560000</v>
      </c>
      <c r="G16" s="416">
        <v>0.62850729517396187</v>
      </c>
      <c r="H16" s="425">
        <v>156000</v>
      </c>
      <c r="I16" s="416">
        <v>0.17508417508417509</v>
      </c>
      <c r="J16" s="425"/>
      <c r="K16" s="416">
        <v>0</v>
      </c>
      <c r="L16" s="425">
        <v>145000</v>
      </c>
      <c r="M16" s="416">
        <v>0.16273849607182941</v>
      </c>
      <c r="N16" s="413"/>
      <c r="O16" s="406"/>
    </row>
    <row r="17" spans="1:14" x14ac:dyDescent="0.25">
      <c r="A17" s="417">
        <v>1968</v>
      </c>
      <c r="B17" s="417" t="s">
        <v>968</v>
      </c>
      <c r="C17" s="424">
        <v>1008000</v>
      </c>
      <c r="D17" s="425">
        <v>25000</v>
      </c>
      <c r="E17" s="416">
        <v>2.48015873015873E-2</v>
      </c>
      <c r="F17" s="425">
        <v>635000</v>
      </c>
      <c r="G17" s="416">
        <v>0.62996031746031744</v>
      </c>
      <c r="H17" s="425">
        <v>177000</v>
      </c>
      <c r="I17" s="416">
        <v>0.17559523809523808</v>
      </c>
      <c r="J17" s="425"/>
      <c r="K17" s="416">
        <v>0</v>
      </c>
      <c r="L17" s="425">
        <v>171000</v>
      </c>
      <c r="M17" s="416">
        <v>0.16964285714285715</v>
      </c>
      <c r="N17" s="413"/>
    </row>
    <row r="18" spans="1:14" x14ac:dyDescent="0.25">
      <c r="A18" s="417">
        <v>1969</v>
      </c>
      <c r="B18" s="417" t="s">
        <v>968</v>
      </c>
      <c r="C18" s="424">
        <v>1120000</v>
      </c>
      <c r="D18" s="425">
        <v>29000</v>
      </c>
      <c r="E18" s="416">
        <v>2.5892857142857145E-2</v>
      </c>
      <c r="F18" s="425">
        <v>708000</v>
      </c>
      <c r="G18" s="416">
        <v>0.63214285714285712</v>
      </c>
      <c r="H18" s="425">
        <v>185000</v>
      </c>
      <c r="I18" s="416">
        <v>0.16517857142857142</v>
      </c>
      <c r="J18" s="425"/>
      <c r="K18" s="416">
        <v>0</v>
      </c>
      <c r="L18" s="425">
        <v>198000</v>
      </c>
      <c r="M18" s="416">
        <v>0.1767857142857143</v>
      </c>
      <c r="N18" s="413"/>
    </row>
    <row r="19" spans="1:14" x14ac:dyDescent="0.25">
      <c r="A19" s="417">
        <v>1970</v>
      </c>
      <c r="B19" s="417">
        <v>1</v>
      </c>
      <c r="C19" s="424">
        <v>1281310</v>
      </c>
      <c r="D19" s="425">
        <v>15836</v>
      </c>
      <c r="E19" s="416">
        <v>1.2359226104533641E-2</v>
      </c>
      <c r="F19" s="425">
        <v>804449</v>
      </c>
      <c r="G19" s="416">
        <v>0.62783323317542206</v>
      </c>
      <c r="H19" s="425">
        <v>201952</v>
      </c>
      <c r="I19" s="416">
        <v>0.15761369223685134</v>
      </c>
      <c r="J19" s="425">
        <v>18941</v>
      </c>
      <c r="K19" s="416">
        <v>1.4782527257260147E-2</v>
      </c>
      <c r="L19" s="425">
        <v>240132</v>
      </c>
      <c r="M19" s="416">
        <v>0.18741132122593285</v>
      </c>
      <c r="N19" s="413"/>
    </row>
    <row r="20" spans="1:14" x14ac:dyDescent="0.25">
      <c r="A20" s="417">
        <v>1971</v>
      </c>
      <c r="B20" s="417">
        <v>1</v>
      </c>
      <c r="C20" s="424">
        <v>1491351</v>
      </c>
      <c r="D20" s="425">
        <v>18367</v>
      </c>
      <c r="E20" s="416">
        <v>1.2315678871037067E-2</v>
      </c>
      <c r="F20" s="425">
        <v>956098</v>
      </c>
      <c r="G20" s="416">
        <v>0.64109522171507582</v>
      </c>
      <c r="H20" s="425">
        <v>217336</v>
      </c>
      <c r="I20" s="416">
        <v>0.14573095133204725</v>
      </c>
      <c r="J20" s="425">
        <v>22976</v>
      </c>
      <c r="K20" s="416">
        <v>1.5406165282351371E-2</v>
      </c>
      <c r="L20" s="425">
        <v>276574</v>
      </c>
      <c r="M20" s="416">
        <v>0.18545198279948852</v>
      </c>
      <c r="N20" s="413"/>
    </row>
    <row r="21" spans="1:14" x14ac:dyDescent="0.25">
      <c r="A21" s="417">
        <v>1972</v>
      </c>
      <c r="B21" s="417">
        <v>1</v>
      </c>
      <c r="C21" s="424">
        <v>1624744</v>
      </c>
      <c r="D21" s="425">
        <v>20278</v>
      </c>
      <c r="E21" s="416">
        <v>1.2480735426627211E-2</v>
      </c>
      <c r="F21" s="425">
        <v>1033717</v>
      </c>
      <c r="G21" s="416">
        <v>0.63623376975080381</v>
      </c>
      <c r="H21" s="425">
        <v>232465</v>
      </c>
      <c r="I21" s="416">
        <v>0.14307792489155213</v>
      </c>
      <c r="J21" s="425">
        <v>25847</v>
      </c>
      <c r="K21" s="416">
        <v>1.5908352331198021E-2</v>
      </c>
      <c r="L21" s="425">
        <v>312437</v>
      </c>
      <c r="M21" s="416">
        <v>0.1922992175998188</v>
      </c>
      <c r="N21" s="413"/>
    </row>
    <row r="22" spans="1:14" x14ac:dyDescent="0.25">
      <c r="A22" s="417">
        <v>1973</v>
      </c>
      <c r="B22" s="417">
        <v>1</v>
      </c>
      <c r="C22" s="424">
        <v>1789281</v>
      </c>
      <c r="D22" s="425">
        <v>22415</v>
      </c>
      <c r="E22" s="416">
        <v>1.2527378315647458E-2</v>
      </c>
      <c r="F22" s="425">
        <v>1169883</v>
      </c>
      <c r="G22" s="416">
        <v>0.65382854900935072</v>
      </c>
      <c r="H22" s="425">
        <v>247700</v>
      </c>
      <c r="I22" s="416">
        <v>0.13843549448074394</v>
      </c>
      <c r="J22" s="425">
        <v>28798</v>
      </c>
      <c r="K22" s="416">
        <v>1.6094733024047091E-2</v>
      </c>
      <c r="L22" s="425">
        <v>320485</v>
      </c>
      <c r="M22" s="416">
        <v>0.17911384517021084</v>
      </c>
      <c r="N22" s="413"/>
    </row>
    <row r="23" spans="1:14" x14ac:dyDescent="0.25">
      <c r="A23" s="417">
        <v>1974</v>
      </c>
      <c r="B23" s="417">
        <v>1</v>
      </c>
      <c r="C23" s="424">
        <v>1935126</v>
      </c>
      <c r="D23" s="425">
        <v>22755</v>
      </c>
      <c r="E23" s="416">
        <v>1.1758924225089219E-2</v>
      </c>
      <c r="F23" s="425">
        <v>1267829</v>
      </c>
      <c r="G23" s="416">
        <v>0.65516612354957759</v>
      </c>
      <c r="H23" s="425">
        <v>263521</v>
      </c>
      <c r="I23" s="416">
        <v>0.13617769592264276</v>
      </c>
      <c r="J23" s="425">
        <v>32454</v>
      </c>
      <c r="K23" s="416">
        <v>1.677100095807715E-2</v>
      </c>
      <c r="L23" s="425">
        <v>348567</v>
      </c>
      <c r="M23" s="416">
        <v>0.18012625534461321</v>
      </c>
      <c r="N23" s="413"/>
    </row>
    <row r="24" spans="1:14" x14ac:dyDescent="0.25">
      <c r="A24" s="417">
        <v>1975</v>
      </c>
      <c r="B24" s="417">
        <v>1</v>
      </c>
      <c r="C24" s="424">
        <v>2288220</v>
      </c>
      <c r="D24" s="425">
        <v>28813</v>
      </c>
      <c r="E24" s="416">
        <v>1.2591883647551372E-2</v>
      </c>
      <c r="F24" s="425">
        <v>1499648</v>
      </c>
      <c r="G24" s="416">
        <v>0.65537754236917778</v>
      </c>
      <c r="H24" s="425">
        <v>289031</v>
      </c>
      <c r="I24" s="416">
        <v>0.12631259232066847</v>
      </c>
      <c r="J24" s="425">
        <v>37151</v>
      </c>
      <c r="K24" s="416">
        <v>1.6235764043667129E-2</v>
      </c>
      <c r="L24" s="425">
        <v>433577</v>
      </c>
      <c r="M24" s="416">
        <v>0.18948221761893524</v>
      </c>
      <c r="N24" s="413"/>
    </row>
    <row r="25" spans="1:14" x14ac:dyDescent="0.25">
      <c r="A25" s="417">
        <v>1976</v>
      </c>
      <c r="B25" s="417">
        <v>1</v>
      </c>
      <c r="C25" s="424">
        <v>2572104</v>
      </c>
      <c r="D25" s="425">
        <v>37032</v>
      </c>
      <c r="E25" s="416">
        <v>1.4397551576452585E-2</v>
      </c>
      <c r="F25" s="425">
        <v>1722992</v>
      </c>
      <c r="G25" s="416">
        <v>0.6698764902196801</v>
      </c>
      <c r="H25" s="425">
        <v>305796</v>
      </c>
      <c r="I25" s="416">
        <v>0.11888943837418704</v>
      </c>
      <c r="J25" s="425">
        <v>29424</v>
      </c>
      <c r="K25" s="416">
        <v>1.1439661848821043E-2</v>
      </c>
      <c r="L25" s="425">
        <v>476860</v>
      </c>
      <c r="M25" s="416">
        <v>0.18539685798085925</v>
      </c>
      <c r="N25" s="413"/>
    </row>
    <row r="26" spans="1:14" x14ac:dyDescent="0.25">
      <c r="A26" s="417">
        <v>1977</v>
      </c>
      <c r="B26" s="417">
        <v>1</v>
      </c>
      <c r="C26" s="424">
        <v>2828083</v>
      </c>
      <c r="D26" s="425">
        <v>44908</v>
      </c>
      <c r="E26" s="416">
        <v>1.5879307644082581E-2</v>
      </c>
      <c r="F26" s="425">
        <v>1920710</v>
      </c>
      <c r="G26" s="416">
        <v>0.67915616337992912</v>
      </c>
      <c r="H26" s="425">
        <v>318514</v>
      </c>
      <c r="I26" s="416">
        <v>0.11262540738726551</v>
      </c>
      <c r="J26" s="425">
        <v>42173</v>
      </c>
      <c r="K26" s="416">
        <v>1.4912221458846858E-2</v>
      </c>
      <c r="L26" s="425">
        <v>501778</v>
      </c>
      <c r="M26" s="416">
        <v>0.17742690012987597</v>
      </c>
      <c r="N26" s="413"/>
    </row>
    <row r="27" spans="1:14" x14ac:dyDescent="0.25">
      <c r="A27" s="417">
        <v>1978</v>
      </c>
      <c r="B27" s="417">
        <v>1</v>
      </c>
      <c r="C27" s="424">
        <v>2960038</v>
      </c>
      <c r="D27" s="425">
        <v>47701</v>
      </c>
      <c r="E27" s="416">
        <v>1.6114995820999595E-2</v>
      </c>
      <c r="F27" s="425">
        <v>2052305</v>
      </c>
      <c r="G27" s="416">
        <v>0.69333738283089608</v>
      </c>
      <c r="H27" s="425">
        <v>326083</v>
      </c>
      <c r="I27" s="416">
        <v>0.11016176143684642</v>
      </c>
      <c r="J27" s="425">
        <v>47336</v>
      </c>
      <c r="K27" s="416">
        <v>1.5991686593212654E-2</v>
      </c>
      <c r="L27" s="425">
        <v>486613</v>
      </c>
      <c r="M27" s="416">
        <v>0.16439417331804523</v>
      </c>
      <c r="N27" s="413"/>
    </row>
    <row r="28" spans="1:14" x14ac:dyDescent="0.25">
      <c r="A28" s="417">
        <v>1979</v>
      </c>
      <c r="B28" s="417">
        <v>1</v>
      </c>
      <c r="C28" s="424">
        <v>3084915</v>
      </c>
      <c r="D28" s="425">
        <v>51404</v>
      </c>
      <c r="E28" s="416">
        <v>1.6663019888716546E-2</v>
      </c>
      <c r="F28" s="425">
        <v>2166505</v>
      </c>
      <c r="G28" s="416">
        <v>0.70229001447365647</v>
      </c>
      <c r="H28" s="425">
        <v>346457</v>
      </c>
      <c r="I28" s="416">
        <v>0.11230682206803105</v>
      </c>
      <c r="J28" s="425">
        <v>50294</v>
      </c>
      <c r="K28" s="416">
        <v>1.6303204464304527E-2</v>
      </c>
      <c r="L28" s="425">
        <v>470255</v>
      </c>
      <c r="M28" s="416">
        <v>0.15243693910529138</v>
      </c>
      <c r="N28" s="413"/>
    </row>
    <row r="29" spans="1:14" x14ac:dyDescent="0.25">
      <c r="A29" s="417">
        <v>1980</v>
      </c>
      <c r="B29" s="417">
        <v>1</v>
      </c>
      <c r="C29" s="424">
        <v>3181484</v>
      </c>
      <c r="D29" s="425">
        <v>63936</v>
      </c>
      <c r="E29" s="416">
        <v>2.0096282112372715E-2</v>
      </c>
      <c r="F29" s="425">
        <v>2235091</v>
      </c>
      <c r="G29" s="416">
        <v>0.70253095725139592</v>
      </c>
      <c r="H29" s="425">
        <v>365443</v>
      </c>
      <c r="I29" s="416">
        <v>0.11486557845332555</v>
      </c>
      <c r="J29" s="425">
        <v>55402</v>
      </c>
      <c r="K29" s="416">
        <v>1.7413886098437081E-2</v>
      </c>
      <c r="L29" s="425">
        <v>461612</v>
      </c>
      <c r="M29" s="416">
        <v>0.14509329608446875</v>
      </c>
      <c r="N29" s="413"/>
    </row>
    <row r="30" spans="1:14" x14ac:dyDescent="0.25">
      <c r="A30" s="417">
        <v>1981</v>
      </c>
      <c r="B30" s="417">
        <v>1</v>
      </c>
      <c r="C30" s="424">
        <v>3281429</v>
      </c>
      <c r="D30" s="425">
        <v>71666</v>
      </c>
      <c r="E30" s="416">
        <v>2.1839875249472104E-2</v>
      </c>
      <c r="F30" s="425">
        <v>2305525</v>
      </c>
      <c r="G30" s="416">
        <v>0.70259786208996144</v>
      </c>
      <c r="H30" s="425">
        <v>394724</v>
      </c>
      <c r="I30" s="416">
        <v>0.12029027597427829</v>
      </c>
      <c r="J30" s="425">
        <v>59659</v>
      </c>
      <c r="K30" s="416">
        <v>1.8180798670335393E-2</v>
      </c>
      <c r="L30" s="425">
        <v>449855</v>
      </c>
      <c r="M30" s="416">
        <v>0.1370911880159528</v>
      </c>
      <c r="N30" s="413"/>
    </row>
    <row r="31" spans="1:14" x14ac:dyDescent="0.25">
      <c r="A31" s="417">
        <v>1982</v>
      </c>
      <c r="B31" s="417">
        <v>1</v>
      </c>
      <c r="C31" s="424">
        <v>3714277</v>
      </c>
      <c r="D31" s="425">
        <v>86813</v>
      </c>
      <c r="E31" s="416">
        <v>2.3372785605381613E-2</v>
      </c>
      <c r="F31" s="425">
        <v>2577871</v>
      </c>
      <c r="G31" s="416">
        <v>0.69404382064127146</v>
      </c>
      <c r="H31" s="425">
        <v>475011</v>
      </c>
      <c r="I31" s="416">
        <v>0.12788787696771134</v>
      </c>
      <c r="J31" s="425">
        <v>68178</v>
      </c>
      <c r="K31" s="416">
        <v>1.8355658449814054E-2</v>
      </c>
      <c r="L31" s="425">
        <v>506404</v>
      </c>
      <c r="M31" s="416">
        <v>0.13633985833582149</v>
      </c>
      <c r="N31" s="413"/>
    </row>
    <row r="32" spans="1:14" x14ac:dyDescent="0.25">
      <c r="A32" s="417">
        <v>1983</v>
      </c>
      <c r="B32" s="417">
        <v>1</v>
      </c>
      <c r="C32" s="424">
        <v>3856013</v>
      </c>
      <c r="D32" s="425">
        <v>94981</v>
      </c>
      <c r="E32" s="416">
        <v>2.4631919031393307E-2</v>
      </c>
      <c r="F32" s="425">
        <v>2655641</v>
      </c>
      <c r="G32" s="416">
        <v>0.68870125697190332</v>
      </c>
      <c r="H32" s="425">
        <v>507253</v>
      </c>
      <c r="I32" s="416">
        <v>0.13154857102400846</v>
      </c>
      <c r="J32" s="425">
        <v>77308</v>
      </c>
      <c r="K32" s="416">
        <v>2.0048687595192235E-2</v>
      </c>
      <c r="L32" s="425">
        <v>520830</v>
      </c>
      <c r="M32" s="416">
        <v>0.13506956537750262</v>
      </c>
      <c r="N32" s="413"/>
    </row>
    <row r="33" spans="1:14" x14ac:dyDescent="0.25">
      <c r="A33" s="417">
        <v>1984</v>
      </c>
      <c r="B33" s="417">
        <v>1</v>
      </c>
      <c r="C33" s="424">
        <v>4146039</v>
      </c>
      <c r="D33" s="425">
        <v>100906</v>
      </c>
      <c r="E33" s="416">
        <v>2.433792832146538E-2</v>
      </c>
      <c r="F33" s="425">
        <v>2827848</v>
      </c>
      <c r="G33" s="416">
        <v>0.68206015428219557</v>
      </c>
      <c r="H33" s="425">
        <v>567608</v>
      </c>
      <c r="I33" s="416">
        <v>0.13690368083850635</v>
      </c>
      <c r="J33" s="425">
        <v>79846</v>
      </c>
      <c r="K33" s="416">
        <v>1.9258381312862709E-2</v>
      </c>
      <c r="L33" s="425">
        <v>569831</v>
      </c>
      <c r="M33" s="416">
        <v>0.13743985524496996</v>
      </c>
      <c r="N33" s="413"/>
    </row>
    <row r="34" spans="1:14" x14ac:dyDescent="0.25">
      <c r="A34" s="417">
        <v>1985</v>
      </c>
      <c r="B34" s="417">
        <v>1</v>
      </c>
      <c r="C34" s="424">
        <v>4473992</v>
      </c>
      <c r="D34" s="425">
        <v>107467</v>
      </c>
      <c r="E34" s="416">
        <v>2.4020382691788453E-2</v>
      </c>
      <c r="F34" s="425">
        <v>3164189</v>
      </c>
      <c r="G34" s="416">
        <v>0.70724064772578943</v>
      </c>
      <c r="H34" s="425">
        <v>579250</v>
      </c>
      <c r="I34" s="416">
        <v>0.12947050419401734</v>
      </c>
      <c r="J34" s="425">
        <v>83877</v>
      </c>
      <c r="K34" s="416">
        <v>1.8747686629748107E-2</v>
      </c>
      <c r="L34" s="425">
        <v>539209</v>
      </c>
      <c r="M34" s="416">
        <v>0.1205207787586567</v>
      </c>
      <c r="N34" s="413"/>
    </row>
    <row r="35" spans="1:14" x14ac:dyDescent="0.25">
      <c r="A35" s="417">
        <v>1986</v>
      </c>
      <c r="B35" s="417">
        <v>1</v>
      </c>
      <c r="C35" s="424">
        <v>4410431</v>
      </c>
      <c r="D35" s="425">
        <v>112398</v>
      </c>
      <c r="E35" s="416">
        <v>2.5484584159688701E-2</v>
      </c>
      <c r="F35" s="425">
        <v>3088302</v>
      </c>
      <c r="G35" s="416">
        <v>0.70022680323079534</v>
      </c>
      <c r="H35" s="425">
        <v>568241</v>
      </c>
      <c r="I35" s="416">
        <v>0.12884024259760554</v>
      </c>
      <c r="J35" s="425">
        <v>89186</v>
      </c>
      <c r="K35" s="416">
        <v>2.0221606459776834E-2</v>
      </c>
      <c r="L35" s="425">
        <v>552304</v>
      </c>
      <c r="M35" s="416">
        <v>0.12522676355213358</v>
      </c>
      <c r="N35" s="413"/>
    </row>
    <row r="36" spans="1:14" x14ac:dyDescent="0.25">
      <c r="A36" s="417">
        <v>1987</v>
      </c>
      <c r="B36" s="417">
        <v>1</v>
      </c>
      <c r="C36" s="424">
        <v>4423875</v>
      </c>
      <c r="D36" s="425">
        <v>113700</v>
      </c>
      <c r="E36" s="416">
        <v>2.5701449521064679E-2</v>
      </c>
      <c r="F36" s="425">
        <v>3186583</v>
      </c>
      <c r="G36" s="416">
        <v>0.72031488231471275</v>
      </c>
      <c r="H36" s="425">
        <v>580705</v>
      </c>
      <c r="I36" s="416">
        <v>0.13126614110932158</v>
      </c>
      <c r="J36" s="425">
        <v>106937</v>
      </c>
      <c r="K36" s="416">
        <v>2.4172699273826679E-2</v>
      </c>
      <c r="L36" s="425">
        <v>435950</v>
      </c>
      <c r="M36" s="416">
        <v>9.854482778107429E-2</v>
      </c>
      <c r="N36" s="413"/>
    </row>
    <row r="37" spans="1:14" x14ac:dyDescent="0.25">
      <c r="A37" s="417">
        <v>1988</v>
      </c>
      <c r="B37" s="417">
        <v>1</v>
      </c>
      <c r="C37" s="424">
        <v>4502221</v>
      </c>
      <c r="D37" s="425">
        <v>119138</v>
      </c>
      <c r="E37" s="416">
        <v>2.6462050619016703E-2</v>
      </c>
      <c r="F37" s="425">
        <v>3167213</v>
      </c>
      <c r="G37" s="416">
        <v>0.70347790568255086</v>
      </c>
      <c r="H37" s="425">
        <v>636945</v>
      </c>
      <c r="I37" s="416">
        <v>0.14147350829734925</v>
      </c>
      <c r="J37" s="425">
        <v>112804</v>
      </c>
      <c r="K37" s="416">
        <v>2.5055189427618058E-2</v>
      </c>
      <c r="L37" s="425">
        <v>466121</v>
      </c>
      <c r="M37" s="416">
        <v>0.1035313459734651</v>
      </c>
      <c r="N37" s="413"/>
    </row>
    <row r="38" spans="1:14" x14ac:dyDescent="0.25">
      <c r="A38" s="417">
        <v>1989</v>
      </c>
      <c r="B38" s="417">
        <v>1</v>
      </c>
      <c r="C38" s="424">
        <v>4603964</v>
      </c>
      <c r="D38" s="425">
        <v>126988</v>
      </c>
      <c r="E38" s="416">
        <v>2.758231819362619E-2</v>
      </c>
      <c r="F38" s="425">
        <v>3269386</v>
      </c>
      <c r="G38" s="416">
        <v>0.71012414519314226</v>
      </c>
      <c r="H38" s="425">
        <v>626705</v>
      </c>
      <c r="I38" s="416">
        <v>0.13612291494894399</v>
      </c>
      <c r="J38" s="425">
        <v>119476</v>
      </c>
      <c r="K38" s="416">
        <v>2.5950680761187533E-2</v>
      </c>
      <c r="L38" s="425">
        <v>461409</v>
      </c>
      <c r="M38" s="416">
        <v>0.10021994090310002</v>
      </c>
      <c r="N38" s="413"/>
    </row>
    <row r="39" spans="1:14" x14ac:dyDescent="0.25">
      <c r="A39" s="417">
        <v>1990</v>
      </c>
      <c r="B39" s="417">
        <v>1</v>
      </c>
      <c r="C39" s="424">
        <v>4674565</v>
      </c>
      <c r="D39" s="425">
        <v>135768</v>
      </c>
      <c r="E39" s="416">
        <v>2.9043985910988508E-2</v>
      </c>
      <c r="F39" s="425">
        <v>3318206</v>
      </c>
      <c r="G39" s="416">
        <v>0.70984273402979747</v>
      </c>
      <c r="H39" s="425">
        <v>651226</v>
      </c>
      <c r="I39" s="416">
        <v>0.13931264192497056</v>
      </c>
      <c r="J39" s="425">
        <v>127326</v>
      </c>
      <c r="K39" s="416">
        <v>2.7238042470261938E-2</v>
      </c>
      <c r="L39" s="425">
        <v>442039</v>
      </c>
      <c r="M39" s="416">
        <v>9.4562595663981563E-2</v>
      </c>
      <c r="N39" s="413"/>
    </row>
    <row r="40" spans="1:14" x14ac:dyDescent="0.25">
      <c r="A40" s="417">
        <v>1991</v>
      </c>
      <c r="B40" s="417">
        <v>1</v>
      </c>
      <c r="C40" s="424">
        <v>4621212</v>
      </c>
      <c r="D40" s="425">
        <v>162135</v>
      </c>
      <c r="E40" s="416">
        <v>3.508495173993316E-2</v>
      </c>
      <c r="F40" s="425">
        <v>3180445</v>
      </c>
      <c r="G40" s="416">
        <v>0.68822746067481866</v>
      </c>
      <c r="H40" s="425">
        <v>660607</v>
      </c>
      <c r="I40" s="416">
        <v>0.14295102670035481</v>
      </c>
      <c r="J40" s="425">
        <v>126761</v>
      </c>
      <c r="K40" s="416">
        <v>2.7430249899809835E-2</v>
      </c>
      <c r="L40" s="425">
        <v>491264</v>
      </c>
      <c r="M40" s="416">
        <v>0.10630631098508357</v>
      </c>
      <c r="N40" s="413"/>
    </row>
    <row r="41" spans="1:14" x14ac:dyDescent="0.25">
      <c r="A41" s="417">
        <v>1992</v>
      </c>
      <c r="B41" s="417">
        <v>1</v>
      </c>
      <c r="C41" s="424">
        <v>4736792</v>
      </c>
      <c r="D41" s="425">
        <v>163449</v>
      </c>
      <c r="E41" s="416">
        <v>3.4506264999603103E-2</v>
      </c>
      <c r="F41" s="425">
        <v>3303067</v>
      </c>
      <c r="G41" s="416">
        <v>0.69732152055652852</v>
      </c>
      <c r="H41" s="425">
        <v>670609</v>
      </c>
      <c r="I41" s="416">
        <v>0.14157450865480267</v>
      </c>
      <c r="J41" s="425">
        <v>132589</v>
      </c>
      <c r="K41" s="416">
        <v>2.7991307196938351E-2</v>
      </c>
      <c r="L41" s="425">
        <v>467078</v>
      </c>
      <c r="M41" s="416">
        <v>9.8606398592127331E-2</v>
      </c>
      <c r="N41" s="413"/>
    </row>
    <row r="42" spans="1:14" x14ac:dyDescent="0.25">
      <c r="A42" s="417">
        <v>1993</v>
      </c>
      <c r="B42" s="417">
        <v>1</v>
      </c>
      <c r="C42" s="424">
        <v>4733185</v>
      </c>
      <c r="D42" s="425">
        <v>155026</v>
      </c>
      <c r="E42" s="416">
        <v>3.2752998245367551E-2</v>
      </c>
      <c r="F42" s="425">
        <v>3249963</v>
      </c>
      <c r="G42" s="416">
        <v>0.68663341914588172</v>
      </c>
      <c r="H42" s="425">
        <v>659553</v>
      </c>
      <c r="I42" s="416">
        <v>0.13934654994469897</v>
      </c>
      <c r="J42" s="425">
        <v>135373</v>
      </c>
      <c r="K42" s="416">
        <v>2.8600825870951588E-2</v>
      </c>
      <c r="L42" s="425">
        <v>533270</v>
      </c>
      <c r="M42" s="416">
        <v>0.1126662067931002</v>
      </c>
      <c r="N42" s="413"/>
    </row>
    <row r="43" spans="1:14" x14ac:dyDescent="0.25">
      <c r="A43" s="417">
        <v>1994</v>
      </c>
      <c r="B43" s="417">
        <v>1</v>
      </c>
      <c r="C43" s="424">
        <v>4924864</v>
      </c>
      <c r="D43" s="425">
        <v>157381</v>
      </c>
      <c r="E43" s="416">
        <v>3.1956415446193029E-2</v>
      </c>
      <c r="F43" s="425">
        <v>3439538</v>
      </c>
      <c r="G43" s="416">
        <v>0.69840263609309816</v>
      </c>
      <c r="H43" s="425">
        <v>687221</v>
      </c>
      <c r="I43" s="416">
        <v>0.13954111220127094</v>
      </c>
      <c r="J43" s="425">
        <v>143404</v>
      </c>
      <c r="K43" s="416">
        <v>2.9118367532585673E-2</v>
      </c>
      <c r="L43" s="425">
        <v>497320</v>
      </c>
      <c r="M43" s="416">
        <v>0.10098146872685215</v>
      </c>
      <c r="N43" s="413"/>
    </row>
    <row r="44" spans="1:14" x14ac:dyDescent="0.25">
      <c r="A44" s="417">
        <v>1995</v>
      </c>
      <c r="B44" s="417">
        <v>1</v>
      </c>
      <c r="C44" s="424">
        <v>5018794</v>
      </c>
      <c r="D44" s="425">
        <v>161031</v>
      </c>
      <c r="E44" s="416">
        <v>3.2085596659277106E-2</v>
      </c>
      <c r="F44" s="425">
        <v>3501178</v>
      </c>
      <c r="G44" s="416">
        <v>0.69761341071181637</v>
      </c>
      <c r="H44" s="425">
        <v>714949</v>
      </c>
      <c r="I44" s="416">
        <v>0.14245434261697132</v>
      </c>
      <c r="J44" s="425">
        <v>139087</v>
      </c>
      <c r="K44" s="416">
        <v>2.7713231505417438E-2</v>
      </c>
      <c r="L44" s="425">
        <v>502549</v>
      </c>
      <c r="M44" s="416">
        <v>0.1001334185065177</v>
      </c>
      <c r="N44" s="413"/>
    </row>
    <row r="45" spans="1:14" x14ac:dyDescent="0.25">
      <c r="A45" s="417">
        <v>1996</v>
      </c>
      <c r="B45" s="417" t="s">
        <v>987</v>
      </c>
      <c r="C45" s="424">
        <v>4982268</v>
      </c>
      <c r="D45" s="424">
        <v>71707</v>
      </c>
      <c r="E45" s="416">
        <v>1.4392441354017889E-2</v>
      </c>
      <c r="F45" s="424">
        <v>3609022</v>
      </c>
      <c r="G45" s="416">
        <v>0.72437331753330014</v>
      </c>
      <c r="H45" s="424">
        <v>656591</v>
      </c>
      <c r="I45" s="416">
        <v>0.13178556432532332</v>
      </c>
      <c r="J45" s="424">
        <v>91476</v>
      </c>
      <c r="K45" s="416">
        <v>1.836031301407311E-2</v>
      </c>
      <c r="L45" s="424">
        <v>553472</v>
      </c>
      <c r="M45" s="416">
        <v>0.11108836377328558</v>
      </c>
      <c r="N45" s="413"/>
    </row>
    <row r="46" spans="1:14" x14ac:dyDescent="0.25">
      <c r="A46" s="417">
        <v>1997</v>
      </c>
      <c r="B46" s="417" t="s">
        <v>970</v>
      </c>
      <c r="C46" s="424">
        <v>5108003</v>
      </c>
      <c r="D46" s="424">
        <v>120857</v>
      </c>
      <c r="E46" s="416">
        <v>2.3660322830663959E-2</v>
      </c>
      <c r="F46" s="424">
        <v>3594688</v>
      </c>
      <c r="G46" s="416">
        <v>0.7037364700059886</v>
      </c>
      <c r="H46" s="424">
        <v>632150</v>
      </c>
      <c r="I46" s="416">
        <v>0.12375677931277644</v>
      </c>
      <c r="J46" s="424">
        <v>73625</v>
      </c>
      <c r="K46" s="416">
        <v>1.4413656374125073E-2</v>
      </c>
      <c r="L46" s="424">
        <v>686683</v>
      </c>
      <c r="M46" s="416">
        <v>0.13443277147644589</v>
      </c>
      <c r="N46" s="413"/>
    </row>
    <row r="47" spans="1:14" x14ac:dyDescent="0.25">
      <c r="A47" s="417">
        <v>1998</v>
      </c>
      <c r="B47" s="417" t="s">
        <v>970</v>
      </c>
      <c r="C47" s="424">
        <v>4590270</v>
      </c>
      <c r="D47" s="424">
        <v>122432</v>
      </c>
      <c r="E47" s="416">
        <v>2.6672069398967817E-2</v>
      </c>
      <c r="F47" s="424">
        <v>3200155</v>
      </c>
      <c r="G47" s="416">
        <v>0.69716051561237136</v>
      </c>
      <c r="H47" s="424">
        <v>529577</v>
      </c>
      <c r="I47" s="416">
        <v>0.11536946628411836</v>
      </c>
      <c r="J47" s="424">
        <v>76632</v>
      </c>
      <c r="K47" s="416">
        <v>1.6694442810553628E-2</v>
      </c>
      <c r="L47" s="424">
        <v>661474</v>
      </c>
      <c r="M47" s="416">
        <v>0.14410350589398882</v>
      </c>
      <c r="N47" s="413"/>
    </row>
    <row r="48" spans="1:14" x14ac:dyDescent="0.25">
      <c r="A48" s="417">
        <v>1999</v>
      </c>
      <c r="B48" s="417" t="s">
        <v>970</v>
      </c>
      <c r="C48" s="424">
        <v>4609315</v>
      </c>
      <c r="D48" s="424">
        <v>128838</v>
      </c>
      <c r="E48" s="416">
        <v>2.7951658760575052E-2</v>
      </c>
      <c r="F48" s="424">
        <v>3338963</v>
      </c>
      <c r="G48" s="416">
        <v>0.72439462262830812</v>
      </c>
      <c r="H48" s="424">
        <v>398387</v>
      </c>
      <c r="I48" s="416">
        <v>8.6430847099840211E-2</v>
      </c>
      <c r="J48" s="424">
        <v>98213</v>
      </c>
      <c r="K48" s="416">
        <v>2.1307504477346417E-2</v>
      </c>
      <c r="L48" s="424">
        <v>644914</v>
      </c>
      <c r="M48" s="416">
        <v>0.1399153670339302</v>
      </c>
      <c r="N48" s="413"/>
    </row>
    <row r="49" spans="1:14" x14ac:dyDescent="0.25">
      <c r="A49" s="417">
        <v>2000</v>
      </c>
      <c r="B49" s="417" t="s">
        <v>970</v>
      </c>
      <c r="C49" s="424">
        <v>4937687</v>
      </c>
      <c r="D49" s="424">
        <v>126766</v>
      </c>
      <c r="E49" s="416">
        <v>2.567315425218326E-2</v>
      </c>
      <c r="F49" s="424">
        <v>3650429</v>
      </c>
      <c r="G49" s="416">
        <v>0.73929939261034572</v>
      </c>
      <c r="H49" s="424">
        <v>552457</v>
      </c>
      <c r="I49" s="416">
        <v>0.11188578781927652</v>
      </c>
      <c r="J49" s="424">
        <v>44473</v>
      </c>
      <c r="K49" s="416">
        <v>9.0068487532725342E-3</v>
      </c>
      <c r="L49" s="424">
        <v>563562</v>
      </c>
      <c r="M49" s="416">
        <v>0.114134816564922</v>
      </c>
      <c r="N49" s="413"/>
    </row>
    <row r="50" spans="1:14" x14ac:dyDescent="0.25">
      <c r="A50" s="417">
        <v>2001</v>
      </c>
      <c r="B50" s="417">
        <v>1</v>
      </c>
      <c r="C50" s="424">
        <v>5646289.9220000003</v>
      </c>
      <c r="D50" s="424">
        <v>179161.91100000008</v>
      </c>
      <c r="E50" s="416">
        <v>3.1730908875564477E-2</v>
      </c>
      <c r="F50" s="424">
        <v>3761085.1750000003</v>
      </c>
      <c r="G50" s="416">
        <v>0.66611619788517129</v>
      </c>
      <c r="H50" s="424">
        <v>704467.61399999994</v>
      </c>
      <c r="I50" s="416">
        <v>0.12476646146970558</v>
      </c>
      <c r="J50" s="424">
        <v>167056.60100000002</v>
      </c>
      <c r="K50" s="416">
        <v>2.9586968311543251E-2</v>
      </c>
      <c r="L50" s="424">
        <v>834518.62100000004</v>
      </c>
      <c r="M50" s="416">
        <v>0.14779946345801548</v>
      </c>
      <c r="N50" s="413"/>
    </row>
    <row r="51" spans="1:14" x14ac:dyDescent="0.25">
      <c r="A51" s="421">
        <v>2002</v>
      </c>
      <c r="B51" s="417" t="s">
        <v>988</v>
      </c>
      <c r="C51" s="426">
        <v>5631870.9279999994</v>
      </c>
      <c r="D51" s="426">
        <v>136177.19</v>
      </c>
      <c r="E51" s="416">
        <v>2.4179742707342106E-2</v>
      </c>
      <c r="F51" s="426">
        <v>3859369.7359999996</v>
      </c>
      <c r="G51" s="416">
        <v>0.68527311533585633</v>
      </c>
      <c r="H51" s="426">
        <v>592208.00199999998</v>
      </c>
      <c r="I51" s="416">
        <v>0.10515297839226333</v>
      </c>
      <c r="J51" s="426">
        <v>97834.001000000004</v>
      </c>
      <c r="K51" s="416">
        <v>1.7371492040699696E-2</v>
      </c>
      <c r="L51" s="426">
        <v>946281.99899999995</v>
      </c>
      <c r="M51" s="416">
        <v>0.1680226715238386</v>
      </c>
      <c r="N51" s="413"/>
    </row>
    <row r="52" spans="1:14" x14ac:dyDescent="0.25">
      <c r="A52" s="421">
        <v>2003</v>
      </c>
      <c r="B52" s="417" t="s">
        <v>988</v>
      </c>
      <c r="C52" s="426">
        <v>6079380.1800000006</v>
      </c>
      <c r="D52" s="426">
        <v>138647.12000000002</v>
      </c>
      <c r="E52" s="416">
        <v>2.2806127581249575E-2</v>
      </c>
      <c r="F52" s="426">
        <v>4310312.6100000013</v>
      </c>
      <c r="G52" s="416">
        <v>0.7090052739554118</v>
      </c>
      <c r="H52" s="426">
        <v>686021.40999999992</v>
      </c>
      <c r="I52" s="416">
        <v>0.11284397252484378</v>
      </c>
      <c r="J52" s="426">
        <v>121773.51999999999</v>
      </c>
      <c r="K52" s="416">
        <v>2.0030581472863237E-2</v>
      </c>
      <c r="L52" s="426">
        <v>822625.5199999999</v>
      </c>
      <c r="M52" s="416">
        <v>0.13531404446563167</v>
      </c>
      <c r="N52" s="413"/>
    </row>
    <row r="53" spans="1:14" x14ac:dyDescent="0.25">
      <c r="A53" s="421">
        <v>2004</v>
      </c>
      <c r="B53" s="417" t="s">
        <v>988</v>
      </c>
      <c r="C53" s="426">
        <v>6048564.9040000001</v>
      </c>
      <c r="D53" s="426">
        <v>136395.00200000001</v>
      </c>
      <c r="E53" s="416">
        <v>2.2549977418577439E-2</v>
      </c>
      <c r="F53" s="426">
        <v>4327319</v>
      </c>
      <c r="G53" s="416">
        <v>0.71542904286904219</v>
      </c>
      <c r="H53" s="426">
        <v>664930.00399999996</v>
      </c>
      <c r="I53" s="416">
        <v>0.10993186227699607</v>
      </c>
      <c r="J53" s="426">
        <v>125679.00199999998</v>
      </c>
      <c r="K53" s="416">
        <v>2.0778317500881358E-2</v>
      </c>
      <c r="L53" s="426">
        <v>794241.89600000007</v>
      </c>
      <c r="M53" s="416">
        <v>0.13131079993450295</v>
      </c>
      <c r="N53" s="413"/>
    </row>
    <row r="54" spans="1:14" x14ac:dyDescent="0.25">
      <c r="A54" s="421">
        <v>2005</v>
      </c>
      <c r="B54" s="417" t="s">
        <v>988</v>
      </c>
      <c r="C54" s="426">
        <v>6120090.0240000011</v>
      </c>
      <c r="D54" s="426">
        <v>137572.00200000001</v>
      </c>
      <c r="E54" s="416">
        <v>2.2478754636044547E-2</v>
      </c>
      <c r="F54" s="426">
        <v>4397480.9970000004</v>
      </c>
      <c r="G54" s="416">
        <v>0.71853207710266187</v>
      </c>
      <c r="H54" s="426">
        <v>671689.00100000005</v>
      </c>
      <c r="I54" s="416">
        <v>0.10975149031565944</v>
      </c>
      <c r="J54" s="426">
        <v>123761</v>
      </c>
      <c r="K54" s="416">
        <v>2.0222088157963339E-2</v>
      </c>
      <c r="L54" s="426">
        <v>789587.02400000009</v>
      </c>
      <c r="M54" s="416">
        <v>0.12901558978767075</v>
      </c>
      <c r="N54" s="413"/>
    </row>
    <row r="55" spans="1:14" x14ac:dyDescent="0.25">
      <c r="A55" s="421">
        <v>2006</v>
      </c>
      <c r="B55" s="417" t="s">
        <v>988</v>
      </c>
      <c r="C55" s="426">
        <v>6255895.6690000016</v>
      </c>
      <c r="D55" s="426">
        <v>135213.00199999998</v>
      </c>
      <c r="E55" s="416">
        <v>2.1613691972202222E-2</v>
      </c>
      <c r="F55" s="426">
        <v>4497021.006000001</v>
      </c>
      <c r="G55" s="416">
        <v>0.71884526915693359</v>
      </c>
      <c r="H55" s="426">
        <v>726890.00199999986</v>
      </c>
      <c r="I55" s="416">
        <v>0.11619279483863139</v>
      </c>
      <c r="J55" s="426">
        <v>125426</v>
      </c>
      <c r="K55" s="416">
        <v>2.0049247403777309E-2</v>
      </c>
      <c r="L55" s="426">
        <v>771345.65899999999</v>
      </c>
      <c r="M55" s="416">
        <v>0.12329899662845541</v>
      </c>
      <c r="N55" s="413"/>
    </row>
    <row r="56" spans="1:14" x14ac:dyDescent="0.25">
      <c r="A56" s="421">
        <v>2007</v>
      </c>
      <c r="B56" s="417" t="s">
        <v>988</v>
      </c>
      <c r="C56" s="426">
        <v>6436366.1729999986</v>
      </c>
      <c r="D56" s="426">
        <v>133348.99799999999</v>
      </c>
      <c r="E56" s="416">
        <v>2.0718056495820196E-2</v>
      </c>
      <c r="F56" s="426">
        <v>4423339.0129999984</v>
      </c>
      <c r="G56" s="416">
        <v>0.68724166619909299</v>
      </c>
      <c r="H56" s="426">
        <v>745073.00099999993</v>
      </c>
      <c r="I56" s="416">
        <v>0.11575988391175085</v>
      </c>
      <c r="J56" s="426">
        <v>131424.997</v>
      </c>
      <c r="K56" s="416">
        <v>2.0419129904590657E-2</v>
      </c>
      <c r="L56" s="426">
        <v>1003180.1640000001</v>
      </c>
      <c r="M56" s="416">
        <v>0.15586126348874532</v>
      </c>
      <c r="N56" s="413"/>
    </row>
    <row r="57" spans="1:14" x14ac:dyDescent="0.25">
      <c r="A57" s="421">
        <v>2008</v>
      </c>
      <c r="B57" s="417" t="s">
        <v>988</v>
      </c>
      <c r="C57" s="426">
        <v>6439253.7660000008</v>
      </c>
      <c r="D57" s="426">
        <v>151346</v>
      </c>
      <c r="E57" s="416">
        <v>2.3503655159410591E-2</v>
      </c>
      <c r="F57" s="426">
        <v>4511790</v>
      </c>
      <c r="G57" s="416">
        <v>0.70066969930937795</v>
      </c>
      <c r="H57" s="426">
        <v>704078.62</v>
      </c>
      <c r="I57" s="416">
        <v>0.10934164820737706</v>
      </c>
      <c r="J57" s="426">
        <v>127054.94</v>
      </c>
      <c r="K57" s="416">
        <v>1.9731314313292742E-2</v>
      </c>
      <c r="L57" s="426">
        <v>944984.20600000001</v>
      </c>
      <c r="M57" s="416">
        <v>0.14675368301054156</v>
      </c>
      <c r="N57" s="413"/>
    </row>
    <row r="58" spans="1:14" x14ac:dyDescent="0.25">
      <c r="A58" s="523">
        <v>2009</v>
      </c>
      <c r="B58" s="520">
        <v>3</v>
      </c>
      <c r="C58" s="527">
        <v>6441390.5420000004</v>
      </c>
      <c r="D58" s="527">
        <v>176010.41400000002</v>
      </c>
      <c r="E58" s="519">
        <v>2.7324909559877451E-2</v>
      </c>
      <c r="F58" s="527">
        <v>4145642.057</v>
      </c>
      <c r="G58" s="519">
        <v>0.64359427207045439</v>
      </c>
      <c r="H58" s="527">
        <v>744326.95199999993</v>
      </c>
      <c r="I58" s="519">
        <v>0.1155537685763255</v>
      </c>
      <c r="J58" s="527">
        <v>176535.93300000002</v>
      </c>
      <c r="K58" s="519">
        <v>2.7406494273080829E-2</v>
      </c>
      <c r="L58" s="527">
        <v>1198875.1859999998</v>
      </c>
      <c r="M58" s="519">
        <v>0.18612055552026172</v>
      </c>
      <c r="N58" s="406"/>
    </row>
    <row r="59" spans="1:14" x14ac:dyDescent="0.25">
      <c r="A59" s="526">
        <v>2010</v>
      </c>
      <c r="B59" s="517">
        <v>3</v>
      </c>
      <c r="C59" s="458">
        <f>SUM(D59,F59,H59,J59,L59)</f>
        <v>6485494</v>
      </c>
      <c r="D59" s="458">
        <v>170852</v>
      </c>
      <c r="E59" s="515">
        <f>D59/C59</f>
        <v>2.6343714141127877E-2</v>
      </c>
      <c r="F59" s="458">
        <v>4365639</v>
      </c>
      <c r="G59" s="515">
        <f>F59/C59</f>
        <v>0.67313900837777352</v>
      </c>
      <c r="H59" s="458">
        <v>789060</v>
      </c>
      <c r="I59" s="515">
        <f>H59/C59</f>
        <v>0.12166536581484771</v>
      </c>
      <c r="J59" s="458">
        <v>173051</v>
      </c>
      <c r="K59" s="515">
        <f>J59/C59</f>
        <v>2.6682778520803505E-2</v>
      </c>
      <c r="L59" s="458">
        <v>986892</v>
      </c>
      <c r="M59" s="515">
        <f>L59/C59</f>
        <v>0.15216913314544736</v>
      </c>
      <c r="N59" s="411"/>
    </row>
    <row r="61" spans="1:14" x14ac:dyDescent="0.25">
      <c r="A61" s="406"/>
      <c r="B61" s="412"/>
      <c r="C61" s="411"/>
      <c r="D61" s="411"/>
      <c r="E61" s="411"/>
      <c r="F61" s="411"/>
      <c r="G61" s="411"/>
      <c r="H61" s="415"/>
      <c r="I61" s="411"/>
      <c r="J61" s="411"/>
      <c r="K61" s="411"/>
      <c r="L61" s="411"/>
      <c r="M61" s="411"/>
      <c r="N61" s="411"/>
    </row>
    <row r="62" spans="1:14" x14ac:dyDescent="0.25">
      <c r="A62" s="406"/>
      <c r="B62" s="406"/>
      <c r="C62" s="409"/>
      <c r="D62" s="409"/>
      <c r="E62" s="409"/>
      <c r="F62" s="409"/>
      <c r="G62" s="409"/>
      <c r="H62" s="428"/>
      <c r="I62" s="406"/>
      <c r="J62" s="406"/>
      <c r="K62" s="406"/>
      <c r="L62" s="406"/>
      <c r="M62" s="406"/>
      <c r="N62" s="406"/>
    </row>
    <row r="63" spans="1:14" x14ac:dyDescent="0.25">
      <c r="A63" s="406"/>
      <c r="B63" s="415"/>
      <c r="C63" s="427"/>
      <c r="D63" s="427"/>
      <c r="E63" s="427"/>
      <c r="F63" s="427"/>
      <c r="G63" s="427"/>
      <c r="H63" s="430"/>
      <c r="I63" s="406"/>
      <c r="J63" s="406"/>
      <c r="K63" s="406"/>
      <c r="L63" s="406"/>
      <c r="M63" s="406"/>
      <c r="N63" s="406"/>
    </row>
    <row r="64" spans="1:14" x14ac:dyDescent="0.25">
      <c r="A64" s="406"/>
      <c r="B64" s="406"/>
      <c r="C64" s="406"/>
      <c r="D64" s="406"/>
      <c r="E64" s="406"/>
      <c r="F64" s="406"/>
      <c r="G64" s="406"/>
      <c r="H64" s="429"/>
      <c r="I64" s="406"/>
      <c r="J64" s="406"/>
      <c r="K64" s="406"/>
      <c r="L64" s="406"/>
      <c r="M64" s="406"/>
      <c r="N64" s="406"/>
    </row>
  </sheetData>
  <mergeCells count="2">
    <mergeCell ref="A8:M8"/>
    <mergeCell ref="A9:M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71"/>
  <sheetViews>
    <sheetView workbookViewId="0">
      <pane ySplit="11" topLeftCell="A12" activePane="bottomLeft" state="frozen"/>
      <selection pane="bottomLeft" activeCell="A9" sqref="A9:N9"/>
    </sheetView>
  </sheetViews>
  <sheetFormatPr defaultRowHeight="15" x14ac:dyDescent="0.25"/>
  <cols>
    <col min="1" max="3" width="12" customWidth="1"/>
    <col min="4" max="4" width="12.140625" customWidth="1"/>
    <col min="5" max="6" width="12" customWidth="1"/>
    <col min="7" max="7" width="20.28515625" customWidth="1"/>
    <col min="8" max="8" width="22.7109375" customWidth="1"/>
    <col min="9" max="9" width="28.42578125" customWidth="1"/>
    <col min="10" max="10" width="20.28515625" customWidth="1"/>
    <col min="11" max="11" width="22.7109375" customWidth="1"/>
    <col min="12" max="12" width="28.42578125" customWidth="1"/>
  </cols>
  <sheetData>
    <row r="1" spans="1:15" x14ac:dyDescent="0.25">
      <c r="A1" s="433" t="s">
        <v>989</v>
      </c>
      <c r="B1" s="433"/>
      <c r="C1" s="442"/>
      <c r="D1" s="443"/>
      <c r="E1" s="442"/>
      <c r="F1" s="442"/>
      <c r="G1" s="443"/>
      <c r="H1" s="442"/>
      <c r="I1" s="442"/>
      <c r="J1" s="443"/>
      <c r="K1" s="442"/>
      <c r="L1" s="442"/>
      <c r="M1" s="443"/>
      <c r="N1" s="431"/>
      <c r="O1" s="431"/>
    </row>
    <row r="2" spans="1:15" x14ac:dyDescent="0.25">
      <c r="A2" s="433" t="s">
        <v>990</v>
      </c>
      <c r="B2" s="433"/>
      <c r="C2" s="442"/>
      <c r="D2" s="443"/>
      <c r="E2" s="442"/>
      <c r="F2" s="442"/>
      <c r="G2" s="443"/>
      <c r="H2" s="442"/>
      <c r="I2" s="442"/>
      <c r="J2" s="443"/>
      <c r="K2" s="442"/>
      <c r="L2" s="442"/>
      <c r="M2" s="443"/>
      <c r="N2" s="431"/>
      <c r="O2" s="431"/>
    </row>
    <row r="3" spans="1:15" x14ac:dyDescent="0.25">
      <c r="A3" s="691" t="s">
        <v>991</v>
      </c>
      <c r="B3" s="691"/>
      <c r="C3" s="691"/>
      <c r="D3" s="691"/>
      <c r="E3" s="691"/>
      <c r="F3" s="691"/>
      <c r="G3" s="691"/>
      <c r="H3" s="691"/>
      <c r="I3" s="691"/>
      <c r="J3" s="691"/>
      <c r="K3" s="691"/>
      <c r="L3" s="691"/>
      <c r="M3" s="691"/>
      <c r="N3" s="431"/>
      <c r="O3" s="431"/>
    </row>
    <row r="4" spans="1:15" x14ac:dyDescent="0.25">
      <c r="A4" s="433" t="s">
        <v>992</v>
      </c>
      <c r="B4" s="433"/>
      <c r="C4" s="442"/>
      <c r="D4" s="443"/>
      <c r="E4" s="442"/>
      <c r="F4" s="442"/>
      <c r="G4" s="443"/>
      <c r="H4" s="442"/>
      <c r="I4" s="442"/>
      <c r="J4" s="443"/>
      <c r="K4" s="442"/>
      <c r="L4" s="442"/>
      <c r="M4" s="443"/>
      <c r="N4" s="431"/>
      <c r="O4" s="431"/>
    </row>
    <row r="5" spans="1:15" x14ac:dyDescent="0.25">
      <c r="A5" s="433" t="s">
        <v>993</v>
      </c>
      <c r="B5" s="433"/>
      <c r="C5" s="442"/>
      <c r="D5" s="443"/>
      <c r="E5" s="442"/>
      <c r="F5" s="442"/>
      <c r="G5" s="443"/>
      <c r="H5" s="442"/>
      <c r="I5" s="442"/>
      <c r="J5" s="443"/>
      <c r="K5" s="442"/>
      <c r="L5" s="442"/>
      <c r="M5" s="443"/>
      <c r="N5" s="431"/>
      <c r="O5" s="431"/>
    </row>
    <row r="6" spans="1:15" x14ac:dyDescent="0.25">
      <c r="A6" s="435" t="s">
        <v>986</v>
      </c>
      <c r="B6" s="433"/>
      <c r="C6" s="442"/>
      <c r="D6" s="443"/>
      <c r="E6" s="442"/>
      <c r="F6" s="442"/>
      <c r="G6" s="443"/>
      <c r="H6" s="442"/>
      <c r="I6" s="442"/>
      <c r="J6" s="443"/>
      <c r="K6" s="442"/>
      <c r="L6" s="442"/>
      <c r="M6" s="443"/>
      <c r="N6" s="431"/>
      <c r="O6" s="431"/>
    </row>
    <row r="7" spans="1:15" x14ac:dyDescent="0.25">
      <c r="A7" s="432" t="s">
        <v>961</v>
      </c>
      <c r="B7" s="440"/>
      <c r="C7" s="441"/>
      <c r="D7" s="441"/>
      <c r="E7" s="440"/>
      <c r="F7" s="441"/>
      <c r="G7" s="440"/>
      <c r="H7" s="441"/>
      <c r="I7" s="440"/>
      <c r="J7" s="441"/>
      <c r="K7" s="440"/>
      <c r="L7" s="441"/>
      <c r="M7" s="440"/>
      <c r="N7" s="434"/>
      <c r="O7" s="431"/>
    </row>
    <row r="8" spans="1:15" s="583" customFormat="1" x14ac:dyDescent="0.25">
      <c r="A8" s="604" t="s">
        <v>1035</v>
      </c>
      <c r="B8" s="466"/>
      <c r="C8" s="467"/>
      <c r="D8" s="467"/>
      <c r="E8" s="466"/>
      <c r="F8" s="467"/>
      <c r="G8" s="466"/>
      <c r="H8" s="467"/>
      <c r="I8" s="466"/>
      <c r="J8" s="467"/>
      <c r="K8" s="466"/>
      <c r="L8" s="467"/>
      <c r="M8" s="466"/>
      <c r="N8" s="498"/>
    </row>
    <row r="9" spans="1:15" ht="15.75" thickBot="1" x14ac:dyDescent="0.3">
      <c r="A9" s="689" t="s">
        <v>1030</v>
      </c>
      <c r="B9" s="689"/>
      <c r="C9" s="689"/>
      <c r="D9" s="689"/>
      <c r="E9" s="689"/>
      <c r="F9" s="689"/>
      <c r="G9" s="689"/>
      <c r="H9" s="689"/>
      <c r="I9" s="689"/>
      <c r="J9" s="689"/>
      <c r="K9" s="689"/>
      <c r="L9" s="689"/>
      <c r="M9" s="689"/>
      <c r="N9" s="689"/>
      <c r="O9" s="440"/>
    </row>
    <row r="10" spans="1:15" ht="15.75" thickBot="1" x14ac:dyDescent="0.3">
      <c r="A10" s="692" t="s">
        <v>947</v>
      </c>
      <c r="B10" s="692" t="s">
        <v>42</v>
      </c>
      <c r="C10" s="694" t="s">
        <v>948</v>
      </c>
      <c r="D10" s="694"/>
      <c r="E10" s="694"/>
      <c r="F10" s="694" t="s">
        <v>29</v>
      </c>
      <c r="G10" s="694"/>
      <c r="H10" s="694"/>
      <c r="I10" s="694" t="s">
        <v>994</v>
      </c>
      <c r="J10" s="694"/>
      <c r="K10" s="694"/>
      <c r="L10" s="694" t="s">
        <v>31</v>
      </c>
      <c r="M10" s="694"/>
      <c r="N10" s="694"/>
      <c r="O10" s="440"/>
    </row>
    <row r="11" spans="1:15" ht="39.75" thickBot="1" x14ac:dyDescent="0.3">
      <c r="A11" s="693"/>
      <c r="B11" s="693"/>
      <c r="C11" s="340" t="s">
        <v>34</v>
      </c>
      <c r="D11" s="341" t="s">
        <v>33</v>
      </c>
      <c r="E11" s="340" t="s">
        <v>995</v>
      </c>
      <c r="F11" s="340" t="s">
        <v>34</v>
      </c>
      <c r="G11" s="341" t="s">
        <v>33</v>
      </c>
      <c r="H11" s="340" t="s">
        <v>995</v>
      </c>
      <c r="I11" s="340" t="s">
        <v>34</v>
      </c>
      <c r="J11" s="341" t="s">
        <v>33</v>
      </c>
      <c r="K11" s="340" t="s">
        <v>995</v>
      </c>
      <c r="L11" s="340" t="s">
        <v>34</v>
      </c>
      <c r="M11" s="341" t="s">
        <v>33</v>
      </c>
      <c r="N11" s="340" t="s">
        <v>995</v>
      </c>
      <c r="O11" s="444"/>
    </row>
    <row r="12" spans="1:15" x14ac:dyDescent="0.25">
      <c r="A12" s="445">
        <v>1962</v>
      </c>
      <c r="B12" s="445">
        <v>1</v>
      </c>
      <c r="C12" s="446">
        <v>440000</v>
      </c>
      <c r="D12" s="447">
        <v>17449</v>
      </c>
      <c r="E12" s="446">
        <v>50734</v>
      </c>
      <c r="F12" s="446">
        <v>215000</v>
      </c>
      <c r="G12" s="448">
        <v>8774</v>
      </c>
      <c r="H12" s="446">
        <v>43112</v>
      </c>
      <c r="I12" s="446">
        <v>201000</v>
      </c>
      <c r="J12" s="448">
        <v>7812</v>
      </c>
      <c r="K12" s="446">
        <v>7157</v>
      </c>
      <c r="L12" s="446">
        <v>24000</v>
      </c>
      <c r="M12" s="448">
        <v>863</v>
      </c>
      <c r="N12" s="446"/>
      <c r="O12" s="440"/>
    </row>
    <row r="13" spans="1:15" x14ac:dyDescent="0.25">
      <c r="A13" s="449">
        <v>1963</v>
      </c>
      <c r="B13" s="449">
        <v>1</v>
      </c>
      <c r="C13" s="450">
        <v>516000</v>
      </c>
      <c r="D13" s="451">
        <v>18065</v>
      </c>
      <c r="E13" s="450">
        <v>54174</v>
      </c>
      <c r="F13" s="450">
        <v>233000</v>
      </c>
      <c r="G13" s="452">
        <v>8553</v>
      </c>
      <c r="H13" s="450">
        <v>46239</v>
      </c>
      <c r="I13" s="450">
        <v>256000</v>
      </c>
      <c r="J13" s="452">
        <v>8603</v>
      </c>
      <c r="K13" s="450">
        <v>7472</v>
      </c>
      <c r="L13" s="450">
        <v>27000</v>
      </c>
      <c r="M13" s="452">
        <v>907</v>
      </c>
      <c r="N13" s="450"/>
      <c r="O13" s="440"/>
    </row>
    <row r="14" spans="1:15" x14ac:dyDescent="0.25">
      <c r="A14" s="449">
        <v>1964</v>
      </c>
      <c r="B14" s="449">
        <v>1</v>
      </c>
      <c r="C14" s="450">
        <v>562000</v>
      </c>
      <c r="D14" s="451">
        <v>18792</v>
      </c>
      <c r="E14" s="450">
        <v>57738</v>
      </c>
      <c r="F14" s="450">
        <v>253000</v>
      </c>
      <c r="G14" s="452">
        <v>8762</v>
      </c>
      <c r="H14" s="450">
        <v>49358</v>
      </c>
      <c r="I14" s="450">
        <v>284000</v>
      </c>
      <c r="J14" s="452">
        <v>9105</v>
      </c>
      <c r="K14" s="450">
        <v>7943</v>
      </c>
      <c r="L14" s="450">
        <v>25000</v>
      </c>
      <c r="M14" s="452">
        <v>925</v>
      </c>
      <c r="N14" s="450"/>
      <c r="O14" s="440"/>
    </row>
    <row r="15" spans="1:15" x14ac:dyDescent="0.25">
      <c r="A15" s="449">
        <v>1965</v>
      </c>
      <c r="B15" s="449">
        <v>1</v>
      </c>
      <c r="C15" s="450">
        <v>616000</v>
      </c>
      <c r="D15" s="451">
        <v>20851</v>
      </c>
      <c r="E15" s="450">
        <v>59986</v>
      </c>
      <c r="F15" s="450">
        <v>277000</v>
      </c>
      <c r="G15" s="452">
        <v>9789</v>
      </c>
      <c r="H15" s="450">
        <v>51456</v>
      </c>
      <c r="I15" s="450">
        <v>312000</v>
      </c>
      <c r="J15" s="452">
        <v>10060</v>
      </c>
      <c r="K15" s="450">
        <v>8100</v>
      </c>
      <c r="L15" s="450">
        <v>27000</v>
      </c>
      <c r="M15" s="452">
        <v>1002</v>
      </c>
      <c r="N15" s="450"/>
      <c r="O15" s="440"/>
    </row>
    <row r="16" spans="1:15" x14ac:dyDescent="0.25">
      <c r="A16" s="449">
        <v>1966</v>
      </c>
      <c r="B16" s="449">
        <v>1</v>
      </c>
      <c r="C16" s="450">
        <v>694000</v>
      </c>
      <c r="D16" s="451">
        <v>22818</v>
      </c>
      <c r="E16" s="450">
        <v>60554</v>
      </c>
      <c r="F16" s="450">
        <v>303000</v>
      </c>
      <c r="G16" s="452">
        <v>10548</v>
      </c>
      <c r="H16" s="450">
        <v>52019</v>
      </c>
      <c r="I16" s="450">
        <v>357000</v>
      </c>
      <c r="J16" s="452">
        <v>11049</v>
      </c>
      <c r="K16" s="450">
        <v>8110</v>
      </c>
      <c r="L16" s="450">
        <v>34000</v>
      </c>
      <c r="M16" s="452">
        <v>1221</v>
      </c>
      <c r="N16" s="450"/>
      <c r="O16" s="440"/>
    </row>
    <row r="17" spans="1:15" x14ac:dyDescent="0.25">
      <c r="A17" s="449">
        <v>1967</v>
      </c>
      <c r="B17" s="449">
        <v>1</v>
      </c>
      <c r="C17" s="450">
        <v>786000</v>
      </c>
      <c r="D17" s="451">
        <v>25163</v>
      </c>
      <c r="E17" s="450">
        <v>62917</v>
      </c>
      <c r="F17" s="450">
        <v>348000</v>
      </c>
      <c r="G17" s="452">
        <v>11738</v>
      </c>
      <c r="H17" s="450">
        <v>53797</v>
      </c>
      <c r="I17" s="450">
        <v>391000</v>
      </c>
      <c r="J17" s="452">
        <v>11965</v>
      </c>
      <c r="K17" s="450">
        <v>8706</v>
      </c>
      <c r="L17" s="450">
        <v>47000</v>
      </c>
      <c r="M17" s="452">
        <v>1460</v>
      </c>
      <c r="N17" s="450"/>
      <c r="O17" s="440"/>
    </row>
    <row r="18" spans="1:15" x14ac:dyDescent="0.25">
      <c r="A18" s="449">
        <v>1968</v>
      </c>
      <c r="B18" s="449">
        <v>1</v>
      </c>
      <c r="C18" s="450">
        <v>841000</v>
      </c>
      <c r="D18" s="451">
        <v>26461</v>
      </c>
      <c r="E18" s="450">
        <v>65412</v>
      </c>
      <c r="F18" s="450">
        <v>366000</v>
      </c>
      <c r="G18" s="452">
        <v>12285</v>
      </c>
      <c r="H18" s="450">
        <v>55902</v>
      </c>
      <c r="I18" s="450">
        <v>411000</v>
      </c>
      <c r="J18" s="452">
        <v>12381</v>
      </c>
      <c r="K18" s="450">
        <v>9058</v>
      </c>
      <c r="L18" s="450">
        <v>64000</v>
      </c>
      <c r="M18" s="452">
        <v>1795</v>
      </c>
      <c r="N18" s="450"/>
      <c r="O18" s="440"/>
    </row>
    <row r="19" spans="1:15" x14ac:dyDescent="0.25">
      <c r="A19" s="449">
        <v>1969</v>
      </c>
      <c r="B19" s="449">
        <v>1</v>
      </c>
      <c r="C19" s="450">
        <v>956000</v>
      </c>
      <c r="D19" s="451">
        <v>28239</v>
      </c>
      <c r="E19" s="450">
        <v>69938</v>
      </c>
      <c r="F19" s="450">
        <v>417000</v>
      </c>
      <c r="G19" s="452">
        <v>13048</v>
      </c>
      <c r="H19" s="450">
        <v>59967</v>
      </c>
      <c r="I19" s="450">
        <v>470000</v>
      </c>
      <c r="J19" s="452">
        <v>13244</v>
      </c>
      <c r="K19" s="450">
        <v>9517</v>
      </c>
      <c r="L19" s="450">
        <v>69000</v>
      </c>
      <c r="M19" s="452">
        <v>1947</v>
      </c>
      <c r="N19" s="450"/>
      <c r="O19" s="440"/>
    </row>
    <row r="20" spans="1:15" x14ac:dyDescent="0.25">
      <c r="A20" s="449">
        <v>1970</v>
      </c>
      <c r="B20" s="449">
        <v>1</v>
      </c>
      <c r="C20" s="450">
        <v>1054000</v>
      </c>
      <c r="D20" s="451">
        <v>30655</v>
      </c>
      <c r="E20" s="450">
        <v>74323</v>
      </c>
      <c r="F20" s="450">
        <v>465000</v>
      </c>
      <c r="G20" s="452">
        <v>14015</v>
      </c>
      <c r="H20" s="450">
        <v>63996</v>
      </c>
      <c r="I20" s="450">
        <v>513000</v>
      </c>
      <c r="J20" s="452">
        <v>14591</v>
      </c>
      <c r="K20" s="450">
        <v>9879</v>
      </c>
      <c r="L20" s="450">
        <v>76000</v>
      </c>
      <c r="M20" s="452">
        <v>2049</v>
      </c>
      <c r="N20" s="450"/>
      <c r="O20" s="440"/>
    </row>
    <row r="21" spans="1:15" x14ac:dyDescent="0.25">
      <c r="A21" s="449">
        <v>1971</v>
      </c>
      <c r="B21" s="449"/>
      <c r="C21" s="450"/>
      <c r="D21" s="451"/>
      <c r="E21" s="450"/>
      <c r="F21" s="450"/>
      <c r="G21" s="452"/>
      <c r="H21" s="450"/>
      <c r="I21" s="450"/>
      <c r="J21" s="452"/>
      <c r="K21" s="450"/>
      <c r="L21" s="450"/>
      <c r="M21" s="452"/>
      <c r="N21" s="450"/>
      <c r="O21" s="440"/>
    </row>
    <row r="22" spans="1:15" x14ac:dyDescent="0.25">
      <c r="A22" s="449">
        <v>1972</v>
      </c>
      <c r="B22" s="449"/>
      <c r="C22" s="450"/>
      <c r="D22" s="451"/>
      <c r="E22" s="450"/>
      <c r="F22" s="450"/>
      <c r="G22" s="452"/>
      <c r="H22" s="450"/>
      <c r="I22" s="450"/>
      <c r="J22" s="452"/>
      <c r="K22" s="450"/>
      <c r="L22" s="450"/>
      <c r="M22" s="452"/>
      <c r="N22" s="450"/>
      <c r="O22" s="440"/>
    </row>
    <row r="23" spans="1:15" x14ac:dyDescent="0.25">
      <c r="A23" s="449">
        <v>1973</v>
      </c>
      <c r="B23" s="449"/>
      <c r="C23" s="450"/>
      <c r="D23" s="451"/>
      <c r="E23" s="450"/>
      <c r="F23" s="450"/>
      <c r="G23" s="452"/>
      <c r="H23" s="450"/>
      <c r="I23" s="450"/>
      <c r="J23" s="452"/>
      <c r="K23" s="450"/>
      <c r="L23" s="450"/>
      <c r="M23" s="452"/>
      <c r="N23" s="450"/>
      <c r="O23" s="440"/>
    </row>
    <row r="24" spans="1:15" x14ac:dyDescent="0.25">
      <c r="A24" s="449">
        <v>1974</v>
      </c>
      <c r="B24" s="449"/>
      <c r="C24" s="450"/>
      <c r="D24" s="451"/>
      <c r="E24" s="450"/>
      <c r="F24" s="450"/>
      <c r="G24" s="452"/>
      <c r="H24" s="450"/>
      <c r="I24" s="450"/>
      <c r="J24" s="452"/>
      <c r="K24" s="450"/>
      <c r="L24" s="450"/>
      <c r="M24" s="452"/>
      <c r="N24" s="450"/>
      <c r="O24" s="440"/>
    </row>
    <row r="25" spans="1:15" x14ac:dyDescent="0.25">
      <c r="A25" s="449">
        <v>1975</v>
      </c>
      <c r="B25" s="449">
        <v>1</v>
      </c>
      <c r="C25" s="450">
        <v>1982586</v>
      </c>
      <c r="D25" s="451">
        <v>62676</v>
      </c>
      <c r="E25" s="450">
        <v>103523</v>
      </c>
      <c r="F25" s="450">
        <v>910638</v>
      </c>
      <c r="G25" s="452">
        <v>30789</v>
      </c>
      <c r="H25" s="450">
        <v>89724</v>
      </c>
      <c r="I25" s="450"/>
      <c r="J25" s="452"/>
      <c r="K25" s="450"/>
      <c r="L25" s="450"/>
      <c r="M25" s="452"/>
      <c r="N25" s="450"/>
      <c r="O25" s="440"/>
    </row>
    <row r="26" spans="1:15" x14ac:dyDescent="0.25">
      <c r="A26" s="449">
        <v>1976</v>
      </c>
      <c r="B26" s="449">
        <v>1</v>
      </c>
      <c r="C26" s="450">
        <v>2250884</v>
      </c>
      <c r="D26" s="451">
        <v>85810</v>
      </c>
      <c r="E26" s="450">
        <v>114995</v>
      </c>
      <c r="F26" s="450">
        <v>1008683</v>
      </c>
      <c r="G26" s="452">
        <v>38854</v>
      </c>
      <c r="H26" s="450">
        <v>98520</v>
      </c>
      <c r="I26" s="450"/>
      <c r="J26" s="452"/>
      <c r="K26" s="450"/>
      <c r="L26" s="450"/>
      <c r="M26" s="452"/>
      <c r="N26" s="450"/>
      <c r="O26" s="440"/>
    </row>
    <row r="27" spans="1:15" x14ac:dyDescent="0.25">
      <c r="A27" s="449">
        <v>1977</v>
      </c>
      <c r="B27" s="449"/>
      <c r="C27" s="450"/>
      <c r="D27" s="451"/>
      <c r="E27" s="450"/>
      <c r="F27" s="450"/>
      <c r="G27" s="452"/>
      <c r="H27" s="450"/>
      <c r="I27" s="450"/>
      <c r="J27" s="452"/>
      <c r="K27" s="450"/>
      <c r="L27" s="450"/>
      <c r="M27" s="452"/>
      <c r="N27" s="450"/>
      <c r="O27" s="440"/>
    </row>
    <row r="28" spans="1:15" x14ac:dyDescent="0.25">
      <c r="A28" s="449">
        <v>1978</v>
      </c>
      <c r="B28" s="449"/>
      <c r="C28" s="450"/>
      <c r="D28" s="451"/>
      <c r="E28" s="450"/>
      <c r="F28" s="450"/>
      <c r="G28" s="452"/>
      <c r="H28" s="450"/>
      <c r="I28" s="450"/>
      <c r="J28" s="452"/>
      <c r="K28" s="450"/>
      <c r="L28" s="450"/>
      <c r="M28" s="452"/>
      <c r="N28" s="450"/>
      <c r="O28" s="440"/>
    </row>
    <row r="29" spans="1:15" x14ac:dyDescent="0.25">
      <c r="A29" s="449">
        <v>1979</v>
      </c>
      <c r="B29" s="449"/>
      <c r="C29" s="450"/>
      <c r="D29" s="451"/>
      <c r="E29" s="450"/>
      <c r="F29" s="450"/>
      <c r="G29" s="452"/>
      <c r="H29" s="450"/>
      <c r="I29" s="450"/>
      <c r="J29" s="452"/>
      <c r="K29" s="450"/>
      <c r="L29" s="450"/>
      <c r="M29" s="452"/>
      <c r="N29" s="450"/>
      <c r="O29" s="440"/>
    </row>
    <row r="30" spans="1:15" x14ac:dyDescent="0.25">
      <c r="A30" s="449">
        <v>1980</v>
      </c>
      <c r="B30" s="449">
        <v>1</v>
      </c>
      <c r="C30" s="450">
        <v>2825885</v>
      </c>
      <c r="D30" s="451">
        <v>145643</v>
      </c>
      <c r="E30" s="450">
        <v>144558</v>
      </c>
      <c r="F30" s="450">
        <v>1277257</v>
      </c>
      <c r="G30" s="452">
        <v>65561</v>
      </c>
      <c r="H30" s="450">
        <v>123894</v>
      </c>
      <c r="I30" s="450">
        <v>1444117</v>
      </c>
      <c r="J30" s="452">
        <v>71556</v>
      </c>
      <c r="K30" s="450">
        <v>18679</v>
      </c>
      <c r="L30" s="450"/>
      <c r="M30" s="452"/>
      <c r="N30" s="450"/>
      <c r="O30" s="440"/>
    </row>
    <row r="31" spans="1:15" x14ac:dyDescent="0.25">
      <c r="A31" s="449">
        <v>1981</v>
      </c>
      <c r="B31" s="449">
        <v>1</v>
      </c>
      <c r="C31" s="450">
        <v>2912588</v>
      </c>
      <c r="D31" s="451">
        <v>179361</v>
      </c>
      <c r="E31" s="450">
        <v>151815</v>
      </c>
      <c r="F31" s="450">
        <v>1290616</v>
      </c>
      <c r="G31" s="452">
        <v>76704</v>
      </c>
      <c r="H31" s="450">
        <v>129795</v>
      </c>
      <c r="I31" s="450">
        <v>1501272</v>
      </c>
      <c r="J31" s="452">
        <v>89867</v>
      </c>
      <c r="K31" s="450">
        <v>19320</v>
      </c>
      <c r="L31" s="450"/>
      <c r="M31" s="452"/>
      <c r="N31" s="450"/>
      <c r="O31" s="440"/>
    </row>
    <row r="32" spans="1:15" x14ac:dyDescent="0.25">
      <c r="A32" s="449">
        <v>1982</v>
      </c>
      <c r="B32" s="449">
        <v>1</v>
      </c>
      <c r="C32" s="450">
        <v>3243776</v>
      </c>
      <c r="D32" s="451">
        <v>220120</v>
      </c>
      <c r="E32" s="450">
        <v>164087</v>
      </c>
      <c r="F32" s="450">
        <v>1460183</v>
      </c>
      <c r="G32" s="452">
        <v>100168</v>
      </c>
      <c r="H32" s="450">
        <v>140769</v>
      </c>
      <c r="I32" s="450">
        <v>1694845</v>
      </c>
      <c r="J32" s="452">
        <v>112052</v>
      </c>
      <c r="K32" s="450">
        <v>20996</v>
      </c>
      <c r="L32" s="450"/>
      <c r="M32" s="452"/>
      <c r="N32" s="450"/>
      <c r="O32" s="440"/>
    </row>
    <row r="33" spans="1:15" x14ac:dyDescent="0.25">
      <c r="A33" s="449">
        <v>1983</v>
      </c>
      <c r="B33" s="449">
        <v>1</v>
      </c>
      <c r="C33" s="450">
        <v>3404361</v>
      </c>
      <c r="D33" s="451">
        <v>263916</v>
      </c>
      <c r="E33" s="450">
        <v>179286</v>
      </c>
      <c r="F33" s="450">
        <v>1516594</v>
      </c>
      <c r="G33" s="452">
        <v>121690</v>
      </c>
      <c r="H33" s="450">
        <v>154639</v>
      </c>
      <c r="I33" s="450">
        <v>1757507</v>
      </c>
      <c r="J33" s="452">
        <v>126179</v>
      </c>
      <c r="K33" s="450">
        <v>21778</v>
      </c>
      <c r="L33" s="450"/>
      <c r="M33" s="452"/>
      <c r="N33" s="450"/>
      <c r="O33" s="440"/>
    </row>
    <row r="34" spans="1:15" x14ac:dyDescent="0.25">
      <c r="A34" s="449">
        <v>1984</v>
      </c>
      <c r="B34" s="449">
        <v>1</v>
      </c>
      <c r="C34" s="450">
        <v>3638000</v>
      </c>
      <c r="D34" s="451">
        <v>299075</v>
      </c>
      <c r="E34" s="450">
        <v>198765</v>
      </c>
      <c r="F34" s="450">
        <v>1588764</v>
      </c>
      <c r="G34" s="452">
        <v>134421</v>
      </c>
      <c r="H34" s="450">
        <v>170470</v>
      </c>
      <c r="I34" s="450">
        <v>1901883</v>
      </c>
      <c r="J34" s="452">
        <v>147733</v>
      </c>
      <c r="K34" s="450">
        <v>24678</v>
      </c>
      <c r="L34" s="450"/>
      <c r="M34" s="452"/>
      <c r="N34" s="450"/>
      <c r="O34" s="440"/>
    </row>
    <row r="35" spans="1:15" x14ac:dyDescent="0.25">
      <c r="A35" s="449">
        <v>1985</v>
      </c>
      <c r="B35" s="449">
        <v>1</v>
      </c>
      <c r="C35" s="450">
        <v>3133696</v>
      </c>
      <c r="D35" s="451">
        <v>327823</v>
      </c>
      <c r="E35" s="450">
        <v>207812</v>
      </c>
      <c r="F35" s="450">
        <v>1659526</v>
      </c>
      <c r="G35" s="452">
        <v>142454.29999999999</v>
      </c>
      <c r="H35" s="450">
        <v>171889</v>
      </c>
      <c r="I35" s="450">
        <v>12266920</v>
      </c>
      <c r="J35" s="452">
        <v>151832</v>
      </c>
      <c r="K35" s="450">
        <v>983309</v>
      </c>
      <c r="L35" s="450"/>
      <c r="M35" s="452"/>
      <c r="N35" s="450"/>
      <c r="O35" s="440"/>
    </row>
    <row r="36" spans="1:15" x14ac:dyDescent="0.25">
      <c r="A36" s="449">
        <v>1986</v>
      </c>
      <c r="B36" s="449">
        <v>1</v>
      </c>
      <c r="C36" s="450">
        <v>4041658</v>
      </c>
      <c r="D36" s="451">
        <v>351620</v>
      </c>
      <c r="E36" s="450">
        <v>490615</v>
      </c>
      <c r="F36" s="450">
        <v>1610969</v>
      </c>
      <c r="G36" s="452">
        <v>148852</v>
      </c>
      <c r="H36" s="450">
        <v>190401</v>
      </c>
      <c r="I36" s="450">
        <v>2169522</v>
      </c>
      <c r="J36" s="452">
        <v>172254</v>
      </c>
      <c r="K36" s="450">
        <v>296143</v>
      </c>
      <c r="L36" s="450">
        <v>261167</v>
      </c>
      <c r="M36" s="452">
        <v>30514</v>
      </c>
      <c r="N36" s="450">
        <v>4071</v>
      </c>
      <c r="O36" s="440"/>
    </row>
    <row r="37" spans="1:15" x14ac:dyDescent="0.25">
      <c r="A37" s="449">
        <v>1987</v>
      </c>
      <c r="B37" s="449">
        <v>1</v>
      </c>
      <c r="C37" s="450">
        <v>3932791</v>
      </c>
      <c r="D37" s="451">
        <v>356165</v>
      </c>
      <c r="E37" s="450">
        <v>226616</v>
      </c>
      <c r="F37" s="450">
        <v>1542405</v>
      </c>
      <c r="G37" s="452">
        <v>150996</v>
      </c>
      <c r="H37" s="450">
        <v>192404</v>
      </c>
      <c r="I37" s="450">
        <v>2198897</v>
      </c>
      <c r="J37" s="452">
        <v>179972</v>
      </c>
      <c r="K37" s="450">
        <v>30496</v>
      </c>
      <c r="L37" s="450">
        <v>191489</v>
      </c>
      <c r="M37" s="452">
        <v>25197</v>
      </c>
      <c r="N37" s="450">
        <v>3716</v>
      </c>
      <c r="O37" s="440"/>
    </row>
    <row r="38" spans="1:15" x14ac:dyDescent="0.25">
      <c r="A38" s="449">
        <v>1988</v>
      </c>
      <c r="B38" s="449">
        <v>1</v>
      </c>
      <c r="C38" s="450">
        <v>4019398</v>
      </c>
      <c r="D38" s="451">
        <v>366322</v>
      </c>
      <c r="E38" s="450">
        <v>227020</v>
      </c>
      <c r="F38" s="450">
        <v>1578933</v>
      </c>
      <c r="G38" s="452">
        <v>154076</v>
      </c>
      <c r="H38" s="450">
        <v>191698</v>
      </c>
      <c r="I38" s="450">
        <v>2207325</v>
      </c>
      <c r="J38" s="452">
        <v>180297</v>
      </c>
      <c r="K38" s="450">
        <v>30855</v>
      </c>
      <c r="L38" s="450">
        <v>233140</v>
      </c>
      <c r="M38" s="452">
        <v>31949</v>
      </c>
      <c r="N38" s="450">
        <v>4467</v>
      </c>
      <c r="O38" s="440"/>
    </row>
    <row r="39" spans="1:15" x14ac:dyDescent="0.25">
      <c r="A39" s="449">
        <v>1989</v>
      </c>
      <c r="B39" s="449">
        <v>1</v>
      </c>
      <c r="C39" s="450">
        <v>4144099</v>
      </c>
      <c r="D39" s="451">
        <v>381926</v>
      </c>
      <c r="E39" s="450">
        <v>228552</v>
      </c>
      <c r="F39" s="450">
        <v>1636796</v>
      </c>
      <c r="G39" s="452">
        <v>159560</v>
      </c>
      <c r="H39" s="450">
        <v>193042</v>
      </c>
      <c r="I39" s="450">
        <v>2237907</v>
      </c>
      <c r="J39" s="452">
        <v>188288</v>
      </c>
      <c r="K39" s="450">
        <v>31117</v>
      </c>
      <c r="L39" s="450">
        <v>269396</v>
      </c>
      <c r="M39" s="452">
        <v>34078</v>
      </c>
      <c r="N39" s="450">
        <v>4393</v>
      </c>
      <c r="O39" s="440"/>
    </row>
    <row r="40" spans="1:15" x14ac:dyDescent="0.25">
      <c r="A40" s="449">
        <v>1990</v>
      </c>
      <c r="B40" s="449">
        <v>1</v>
      </c>
      <c r="C40" s="450">
        <v>4235451</v>
      </c>
      <c r="D40" s="451">
        <v>402043</v>
      </c>
      <c r="E40" s="450">
        <v>229897</v>
      </c>
      <c r="F40" s="450">
        <v>1646617</v>
      </c>
      <c r="G40" s="452">
        <v>166009</v>
      </c>
      <c r="H40" s="450">
        <v>193443</v>
      </c>
      <c r="I40" s="450">
        <v>2307933</v>
      </c>
      <c r="J40" s="452">
        <v>201250</v>
      </c>
      <c r="K40" s="450">
        <v>31817</v>
      </c>
      <c r="L40" s="450">
        <v>280901</v>
      </c>
      <c r="M40" s="452">
        <v>34784</v>
      </c>
      <c r="N40" s="450">
        <v>4637</v>
      </c>
      <c r="O40" s="440"/>
    </row>
    <row r="41" spans="1:15" x14ac:dyDescent="0.25">
      <c r="A41" s="449">
        <v>1991</v>
      </c>
      <c r="B41" s="449">
        <v>1</v>
      </c>
      <c r="C41" s="450">
        <v>4252707</v>
      </c>
      <c r="D41" s="451">
        <v>418382</v>
      </c>
      <c r="E41" s="450">
        <v>233394</v>
      </c>
      <c r="F41" s="450">
        <v>1613758</v>
      </c>
      <c r="G41" s="452">
        <v>170879</v>
      </c>
      <c r="H41" s="450">
        <v>195941</v>
      </c>
      <c r="I41" s="450">
        <v>2425317</v>
      </c>
      <c r="J41" s="452">
        <v>221318</v>
      </c>
      <c r="K41" s="450">
        <v>32708</v>
      </c>
      <c r="L41" s="450">
        <v>213632</v>
      </c>
      <c r="M41" s="452">
        <v>26185</v>
      </c>
      <c r="N41" s="450">
        <v>4745</v>
      </c>
      <c r="O41" s="440"/>
    </row>
    <row r="42" spans="1:15" x14ac:dyDescent="0.25">
      <c r="A42" s="449">
        <v>1992</v>
      </c>
      <c r="B42" s="449">
        <v>1</v>
      </c>
      <c r="C42" s="450">
        <v>4326067</v>
      </c>
      <c r="D42" s="451">
        <v>432219</v>
      </c>
      <c r="E42" s="450">
        <v>237518</v>
      </c>
      <c r="F42" s="450">
        <v>1640914</v>
      </c>
      <c r="G42" s="452">
        <v>177586</v>
      </c>
      <c r="H42" s="450">
        <v>199250</v>
      </c>
      <c r="I42" s="450">
        <v>2467751</v>
      </c>
      <c r="J42" s="452">
        <v>226936</v>
      </c>
      <c r="K42" s="450">
        <v>33477</v>
      </c>
      <c r="L42" s="450">
        <v>217402</v>
      </c>
      <c r="M42" s="452">
        <v>27697</v>
      </c>
      <c r="N42" s="450">
        <v>4791</v>
      </c>
      <c r="O42" s="440"/>
    </row>
    <row r="43" spans="1:15" x14ac:dyDescent="0.25">
      <c r="A43" s="449">
        <v>1993</v>
      </c>
      <c r="B43" s="449">
        <v>1</v>
      </c>
      <c r="C43" s="450">
        <v>4368172</v>
      </c>
      <c r="D43" s="451">
        <v>441048</v>
      </c>
      <c r="E43" s="450">
        <v>241929</v>
      </c>
      <c r="F43" s="450">
        <v>1628395</v>
      </c>
      <c r="G43" s="452">
        <v>180749</v>
      </c>
      <c r="H43" s="450">
        <v>203218</v>
      </c>
      <c r="I43" s="450">
        <v>2538044</v>
      </c>
      <c r="J43" s="452">
        <v>238638</v>
      </c>
      <c r="K43" s="450">
        <v>34598</v>
      </c>
      <c r="L43" s="450">
        <v>201734</v>
      </c>
      <c r="M43" s="452">
        <v>21660</v>
      </c>
      <c r="N43" s="450">
        <v>4113</v>
      </c>
      <c r="O43" s="440"/>
    </row>
    <row r="44" spans="1:15" x14ac:dyDescent="0.25">
      <c r="A44" s="449">
        <v>1994</v>
      </c>
      <c r="B44" s="449">
        <v>1</v>
      </c>
      <c r="C44" s="450">
        <v>4550653</v>
      </c>
      <c r="D44" s="451">
        <v>465995</v>
      </c>
      <c r="E44" s="450">
        <v>245246</v>
      </c>
      <c r="F44" s="450">
        <v>1689011</v>
      </c>
      <c r="G44" s="452">
        <v>191397</v>
      </c>
      <c r="H44" s="450">
        <v>206279</v>
      </c>
      <c r="I44" s="450">
        <v>2635784</v>
      </c>
      <c r="J44" s="452">
        <v>248265</v>
      </c>
      <c r="K44" s="450">
        <v>34962</v>
      </c>
      <c r="L44" s="450">
        <v>225858</v>
      </c>
      <c r="M44" s="452">
        <v>26333</v>
      </c>
      <c r="N44" s="450">
        <v>4005</v>
      </c>
      <c r="O44" s="440"/>
    </row>
    <row r="45" spans="1:15" x14ac:dyDescent="0.25">
      <c r="A45" s="449">
        <v>1995</v>
      </c>
      <c r="B45" s="449">
        <v>1</v>
      </c>
      <c r="C45" s="450">
        <v>4637935</v>
      </c>
      <c r="D45" s="451">
        <v>472891</v>
      </c>
      <c r="E45" s="450">
        <v>250815</v>
      </c>
      <c r="F45" s="450">
        <v>1711770</v>
      </c>
      <c r="G45" s="452">
        <v>193033</v>
      </c>
      <c r="H45" s="450">
        <v>210870</v>
      </c>
      <c r="I45" s="450">
        <v>2702302</v>
      </c>
      <c r="J45" s="452">
        <v>249684</v>
      </c>
      <c r="K45" s="450">
        <v>34968</v>
      </c>
      <c r="L45" s="450">
        <v>223863</v>
      </c>
      <c r="M45" s="452">
        <v>30174</v>
      </c>
      <c r="N45" s="450">
        <v>4977</v>
      </c>
      <c r="O45" s="440"/>
    </row>
    <row r="46" spans="1:15" x14ac:dyDescent="0.25">
      <c r="A46" s="449">
        <v>1996</v>
      </c>
      <c r="B46" s="449" t="s">
        <v>970</v>
      </c>
      <c r="C46" s="450">
        <v>4779562</v>
      </c>
      <c r="D46" s="451">
        <v>489489</v>
      </c>
      <c r="E46" s="450">
        <v>256103</v>
      </c>
      <c r="F46" s="450">
        <v>1766184</v>
      </c>
      <c r="G46" s="452">
        <v>200660</v>
      </c>
      <c r="H46" s="450">
        <v>215712</v>
      </c>
      <c r="I46" s="450">
        <v>2834072</v>
      </c>
      <c r="J46" s="452">
        <v>264912</v>
      </c>
      <c r="K46" s="450">
        <v>36194</v>
      </c>
      <c r="L46" s="450">
        <v>179306</v>
      </c>
      <c r="M46" s="452">
        <v>23917</v>
      </c>
      <c r="N46" s="450">
        <v>4197</v>
      </c>
      <c r="O46" s="440"/>
    </row>
    <row r="47" spans="1:15" x14ac:dyDescent="0.25">
      <c r="A47" s="449">
        <v>1997</v>
      </c>
      <c r="B47" s="449" t="s">
        <v>970</v>
      </c>
      <c r="C47" s="450">
        <v>4840529</v>
      </c>
      <c r="D47" s="451">
        <v>487620</v>
      </c>
      <c r="E47" s="450">
        <v>254991</v>
      </c>
      <c r="F47" s="450">
        <v>1725834</v>
      </c>
      <c r="G47" s="452">
        <v>197457</v>
      </c>
      <c r="H47" s="450">
        <v>215076</v>
      </c>
      <c r="I47" s="450">
        <v>2936355</v>
      </c>
      <c r="J47" s="452">
        <v>263860</v>
      </c>
      <c r="K47" s="450">
        <v>35008</v>
      </c>
      <c r="L47" s="450">
        <v>178340</v>
      </c>
      <c r="M47" s="452">
        <v>26303</v>
      </c>
      <c r="N47" s="450">
        <v>4907</v>
      </c>
      <c r="O47" s="440"/>
    </row>
    <row r="48" spans="1:15" x14ac:dyDescent="0.25">
      <c r="A48" s="449">
        <v>1998</v>
      </c>
      <c r="B48" s="449" t="s">
        <v>970</v>
      </c>
      <c r="C48" s="450">
        <v>5094584</v>
      </c>
      <c r="D48" s="451">
        <v>508097</v>
      </c>
      <c r="E48" s="450">
        <v>265185</v>
      </c>
      <c r="F48" s="450">
        <v>1767992</v>
      </c>
      <c r="G48" s="452">
        <v>203284</v>
      </c>
      <c r="H48" s="450">
        <v>222927</v>
      </c>
      <c r="I48" s="450">
        <v>3124911</v>
      </c>
      <c r="J48" s="452">
        <v>277217</v>
      </c>
      <c r="K48" s="450">
        <v>36935</v>
      </c>
      <c r="L48" s="450">
        <v>201681</v>
      </c>
      <c r="M48" s="452">
        <v>27596</v>
      </c>
      <c r="N48" s="450">
        <v>5323</v>
      </c>
      <c r="O48" s="440"/>
    </row>
    <row r="49" spans="1:15" x14ac:dyDescent="0.25">
      <c r="A49" s="449">
        <v>1999</v>
      </c>
      <c r="B49" s="449" t="s">
        <v>970</v>
      </c>
      <c r="C49" s="450">
        <v>5292615</v>
      </c>
      <c r="D49" s="451">
        <v>517414</v>
      </c>
      <c r="E49" s="450">
        <v>269831</v>
      </c>
      <c r="F49" s="450">
        <v>1865743</v>
      </c>
      <c r="G49" s="452">
        <v>208179</v>
      </c>
      <c r="H49" s="450">
        <v>227247</v>
      </c>
      <c r="I49" s="450">
        <v>3229036</v>
      </c>
      <c r="J49" s="452">
        <v>281217</v>
      </c>
      <c r="K49" s="450">
        <v>37009</v>
      </c>
      <c r="L49" s="450">
        <v>197836</v>
      </c>
      <c r="M49" s="452">
        <v>28018</v>
      </c>
      <c r="N49" s="450">
        <v>5575</v>
      </c>
      <c r="O49" s="440"/>
    </row>
    <row r="50" spans="1:15" x14ac:dyDescent="0.25">
      <c r="A50" s="449">
        <v>2000</v>
      </c>
      <c r="B50" s="449" t="s">
        <v>970</v>
      </c>
      <c r="C50" s="450">
        <v>5309970</v>
      </c>
      <c r="D50" s="451">
        <v>535246</v>
      </c>
      <c r="E50" s="450">
        <v>273530</v>
      </c>
      <c r="F50" s="450">
        <v>1854968</v>
      </c>
      <c r="G50" s="452">
        <v>212474</v>
      </c>
      <c r="H50" s="450">
        <v>230534</v>
      </c>
      <c r="I50" s="450">
        <v>3273104</v>
      </c>
      <c r="J50" s="452">
        <v>296990</v>
      </c>
      <c r="K50" s="450">
        <v>38928</v>
      </c>
      <c r="L50" s="450">
        <v>181898</v>
      </c>
      <c r="M50" s="452">
        <v>25782</v>
      </c>
      <c r="N50" s="450">
        <v>4068</v>
      </c>
      <c r="O50" s="440"/>
    </row>
    <row r="51" spans="1:15" x14ac:dyDescent="0.25">
      <c r="A51" s="449">
        <v>2001</v>
      </c>
      <c r="B51" s="449">
        <v>1</v>
      </c>
      <c r="C51" s="453">
        <v>5419835.608</v>
      </c>
      <c r="D51" s="454">
        <v>639625.00299999991</v>
      </c>
      <c r="E51" s="453">
        <v>272161.09999999998</v>
      </c>
      <c r="F51" s="453">
        <v>1885745.4720000001</v>
      </c>
      <c r="G51" s="454">
        <v>221223.15</v>
      </c>
      <c r="H51" s="453">
        <v>237110.1</v>
      </c>
      <c r="I51" s="453">
        <v>3282876.2390000001</v>
      </c>
      <c r="J51" s="454">
        <v>298096.52</v>
      </c>
      <c r="K51" s="453">
        <v>37371.699999999997</v>
      </c>
      <c r="L51" s="453">
        <v>191183.35800000001</v>
      </c>
      <c r="M51" s="454">
        <v>27431.933000000001</v>
      </c>
      <c r="N51" s="453">
        <v>5256.3</v>
      </c>
      <c r="O51" s="440"/>
    </row>
    <row r="52" spans="1:15" x14ac:dyDescent="0.25">
      <c r="A52" s="449">
        <v>2002</v>
      </c>
      <c r="B52" s="453" t="s">
        <v>988</v>
      </c>
      <c r="C52" s="455">
        <v>5465489</v>
      </c>
      <c r="D52" s="456">
        <v>571871</v>
      </c>
      <c r="E52" s="455">
        <v>284821</v>
      </c>
      <c r="F52" s="455">
        <v>1932217</v>
      </c>
      <c r="G52" s="456">
        <v>232769</v>
      </c>
      <c r="H52" s="455">
        <v>239822</v>
      </c>
      <c r="I52" s="455">
        <v>3326091</v>
      </c>
      <c r="J52" s="456">
        <v>310014</v>
      </c>
      <c r="K52" s="455">
        <v>39523</v>
      </c>
      <c r="L52" s="455">
        <v>207181</v>
      </c>
      <c r="M52" s="456">
        <v>29088</v>
      </c>
      <c r="N52" s="455">
        <v>5476</v>
      </c>
      <c r="O52" s="440"/>
    </row>
    <row r="53" spans="1:15" x14ac:dyDescent="0.25">
      <c r="A53" s="449">
        <v>2003</v>
      </c>
      <c r="B53" s="453" t="s">
        <v>988</v>
      </c>
      <c r="C53" s="455">
        <v>5563682</v>
      </c>
      <c r="D53" s="456">
        <v>584243</v>
      </c>
      <c r="E53" s="455">
        <v>290842</v>
      </c>
      <c r="F53" s="455">
        <v>1987009</v>
      </c>
      <c r="G53" s="456">
        <v>238065</v>
      </c>
      <c r="H53" s="455">
        <v>246921</v>
      </c>
      <c r="I53" s="455">
        <v>3576673</v>
      </c>
      <c r="J53" s="456">
        <v>346178</v>
      </c>
      <c r="K53" s="455">
        <v>43921</v>
      </c>
      <c r="L53" s="455"/>
      <c r="M53" s="456"/>
      <c r="N53" s="455"/>
      <c r="O53" s="440"/>
    </row>
    <row r="54" spans="1:15" x14ac:dyDescent="0.25">
      <c r="A54" s="449">
        <v>2004</v>
      </c>
      <c r="B54" s="453" t="s">
        <v>988</v>
      </c>
      <c r="C54" s="455">
        <v>5788484</v>
      </c>
      <c r="D54" s="456">
        <v>636008</v>
      </c>
      <c r="E54" s="455">
        <v>296358</v>
      </c>
      <c r="F54" s="455">
        <v>2061905</v>
      </c>
      <c r="G54" s="456">
        <v>256461</v>
      </c>
      <c r="H54" s="455">
        <v>251198</v>
      </c>
      <c r="I54" s="455">
        <v>3726579</v>
      </c>
      <c r="J54" s="456">
        <v>379547</v>
      </c>
      <c r="K54" s="455">
        <v>45160</v>
      </c>
      <c r="L54" s="455"/>
      <c r="M54" s="456"/>
      <c r="N54" s="455"/>
      <c r="O54" s="440"/>
    </row>
    <row r="55" spans="1:15" x14ac:dyDescent="0.25">
      <c r="A55" s="449">
        <v>2005</v>
      </c>
      <c r="B55" s="453" t="s">
        <v>988</v>
      </c>
      <c r="C55" s="455">
        <v>5912571</v>
      </c>
      <c r="D55" s="456">
        <v>693022</v>
      </c>
      <c r="E55" s="455">
        <v>302674</v>
      </c>
      <c r="F55" s="455">
        <v>2061652</v>
      </c>
      <c r="G55" s="456">
        <v>274152</v>
      </c>
      <c r="H55" s="455">
        <v>256717</v>
      </c>
      <c r="I55" s="455">
        <v>3850919</v>
      </c>
      <c r="J55" s="456">
        <v>418870</v>
      </c>
      <c r="K55" s="455">
        <v>45957</v>
      </c>
      <c r="L55" s="455"/>
      <c r="M55" s="456"/>
      <c r="N55" s="455"/>
      <c r="O55" s="440"/>
    </row>
    <row r="56" spans="1:15" x14ac:dyDescent="0.25">
      <c r="A56" s="449">
        <v>2006</v>
      </c>
      <c r="B56" s="453" t="s">
        <v>988</v>
      </c>
      <c r="C56" s="455">
        <v>6182291</v>
      </c>
      <c r="D56" s="456">
        <v>794064</v>
      </c>
      <c r="E56" s="455">
        <v>308575</v>
      </c>
      <c r="F56" s="455">
        <v>2120254</v>
      </c>
      <c r="G56" s="456">
        <v>314378</v>
      </c>
      <c r="H56" s="455">
        <v>261502</v>
      </c>
      <c r="I56" s="455">
        <v>4062037</v>
      </c>
      <c r="J56" s="456">
        <v>479686</v>
      </c>
      <c r="K56" s="455">
        <v>47073</v>
      </c>
      <c r="L56" s="455"/>
      <c r="M56" s="456"/>
      <c r="N56" s="455"/>
      <c r="O56" s="431"/>
    </row>
    <row r="57" spans="1:15" x14ac:dyDescent="0.25">
      <c r="A57" s="449">
        <v>2007</v>
      </c>
      <c r="B57" s="453" t="s">
        <v>988</v>
      </c>
      <c r="C57" s="455">
        <v>6326610</v>
      </c>
      <c r="D57" s="456">
        <v>840471</v>
      </c>
      <c r="E57" s="455">
        <v>312845</v>
      </c>
      <c r="F57" s="455">
        <v>2114456</v>
      </c>
      <c r="G57" s="456">
        <v>320973</v>
      </c>
      <c r="H57" s="455">
        <v>265449</v>
      </c>
      <c r="I57" s="455">
        <v>4212154</v>
      </c>
      <c r="J57" s="456">
        <v>519498</v>
      </c>
      <c r="K57" s="455">
        <v>47396</v>
      </c>
      <c r="L57" s="455"/>
      <c r="M57" s="456"/>
      <c r="N57" s="455"/>
      <c r="O57" s="431"/>
    </row>
    <row r="58" spans="1:15" x14ac:dyDescent="0.25">
      <c r="A58" s="449">
        <v>2008</v>
      </c>
      <c r="B58" s="453" t="s">
        <v>988</v>
      </c>
      <c r="C58" s="455">
        <v>6324855</v>
      </c>
      <c r="D58" s="456">
        <v>931674.39999999991</v>
      </c>
      <c r="E58" s="455">
        <v>317020</v>
      </c>
      <c r="F58" s="455">
        <v>2129297</v>
      </c>
      <c r="G58" s="456">
        <v>352363.50000000006</v>
      </c>
      <c r="H58" s="455">
        <v>268638</v>
      </c>
      <c r="I58" s="455">
        <v>4195558</v>
      </c>
      <c r="J58" s="456">
        <v>579310.9</v>
      </c>
      <c r="K58" s="455">
        <v>48382</v>
      </c>
      <c r="L58" s="455"/>
      <c r="M58" s="456"/>
      <c r="N58" s="455"/>
      <c r="O58" s="431"/>
    </row>
    <row r="59" spans="1:15" x14ac:dyDescent="0.25">
      <c r="A59" s="528">
        <v>2009</v>
      </c>
      <c r="B59" s="529">
        <v>3</v>
      </c>
      <c r="C59" s="530">
        <v>6287118.5960000018</v>
      </c>
      <c r="D59" s="531">
        <v>964742.9837857997</v>
      </c>
      <c r="E59" s="530">
        <v>321849.28116883122</v>
      </c>
      <c r="F59" s="530">
        <v>2123746.4499999997</v>
      </c>
      <c r="G59" s="531">
        <v>366328.59942450002</v>
      </c>
      <c r="H59" s="530">
        <v>271509.69336219336</v>
      </c>
      <c r="I59" s="530">
        <v>4050063.6309999982</v>
      </c>
      <c r="J59" s="531">
        <v>550973.69085829996</v>
      </c>
      <c r="K59" s="530">
        <v>46736.398629148607</v>
      </c>
      <c r="L59" s="530">
        <v>113308.51499999998</v>
      </c>
      <c r="M59" s="531">
        <v>47440.693502999973</v>
      </c>
      <c r="N59" s="530">
        <v>3592.1816017316005</v>
      </c>
      <c r="O59" s="431"/>
    </row>
    <row r="60" spans="1:15" s="612" customFormat="1" x14ac:dyDescent="0.25">
      <c r="A60" s="605">
        <v>2010</v>
      </c>
      <c r="B60" s="606">
        <v>3</v>
      </c>
      <c r="C60" s="607">
        <f>SUM(F60,I60,L60)</f>
        <v>6192915</v>
      </c>
      <c r="D60" s="608">
        <v>924112.8235733998</v>
      </c>
      <c r="E60" s="607">
        <v>324034.95075757575</v>
      </c>
      <c r="F60" s="607">
        <v>2096447</v>
      </c>
      <c r="G60" s="608">
        <v>342382</v>
      </c>
      <c r="H60" s="607">
        <v>273316</v>
      </c>
      <c r="I60" s="607">
        <v>2722607</v>
      </c>
      <c r="J60" s="608">
        <v>367542</v>
      </c>
      <c r="K60" s="607">
        <v>46150</v>
      </c>
      <c r="L60" s="607">
        <v>1373861</v>
      </c>
      <c r="M60" s="608">
        <v>216626.41525749996</v>
      </c>
      <c r="N60" s="607">
        <v>4447.9242424242429</v>
      </c>
    </row>
    <row r="61" spans="1:15" x14ac:dyDescent="0.25">
      <c r="A61" s="431"/>
      <c r="B61" s="431"/>
      <c r="C61" s="457"/>
      <c r="D61" s="457"/>
      <c r="E61" s="457"/>
      <c r="F61" s="457"/>
      <c r="G61" s="457"/>
      <c r="H61" s="457"/>
      <c r="I61" s="457"/>
      <c r="J61" s="457"/>
      <c r="K61" s="457"/>
      <c r="L61" s="457"/>
      <c r="M61" s="457"/>
      <c r="N61" s="457"/>
      <c r="O61" s="431"/>
    </row>
    <row r="71" s="338" customFormat="1" x14ac:dyDescent="0.25"/>
  </sheetData>
  <mergeCells count="8">
    <mergeCell ref="A3:M3"/>
    <mergeCell ref="A9:N9"/>
    <mergeCell ref="A10:A11"/>
    <mergeCell ref="B10:B11"/>
    <mergeCell ref="C10:E10"/>
    <mergeCell ref="F10:H10"/>
    <mergeCell ref="I10:K10"/>
    <mergeCell ref="L10:N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Q63"/>
  <sheetViews>
    <sheetView workbookViewId="0">
      <pane ySplit="11" topLeftCell="A12" activePane="bottomLeft" state="frozen"/>
      <selection pane="bottomLeft" activeCell="A9" sqref="A9:M9"/>
    </sheetView>
  </sheetViews>
  <sheetFormatPr defaultRowHeight="15" x14ac:dyDescent="0.25"/>
  <cols>
    <col min="1" max="1" width="20.28515625" customWidth="1"/>
    <col min="2" max="2" width="22.7109375" customWidth="1"/>
    <col min="3" max="3" width="28.42578125" customWidth="1"/>
    <col min="4" max="4" width="14.140625" customWidth="1"/>
    <col min="5" max="5" width="17.28515625" customWidth="1"/>
    <col min="6" max="8" width="28.42578125" customWidth="1"/>
    <col min="9" max="11" width="28.42578125" bestFit="1" customWidth="1"/>
  </cols>
  <sheetData>
    <row r="1" spans="1:17" x14ac:dyDescent="0.25">
      <c r="A1" s="461" t="s">
        <v>989</v>
      </c>
      <c r="B1" s="459"/>
      <c r="C1" s="459"/>
      <c r="D1" s="459"/>
      <c r="E1" s="459"/>
      <c r="F1" s="459"/>
      <c r="G1" s="459"/>
      <c r="H1" s="459"/>
      <c r="I1" s="459"/>
      <c r="J1" s="459"/>
      <c r="K1" s="459"/>
      <c r="L1" s="459"/>
      <c r="M1" s="459"/>
      <c r="N1" s="459"/>
      <c r="O1" s="459"/>
      <c r="P1" s="459"/>
      <c r="Q1" s="459"/>
    </row>
    <row r="2" spans="1:17" x14ac:dyDescent="0.25">
      <c r="A2" s="461" t="s">
        <v>996</v>
      </c>
      <c r="B2" s="459"/>
      <c r="C2" s="459"/>
      <c r="D2" s="459"/>
      <c r="E2" s="459"/>
      <c r="F2" s="459"/>
      <c r="G2" s="459"/>
      <c r="H2" s="459"/>
      <c r="I2" s="459"/>
      <c r="J2" s="459"/>
      <c r="K2" s="459"/>
      <c r="L2" s="459"/>
      <c r="M2" s="459"/>
      <c r="N2" s="459"/>
      <c r="O2" s="459"/>
      <c r="P2" s="459"/>
      <c r="Q2" s="459"/>
    </row>
    <row r="3" spans="1:17" x14ac:dyDescent="0.25">
      <c r="A3" s="474" t="s">
        <v>997</v>
      </c>
      <c r="B3" s="459"/>
      <c r="C3" s="459"/>
      <c r="D3" s="459"/>
      <c r="E3" s="459"/>
      <c r="F3" s="459"/>
      <c r="G3" s="459"/>
      <c r="H3" s="459"/>
      <c r="I3" s="459"/>
      <c r="J3" s="459"/>
      <c r="K3" s="459"/>
      <c r="L3" s="459"/>
      <c r="M3" s="459"/>
      <c r="N3" s="459"/>
      <c r="O3" s="459"/>
      <c r="P3" s="459"/>
      <c r="Q3" s="459"/>
    </row>
    <row r="4" spans="1:17" x14ac:dyDescent="0.25">
      <c r="A4" s="461" t="s">
        <v>984</v>
      </c>
      <c r="B4" s="459"/>
      <c r="C4" s="459"/>
      <c r="D4" s="459"/>
      <c r="E4" s="459"/>
      <c r="F4" s="459"/>
      <c r="G4" s="459"/>
      <c r="H4" s="459"/>
      <c r="I4" s="459"/>
      <c r="J4" s="459"/>
      <c r="K4" s="459"/>
      <c r="L4" s="459"/>
      <c r="M4" s="459"/>
      <c r="N4" s="459"/>
      <c r="O4" s="459"/>
      <c r="P4" s="459"/>
      <c r="Q4" s="459"/>
    </row>
    <row r="5" spans="1:17" x14ac:dyDescent="0.25">
      <c r="A5" s="461" t="s">
        <v>993</v>
      </c>
      <c r="B5" s="459"/>
      <c r="C5" s="459"/>
      <c r="D5" s="459"/>
      <c r="E5" s="459"/>
      <c r="F5" s="459"/>
      <c r="G5" s="459"/>
      <c r="H5" s="459"/>
      <c r="I5" s="459"/>
      <c r="J5" s="459"/>
      <c r="K5" s="459"/>
      <c r="L5" s="459"/>
      <c r="M5" s="459"/>
      <c r="N5" s="459"/>
      <c r="O5" s="459"/>
      <c r="P5" s="459"/>
      <c r="Q5" s="459"/>
    </row>
    <row r="6" spans="1:17" x14ac:dyDescent="0.25">
      <c r="A6" s="474" t="s">
        <v>986</v>
      </c>
      <c r="B6" s="459"/>
      <c r="C6" s="459"/>
      <c r="D6" s="459"/>
      <c r="E6" s="459"/>
      <c r="F6" s="459"/>
      <c r="G6" s="459"/>
      <c r="H6" s="459"/>
      <c r="I6" s="459"/>
      <c r="J6" s="459"/>
      <c r="K6" s="459"/>
      <c r="L6" s="459"/>
      <c r="M6" s="459"/>
      <c r="N6" s="459"/>
      <c r="O6" s="459"/>
      <c r="P6" s="459"/>
      <c r="Q6" s="459"/>
    </row>
    <row r="7" spans="1:17" x14ac:dyDescent="0.25">
      <c r="A7" s="462" t="s">
        <v>961</v>
      </c>
      <c r="B7" s="466"/>
      <c r="C7" s="467"/>
      <c r="D7" s="467"/>
      <c r="E7" s="466"/>
      <c r="F7" s="467"/>
      <c r="G7" s="466"/>
      <c r="H7" s="467"/>
      <c r="I7" s="466"/>
      <c r="J7" s="467"/>
      <c r="K7" s="466"/>
      <c r="L7" s="467"/>
      <c r="M7" s="466"/>
      <c r="N7" s="459"/>
      <c r="O7" s="459"/>
      <c r="P7" s="459"/>
      <c r="Q7" s="459"/>
    </row>
    <row r="8" spans="1:17" s="583" customFormat="1" x14ac:dyDescent="0.25">
      <c r="A8" s="604" t="s">
        <v>1043</v>
      </c>
      <c r="B8" s="466"/>
      <c r="C8" s="467"/>
      <c r="D8" s="467"/>
      <c r="E8" s="466"/>
      <c r="F8" s="467"/>
      <c r="G8" s="466"/>
      <c r="H8" s="467"/>
      <c r="I8" s="466"/>
      <c r="J8" s="467"/>
      <c r="K8" s="466"/>
      <c r="L8" s="467"/>
      <c r="M8" s="466"/>
    </row>
    <row r="9" spans="1:17" ht="15" customHeight="1" thickBot="1" x14ac:dyDescent="0.3">
      <c r="A9" s="689" t="s">
        <v>1031</v>
      </c>
      <c r="B9" s="689"/>
      <c r="C9" s="689"/>
      <c r="D9" s="689"/>
      <c r="E9" s="689"/>
      <c r="F9" s="689"/>
      <c r="G9" s="689"/>
      <c r="H9" s="689"/>
      <c r="I9" s="689"/>
      <c r="J9" s="689"/>
      <c r="K9" s="689"/>
      <c r="L9" s="689"/>
      <c r="M9" s="689"/>
      <c r="N9" s="459"/>
      <c r="O9" s="459"/>
      <c r="P9" s="459"/>
      <c r="Q9" s="459"/>
    </row>
    <row r="10" spans="1:17" ht="15.75" thickBot="1" x14ac:dyDescent="0.3">
      <c r="A10" s="685" t="s">
        <v>947</v>
      </c>
      <c r="B10" s="694" t="s">
        <v>32</v>
      </c>
      <c r="C10" s="695"/>
      <c r="D10" s="695"/>
      <c r="E10" s="694" t="s">
        <v>29</v>
      </c>
      <c r="F10" s="695"/>
      <c r="G10" s="695"/>
      <c r="H10" s="694" t="s">
        <v>998</v>
      </c>
      <c r="I10" s="695"/>
      <c r="J10" s="695"/>
      <c r="K10" s="694" t="s">
        <v>31</v>
      </c>
      <c r="L10" s="695"/>
      <c r="M10" s="695"/>
      <c r="N10" s="466"/>
      <c r="O10" s="466"/>
      <c r="P10" s="466"/>
      <c r="Q10" s="466"/>
    </row>
    <row r="11" spans="1:17" ht="39.75" thickBot="1" x14ac:dyDescent="0.3">
      <c r="A11" s="685"/>
      <c r="B11" s="340" t="s">
        <v>999</v>
      </c>
      <c r="C11" s="341" t="s">
        <v>1000</v>
      </c>
      <c r="D11" s="336" t="s">
        <v>1001</v>
      </c>
      <c r="E11" s="340" t="s">
        <v>999</v>
      </c>
      <c r="F11" s="341" t="s">
        <v>1000</v>
      </c>
      <c r="G11" s="336" t="s">
        <v>1001</v>
      </c>
      <c r="H11" s="340" t="s">
        <v>999</v>
      </c>
      <c r="I11" s="341" t="s">
        <v>1000</v>
      </c>
      <c r="J11" s="336" t="s">
        <v>1001</v>
      </c>
      <c r="K11" s="340" t="s">
        <v>999</v>
      </c>
      <c r="L11" s="341" t="s">
        <v>1000</v>
      </c>
      <c r="M11" s="336" t="s">
        <v>1001</v>
      </c>
      <c r="N11" s="464"/>
      <c r="O11" s="464"/>
      <c r="P11" s="464"/>
      <c r="Q11" s="464"/>
    </row>
    <row r="12" spans="1:17" ht="15.75" customHeight="1" x14ac:dyDescent="0.25">
      <c r="A12" s="471">
        <v>1962</v>
      </c>
      <c r="B12" s="473">
        <v>8672.684984428588</v>
      </c>
      <c r="C12" s="476">
        <v>343.9310915756692</v>
      </c>
      <c r="D12" s="477">
        <v>3.9656818181818183</v>
      </c>
      <c r="E12" s="473">
        <v>4987.0105771015033</v>
      </c>
      <c r="F12" s="476">
        <v>203.51642234180738</v>
      </c>
      <c r="G12" s="477">
        <v>4.0809302325581394</v>
      </c>
      <c r="H12" s="473">
        <v>28084.392902053936</v>
      </c>
      <c r="I12" s="476">
        <v>1091.5187927902753</v>
      </c>
      <c r="J12" s="477">
        <v>3.886567164179104</v>
      </c>
      <c r="K12" s="472"/>
      <c r="L12" s="476"/>
      <c r="M12" s="477">
        <v>3.5958333333333337</v>
      </c>
      <c r="N12" s="459"/>
      <c r="O12" s="459"/>
      <c r="P12" s="459"/>
      <c r="Q12" s="459"/>
    </row>
    <row r="13" spans="1:17" x14ac:dyDescent="0.25">
      <c r="A13" s="468">
        <v>1963</v>
      </c>
      <c r="B13" s="469">
        <v>9524.8643260604713</v>
      </c>
      <c r="C13" s="478">
        <v>333.46254660907448</v>
      </c>
      <c r="D13" s="479">
        <v>3.5009689922480622</v>
      </c>
      <c r="E13" s="469">
        <v>5039.036311338913</v>
      </c>
      <c r="F13" s="478">
        <v>184.97372348017907</v>
      </c>
      <c r="G13" s="479">
        <v>3.6708154506437767</v>
      </c>
      <c r="H13" s="469">
        <v>34261.241970021416</v>
      </c>
      <c r="I13" s="478">
        <v>1151.3650963597431</v>
      </c>
      <c r="J13" s="479">
        <v>3.3605468749999998</v>
      </c>
      <c r="K13" s="470"/>
      <c r="L13" s="478"/>
      <c r="M13" s="479">
        <v>3.3592592592592592</v>
      </c>
      <c r="N13" s="459"/>
      <c r="O13" s="459"/>
      <c r="P13" s="459"/>
      <c r="Q13" s="459"/>
    </row>
    <row r="14" spans="1:17" x14ac:dyDescent="0.25">
      <c r="A14" s="468">
        <v>1964</v>
      </c>
      <c r="B14" s="469">
        <v>9733.6243028854478</v>
      </c>
      <c r="C14" s="478">
        <v>325.47022757975685</v>
      </c>
      <c r="D14" s="479">
        <v>3.3437722419928826</v>
      </c>
      <c r="E14" s="469">
        <v>5125.8154706430569</v>
      </c>
      <c r="F14" s="478">
        <v>177.51934843389117</v>
      </c>
      <c r="G14" s="479">
        <v>3.4632411067193676</v>
      </c>
      <c r="H14" s="469">
        <v>35754.752612363081</v>
      </c>
      <c r="I14" s="478">
        <v>1146.2923328717109</v>
      </c>
      <c r="J14" s="479">
        <v>3.205985915492958</v>
      </c>
      <c r="K14" s="470"/>
      <c r="L14" s="478"/>
      <c r="M14" s="479">
        <v>3.6999999999999997</v>
      </c>
      <c r="N14" s="459"/>
      <c r="O14" s="459"/>
      <c r="P14" s="459"/>
      <c r="Q14" s="459"/>
    </row>
    <row r="15" spans="1:17" x14ac:dyDescent="0.25">
      <c r="A15" s="468">
        <v>1965</v>
      </c>
      <c r="B15" s="469">
        <v>10269.062781315639</v>
      </c>
      <c r="C15" s="478">
        <v>347.59777281365649</v>
      </c>
      <c r="D15" s="479">
        <v>3.3849025974025975</v>
      </c>
      <c r="E15" s="469">
        <v>5383.2400497512435</v>
      </c>
      <c r="F15" s="478">
        <v>190.24020522388059</v>
      </c>
      <c r="G15" s="479">
        <v>3.5339350180505416</v>
      </c>
      <c r="H15" s="469">
        <v>38518.518518518518</v>
      </c>
      <c r="I15" s="478">
        <v>1241.9753086419753</v>
      </c>
      <c r="J15" s="479">
        <v>3.224358974358974</v>
      </c>
      <c r="K15" s="470"/>
      <c r="L15" s="478"/>
      <c r="M15" s="479">
        <v>3.7111111111111108</v>
      </c>
      <c r="N15" s="459"/>
      <c r="O15" s="459"/>
      <c r="P15" s="459"/>
      <c r="Q15" s="459"/>
    </row>
    <row r="16" spans="1:17" x14ac:dyDescent="0.25">
      <c r="A16" s="468">
        <v>1966</v>
      </c>
      <c r="B16" s="469">
        <v>11460.844865739669</v>
      </c>
      <c r="C16" s="478">
        <v>376.82068897182683</v>
      </c>
      <c r="D16" s="479">
        <v>3.2878962536023058</v>
      </c>
      <c r="E16" s="469">
        <v>5824.7947865203096</v>
      </c>
      <c r="F16" s="478">
        <v>202.7720640535189</v>
      </c>
      <c r="G16" s="479">
        <v>3.4811881188118816</v>
      </c>
      <c r="H16" s="469">
        <v>44019.728729963004</v>
      </c>
      <c r="I16" s="478">
        <v>1362.3921085080149</v>
      </c>
      <c r="J16" s="479">
        <v>3.0949579831932774</v>
      </c>
      <c r="K16" s="470"/>
      <c r="L16" s="478"/>
      <c r="M16" s="479">
        <v>3.591176470588235</v>
      </c>
      <c r="N16" s="459"/>
      <c r="O16" s="459"/>
      <c r="P16" s="459"/>
      <c r="Q16" s="459"/>
    </row>
    <row r="17" spans="1:17" x14ac:dyDescent="0.25">
      <c r="A17" s="468">
        <v>1967</v>
      </c>
      <c r="B17" s="469">
        <v>12492.64904556797</v>
      </c>
      <c r="C17" s="478">
        <v>399.93960296899087</v>
      </c>
      <c r="D17" s="479">
        <v>3.2013994910941479</v>
      </c>
      <c r="E17" s="469">
        <v>6468.7621986356116</v>
      </c>
      <c r="F17" s="478">
        <v>218.19060542409426</v>
      </c>
      <c r="G17" s="479">
        <v>3.3729885057471263</v>
      </c>
      <c r="H17" s="469">
        <v>44911.55524925339</v>
      </c>
      <c r="I17" s="478">
        <v>1374.3395359522169</v>
      </c>
      <c r="J17" s="479">
        <v>3.0601023017902813</v>
      </c>
      <c r="K17" s="470"/>
      <c r="L17" s="478"/>
      <c r="M17" s="479">
        <v>3.1063829787234045</v>
      </c>
      <c r="N17" s="459"/>
      <c r="O17" s="459"/>
      <c r="P17" s="459"/>
      <c r="Q17" s="459"/>
    </row>
    <row r="18" spans="1:17" x14ac:dyDescent="0.25">
      <c r="A18" s="468">
        <v>1968</v>
      </c>
      <c r="B18" s="469">
        <v>12856.968140402372</v>
      </c>
      <c r="C18" s="478">
        <v>404.52822112150676</v>
      </c>
      <c r="D18" s="479">
        <v>3.1463733650416175</v>
      </c>
      <c r="E18" s="469">
        <v>6547.171836428035</v>
      </c>
      <c r="F18" s="478">
        <v>219.75957926371152</v>
      </c>
      <c r="G18" s="479">
        <v>3.3565573770491803</v>
      </c>
      <c r="H18" s="469">
        <v>45374.254802384632</v>
      </c>
      <c r="I18" s="478">
        <v>1366.8580260543167</v>
      </c>
      <c r="J18" s="479">
        <v>3.0124087591240878</v>
      </c>
      <c r="K18" s="470"/>
      <c r="L18" s="478"/>
      <c r="M18" s="479">
        <v>2.8046875</v>
      </c>
      <c r="N18" s="436"/>
      <c r="O18" s="431"/>
      <c r="P18" s="431"/>
      <c r="Q18" s="431"/>
    </row>
    <row r="19" spans="1:17" x14ac:dyDescent="0.25">
      <c r="A19" s="468">
        <v>1969</v>
      </c>
      <c r="B19" s="469">
        <v>13669.249907060539</v>
      </c>
      <c r="C19" s="478">
        <v>403.77191226514913</v>
      </c>
      <c r="D19" s="479">
        <v>2.9538702928870295</v>
      </c>
      <c r="E19" s="469">
        <v>6953.8246035319426</v>
      </c>
      <c r="F19" s="478">
        <v>217.58633915320092</v>
      </c>
      <c r="G19" s="479">
        <v>3.1290167865707437</v>
      </c>
      <c r="H19" s="469">
        <v>49385.310497005354</v>
      </c>
      <c r="I19" s="478">
        <v>1391.6150047283809</v>
      </c>
      <c r="J19" s="479">
        <v>2.8178723404255321</v>
      </c>
      <c r="K19" s="470"/>
      <c r="L19" s="478"/>
      <c r="M19" s="479">
        <v>2.8217391304347825</v>
      </c>
      <c r="N19" s="436"/>
      <c r="O19" s="431"/>
      <c r="P19" s="431"/>
      <c r="Q19" s="431"/>
    </row>
    <row r="20" spans="1:17" x14ac:dyDescent="0.25">
      <c r="A20" s="468">
        <v>1970</v>
      </c>
      <c r="B20" s="469">
        <v>14181.343594849508</v>
      </c>
      <c r="C20" s="478">
        <v>412.45644013293327</v>
      </c>
      <c r="D20" s="479">
        <v>2.9084440227703983</v>
      </c>
      <c r="E20" s="469">
        <v>7266.0791299456214</v>
      </c>
      <c r="F20" s="478">
        <v>218.99806237889868</v>
      </c>
      <c r="G20" s="479">
        <v>3.0139784946236561</v>
      </c>
      <c r="H20" s="469">
        <v>51928.332827209233</v>
      </c>
      <c r="I20" s="478">
        <v>1476.9713533758477</v>
      </c>
      <c r="J20" s="479">
        <v>2.8442495126705656</v>
      </c>
      <c r="K20" s="470"/>
      <c r="L20" s="478"/>
      <c r="M20" s="479">
        <v>2.6960526315789473</v>
      </c>
      <c r="N20" s="436"/>
      <c r="O20" s="431"/>
      <c r="P20" s="431"/>
      <c r="Q20" s="431"/>
    </row>
    <row r="21" spans="1:17" x14ac:dyDescent="0.25">
      <c r="A21" s="468">
        <v>1971</v>
      </c>
      <c r="B21" s="469"/>
      <c r="C21" s="478"/>
      <c r="D21" s="479"/>
      <c r="E21" s="469"/>
      <c r="F21" s="478"/>
      <c r="G21" s="468"/>
      <c r="H21" s="469"/>
      <c r="I21" s="478"/>
      <c r="J21" s="479"/>
      <c r="K21" s="470"/>
      <c r="L21" s="478"/>
      <c r="M21" s="468"/>
      <c r="N21" s="436"/>
      <c r="O21" s="431"/>
      <c r="P21" s="431"/>
      <c r="Q21" s="431"/>
    </row>
    <row r="22" spans="1:17" x14ac:dyDescent="0.25">
      <c r="A22" s="468">
        <v>1972</v>
      </c>
      <c r="B22" s="469"/>
      <c r="C22" s="478"/>
      <c r="D22" s="480"/>
      <c r="E22" s="469"/>
      <c r="F22" s="478"/>
      <c r="G22" s="468"/>
      <c r="H22" s="469"/>
      <c r="I22" s="478"/>
      <c r="J22" s="468"/>
      <c r="K22" s="470"/>
      <c r="L22" s="478"/>
      <c r="M22" s="468"/>
      <c r="N22" s="436"/>
      <c r="O22" s="431"/>
      <c r="P22" s="431"/>
      <c r="Q22" s="431"/>
    </row>
    <row r="23" spans="1:17" x14ac:dyDescent="0.25">
      <c r="A23" s="468">
        <v>1973</v>
      </c>
      <c r="B23" s="469"/>
      <c r="C23" s="478"/>
      <c r="D23" s="480"/>
      <c r="E23" s="469"/>
      <c r="F23" s="478"/>
      <c r="G23" s="468"/>
      <c r="H23" s="469"/>
      <c r="I23" s="478"/>
      <c r="J23" s="468"/>
      <c r="K23" s="470"/>
      <c r="L23" s="478"/>
      <c r="M23" s="468"/>
      <c r="N23" s="436"/>
      <c r="O23" s="431"/>
      <c r="P23" s="431"/>
      <c r="Q23" s="431"/>
    </row>
    <row r="24" spans="1:17" x14ac:dyDescent="0.25">
      <c r="A24" s="468">
        <v>1974</v>
      </c>
      <c r="B24" s="469"/>
      <c r="C24" s="478"/>
      <c r="D24" s="480"/>
      <c r="E24" s="469"/>
      <c r="F24" s="478"/>
      <c r="G24" s="468"/>
      <c r="H24" s="469"/>
      <c r="I24" s="478"/>
      <c r="J24" s="468"/>
      <c r="K24" s="470"/>
      <c r="L24" s="478"/>
      <c r="M24" s="468"/>
      <c r="N24" s="436"/>
      <c r="O24" s="431"/>
      <c r="P24" s="431"/>
      <c r="Q24" s="431"/>
    </row>
    <row r="25" spans="1:17" x14ac:dyDescent="0.25">
      <c r="A25" s="468">
        <v>1975</v>
      </c>
      <c r="B25" s="469">
        <v>19151.164475527177</v>
      </c>
      <c r="C25" s="478">
        <v>605.4306772408064</v>
      </c>
      <c r="D25" s="480"/>
      <c r="E25" s="469">
        <v>10149.324595425973</v>
      </c>
      <c r="F25" s="478">
        <v>343.15233382372611</v>
      </c>
      <c r="G25" s="468"/>
      <c r="H25" s="469"/>
      <c r="I25" s="478"/>
      <c r="J25" s="468"/>
      <c r="K25" s="470"/>
      <c r="L25" s="478"/>
      <c r="M25" s="468"/>
      <c r="N25" s="436"/>
      <c r="O25" s="431"/>
      <c r="P25" s="431"/>
      <c r="Q25" s="431"/>
    </row>
    <row r="26" spans="1:17" x14ac:dyDescent="0.25">
      <c r="A26" s="468">
        <v>1976</v>
      </c>
      <c r="B26" s="469">
        <v>19573.755380668725</v>
      </c>
      <c r="C26" s="478">
        <v>746.20635679812165</v>
      </c>
      <c r="D26" s="479">
        <v>3.8</v>
      </c>
      <c r="E26" s="469">
        <v>10238.357693869264</v>
      </c>
      <c r="F26" s="478">
        <v>394.37677628907835</v>
      </c>
      <c r="G26" s="468">
        <v>3.8</v>
      </c>
      <c r="H26" s="469"/>
      <c r="I26" s="478"/>
      <c r="J26" s="468"/>
      <c r="K26" s="470"/>
      <c r="L26" s="478"/>
      <c r="M26" s="468"/>
      <c r="N26" s="436"/>
      <c r="O26" s="431"/>
      <c r="P26" s="431"/>
      <c r="Q26" s="431"/>
    </row>
    <row r="27" spans="1:17" x14ac:dyDescent="0.25">
      <c r="A27" s="468">
        <v>1977</v>
      </c>
      <c r="B27" s="469"/>
      <c r="C27" s="478"/>
      <c r="D27" s="479"/>
      <c r="E27" s="469"/>
      <c r="F27" s="478"/>
      <c r="G27" s="468"/>
      <c r="H27" s="469"/>
      <c r="I27" s="478"/>
      <c r="J27" s="468"/>
      <c r="K27" s="470"/>
      <c r="L27" s="478"/>
      <c r="M27" s="468"/>
      <c r="N27" s="436"/>
      <c r="O27" s="431"/>
      <c r="P27" s="431"/>
      <c r="Q27" s="431"/>
    </row>
    <row r="28" spans="1:17" x14ac:dyDescent="0.25">
      <c r="A28" s="468">
        <v>1978</v>
      </c>
      <c r="B28" s="469"/>
      <c r="C28" s="478"/>
      <c r="D28" s="479"/>
      <c r="E28" s="469"/>
      <c r="F28" s="478"/>
      <c r="G28" s="468"/>
      <c r="H28" s="469"/>
      <c r="I28" s="478"/>
      <c r="J28" s="468"/>
      <c r="K28" s="470"/>
      <c r="L28" s="478"/>
      <c r="M28" s="468"/>
      <c r="N28" s="436"/>
      <c r="O28" s="431"/>
      <c r="P28" s="431"/>
      <c r="Q28" s="431"/>
    </row>
    <row r="29" spans="1:17" x14ac:dyDescent="0.25">
      <c r="A29" s="468">
        <v>1979</v>
      </c>
      <c r="B29" s="469"/>
      <c r="C29" s="478"/>
      <c r="D29" s="479"/>
      <c r="E29" s="469"/>
      <c r="F29" s="478"/>
      <c r="G29" s="468"/>
      <c r="H29" s="469"/>
      <c r="I29" s="478"/>
      <c r="J29" s="468"/>
      <c r="K29" s="470"/>
      <c r="L29" s="478"/>
      <c r="M29" s="468"/>
      <c r="N29" s="436"/>
      <c r="O29" s="431"/>
      <c r="P29" s="431"/>
      <c r="Q29" s="431"/>
    </row>
    <row r="30" spans="1:17" x14ac:dyDescent="0.25">
      <c r="A30" s="468">
        <v>1980</v>
      </c>
      <c r="B30" s="469">
        <v>19548.451140718604</v>
      </c>
      <c r="C30" s="478">
        <v>1007.5056378754548</v>
      </c>
      <c r="D30" s="479">
        <v>5.2</v>
      </c>
      <c r="E30" s="469">
        <v>10309.272442571875</v>
      </c>
      <c r="F30" s="478">
        <v>529.17009701841903</v>
      </c>
      <c r="G30" s="468">
        <v>5.0999999999999996</v>
      </c>
      <c r="H30" s="469">
        <v>77312.32935381979</v>
      </c>
      <c r="I30" s="478">
        <v>3830.8260613523207</v>
      </c>
      <c r="J30" s="468">
        <v>5</v>
      </c>
      <c r="K30" s="470"/>
      <c r="L30" s="478"/>
      <c r="M30" s="468"/>
      <c r="N30" s="436"/>
      <c r="O30" s="431"/>
      <c r="P30" s="431"/>
      <c r="Q30" s="431"/>
    </row>
    <row r="31" spans="1:17" x14ac:dyDescent="0.25">
      <c r="A31" s="468">
        <v>1981</v>
      </c>
      <c r="B31" s="469">
        <v>19185.113460461747</v>
      </c>
      <c r="C31" s="478">
        <v>1181.4445212923624</v>
      </c>
      <c r="D31" s="479">
        <v>3.9666666666666668</v>
      </c>
      <c r="E31" s="469">
        <v>9943.4955121537805</v>
      </c>
      <c r="F31" s="478">
        <v>590.96267190569745</v>
      </c>
      <c r="G31" s="468">
        <v>5.9</v>
      </c>
      <c r="H31" s="469">
        <v>77705.590062111791</v>
      </c>
      <c r="I31" s="478">
        <v>4651.5010351966866</v>
      </c>
      <c r="J31" s="468">
        <v>6</v>
      </c>
      <c r="K31" s="470"/>
      <c r="L31" s="478"/>
      <c r="M31" s="468"/>
      <c r="N31" s="436"/>
      <c r="O31" s="431"/>
      <c r="P31" s="431"/>
      <c r="Q31" s="431"/>
    </row>
    <row r="32" spans="1:17" x14ac:dyDescent="0.25">
      <c r="A32" s="468">
        <v>1982</v>
      </c>
      <c r="B32" s="469">
        <v>19768.634931469282</v>
      </c>
      <c r="C32" s="478">
        <v>1341.4834813239318</v>
      </c>
      <c r="D32" s="479">
        <v>6.8</v>
      </c>
      <c r="E32" s="469">
        <v>10372.901704210444</v>
      </c>
      <c r="F32" s="478">
        <v>711.57712280402643</v>
      </c>
      <c r="G32" s="468">
        <v>6.9</v>
      </c>
      <c r="H32" s="469">
        <v>80722.280434368455</v>
      </c>
      <c r="I32" s="478">
        <v>5336.8260621070685</v>
      </c>
      <c r="J32" s="468">
        <v>6.6</v>
      </c>
      <c r="K32" s="470"/>
      <c r="L32" s="478"/>
      <c r="M32" s="468"/>
      <c r="N32" s="436"/>
      <c r="O32" s="431"/>
      <c r="P32" s="431"/>
      <c r="Q32" s="431"/>
    </row>
    <row r="33" spans="1:17" x14ac:dyDescent="0.25">
      <c r="A33" s="468">
        <v>1983</v>
      </c>
      <c r="B33" s="469">
        <v>18988.437468625547</v>
      </c>
      <c r="C33" s="478">
        <v>1472.0390883839229</v>
      </c>
      <c r="D33" s="479">
        <v>7.8</v>
      </c>
      <c r="E33" s="469">
        <v>9807.3189816281792</v>
      </c>
      <c r="F33" s="478">
        <v>786.92955852016632</v>
      </c>
      <c r="G33" s="481">
        <v>8</v>
      </c>
      <c r="H33" s="469">
        <v>80701.02856093306</v>
      </c>
      <c r="I33" s="478">
        <v>5793.8745523004873</v>
      </c>
      <c r="J33" s="468">
        <v>7.2</v>
      </c>
      <c r="K33" s="470"/>
      <c r="L33" s="478"/>
      <c r="M33" s="468"/>
      <c r="N33" s="436"/>
      <c r="O33" s="431"/>
      <c r="P33" s="431"/>
      <c r="Q33" s="431"/>
    </row>
    <row r="34" spans="1:17" x14ac:dyDescent="0.25">
      <c r="A34" s="468">
        <v>1984</v>
      </c>
      <c r="B34" s="469">
        <v>18303.021155636052</v>
      </c>
      <c r="C34" s="478">
        <v>1504.666314491988</v>
      </c>
      <c r="D34" s="479">
        <v>8.1999999999999993</v>
      </c>
      <c r="E34" s="469">
        <v>9319.9037953892184</v>
      </c>
      <c r="F34" s="478">
        <v>788.53170645861439</v>
      </c>
      <c r="G34" s="468">
        <v>8.5</v>
      </c>
      <c r="H34" s="469">
        <v>77067.955263797718</v>
      </c>
      <c r="I34" s="478">
        <v>5986.4251560094017</v>
      </c>
      <c r="J34" s="468">
        <v>7.8</v>
      </c>
      <c r="K34" s="470"/>
      <c r="L34" s="478"/>
      <c r="M34" s="468"/>
      <c r="N34" s="436"/>
      <c r="O34" s="431"/>
      <c r="P34" s="431"/>
      <c r="Q34" s="431"/>
    </row>
    <row r="35" spans="1:17" x14ac:dyDescent="0.25">
      <c r="A35" s="468">
        <v>1985</v>
      </c>
      <c r="B35" s="469">
        <v>15079.475679941484</v>
      </c>
      <c r="C35" s="478">
        <v>1577.4979308220891</v>
      </c>
      <c r="D35" s="479">
        <v>9.5</v>
      </c>
      <c r="E35" s="469">
        <v>9654.6375858839128</v>
      </c>
      <c r="F35" s="478">
        <v>828.7575121153767</v>
      </c>
      <c r="G35" s="468">
        <v>14.3</v>
      </c>
      <c r="H35" s="469">
        <v>12475.142605223791</v>
      </c>
      <c r="I35" s="478">
        <v>154.40924470334349</v>
      </c>
      <c r="J35" s="468">
        <v>9.1999999999999993</v>
      </c>
      <c r="K35" s="470"/>
      <c r="L35" s="478"/>
      <c r="M35" s="468"/>
      <c r="N35" s="436"/>
      <c r="O35" s="431"/>
      <c r="P35" s="431"/>
      <c r="Q35" s="431"/>
    </row>
    <row r="36" spans="1:17" x14ac:dyDescent="0.25">
      <c r="A36" s="468">
        <v>1986</v>
      </c>
      <c r="B36" s="469">
        <v>8237.9421746175722</v>
      </c>
      <c r="C36" s="478">
        <v>716.69231474781645</v>
      </c>
      <c r="D36" s="479">
        <v>9.6</v>
      </c>
      <c r="E36" s="469">
        <v>8460.9272010126006</v>
      </c>
      <c r="F36" s="478">
        <v>781.78160828987245</v>
      </c>
      <c r="G36" s="468">
        <v>14.8</v>
      </c>
      <c r="H36" s="469">
        <v>7325.9270014823924</v>
      </c>
      <c r="I36" s="478">
        <v>581.6581854036732</v>
      </c>
      <c r="J36" s="468">
        <v>9.5</v>
      </c>
      <c r="K36" s="470">
        <v>64153.033652665188</v>
      </c>
      <c r="L36" s="478">
        <v>7495.4556619995083</v>
      </c>
      <c r="M36" s="468">
        <v>18.600000000000001</v>
      </c>
      <c r="N36" s="436"/>
      <c r="O36" s="431"/>
      <c r="P36" s="431"/>
      <c r="Q36" s="431"/>
    </row>
    <row r="37" spans="1:17" x14ac:dyDescent="0.25">
      <c r="A37" s="468">
        <v>1987</v>
      </c>
      <c r="B37" s="469">
        <v>17354.427754439228</v>
      </c>
      <c r="C37" s="478">
        <v>1571.6674903802025</v>
      </c>
      <c r="D37" s="479">
        <v>9.9</v>
      </c>
      <c r="E37" s="469">
        <v>8016.4913411363586</v>
      </c>
      <c r="F37" s="478">
        <v>784.78617908151591</v>
      </c>
      <c r="G37" s="468">
        <v>10.6</v>
      </c>
      <c r="H37" s="469">
        <v>72104.43992654774</v>
      </c>
      <c r="I37" s="478">
        <v>5901.4952780692556</v>
      </c>
      <c r="J37" s="468">
        <v>9.6999999999999993</v>
      </c>
      <c r="K37" s="470">
        <v>51530.947255113024</v>
      </c>
      <c r="L37" s="478">
        <v>6780.6781485468246</v>
      </c>
      <c r="M37" s="468">
        <v>18.100000000000001</v>
      </c>
      <c r="N37" s="436"/>
      <c r="O37" s="431"/>
      <c r="P37" s="431"/>
      <c r="Q37" s="431"/>
    </row>
    <row r="38" spans="1:17" x14ac:dyDescent="0.25">
      <c r="A38" s="468">
        <v>1988</v>
      </c>
      <c r="B38" s="469">
        <v>17705.039203594395</v>
      </c>
      <c r="C38" s="478">
        <v>1613.6111355827679</v>
      </c>
      <c r="D38" s="479">
        <v>9.9</v>
      </c>
      <c r="E38" s="469">
        <v>8236.5648050579566</v>
      </c>
      <c r="F38" s="478">
        <v>803.74338803743387</v>
      </c>
      <c r="G38" s="468">
        <v>10.6</v>
      </c>
      <c r="H38" s="469">
        <v>71538.648517258145</v>
      </c>
      <c r="I38" s="478">
        <v>5843.3641225085075</v>
      </c>
      <c r="J38" s="468">
        <v>9.6</v>
      </c>
      <c r="K38" s="470">
        <v>52191.627490485786</v>
      </c>
      <c r="L38" s="478">
        <v>7152.227445713007</v>
      </c>
      <c r="M38" s="468">
        <v>19.100000000000001</v>
      </c>
      <c r="N38" s="436"/>
      <c r="O38" s="431"/>
      <c r="P38" s="431"/>
      <c r="Q38" s="431"/>
    </row>
    <row r="39" spans="1:17" x14ac:dyDescent="0.25">
      <c r="A39" s="468">
        <v>1989</v>
      </c>
      <c r="B39" s="469">
        <v>18131.97434281914</v>
      </c>
      <c r="C39" s="478">
        <v>1671.0682908047183</v>
      </c>
      <c r="D39" s="479">
        <v>10</v>
      </c>
      <c r="E39" s="469">
        <v>8478.9631271951184</v>
      </c>
      <c r="F39" s="478">
        <v>826.55587903150604</v>
      </c>
      <c r="G39" s="468">
        <v>10.7</v>
      </c>
      <c r="H39" s="469">
        <v>71919.111739563581</v>
      </c>
      <c r="I39" s="478">
        <v>6050.968923739435</v>
      </c>
      <c r="J39" s="468">
        <v>9.9</v>
      </c>
      <c r="K39" s="470">
        <v>61323.924425221943</v>
      </c>
      <c r="L39" s="478">
        <v>7757.3412246756207</v>
      </c>
      <c r="M39" s="468">
        <v>16.3</v>
      </c>
      <c r="N39" s="436"/>
      <c r="O39" s="431"/>
      <c r="P39" s="431"/>
      <c r="Q39" s="431"/>
    </row>
    <row r="40" spans="1:17" x14ac:dyDescent="0.25">
      <c r="A40" s="468">
        <v>1990</v>
      </c>
      <c r="B40" s="469">
        <v>18423.254761915119</v>
      </c>
      <c r="C40" s="478">
        <v>1748.796200037408</v>
      </c>
      <c r="D40" s="479">
        <v>9.5</v>
      </c>
      <c r="E40" s="469">
        <v>8512.1560356280661</v>
      </c>
      <c r="F40" s="478">
        <v>858.18044591946989</v>
      </c>
      <c r="G40" s="468">
        <v>10.1</v>
      </c>
      <c r="H40" s="469">
        <v>72537.731401452053</v>
      </c>
      <c r="I40" s="478">
        <v>6325.2349372976705</v>
      </c>
      <c r="J40" s="468">
        <v>8.6999999999999993</v>
      </c>
      <c r="K40" s="470">
        <v>60578.1755445331</v>
      </c>
      <c r="L40" s="478">
        <v>7501.4017683847314</v>
      </c>
      <c r="M40" s="468">
        <v>12.4</v>
      </c>
      <c r="N40" s="436"/>
      <c r="O40" s="437"/>
      <c r="P40" s="431"/>
      <c r="Q40" s="431"/>
    </row>
    <row r="41" spans="1:17" x14ac:dyDescent="0.25">
      <c r="A41" s="468">
        <v>1991</v>
      </c>
      <c r="B41" s="469">
        <v>18221.149643949717</v>
      </c>
      <c r="C41" s="478">
        <v>1792.5996383797356</v>
      </c>
      <c r="D41" s="479">
        <v>9.8000000000000007</v>
      </c>
      <c r="E41" s="469">
        <v>8235.9383692029751</v>
      </c>
      <c r="F41" s="478">
        <v>872.09415079028895</v>
      </c>
      <c r="G41" s="468">
        <v>10.6</v>
      </c>
      <c r="H41" s="469">
        <v>74150.574782927724</v>
      </c>
      <c r="I41" s="478">
        <v>6766.4791488320898</v>
      </c>
      <c r="J41" s="468">
        <v>9.1</v>
      </c>
      <c r="K41" s="470">
        <v>45022.550052687038</v>
      </c>
      <c r="L41" s="478">
        <v>5518.4404636459431</v>
      </c>
      <c r="M41" s="468">
        <v>12.2</v>
      </c>
      <c r="N41" s="436"/>
      <c r="O41" s="437"/>
      <c r="P41" s="431"/>
      <c r="Q41" s="431"/>
    </row>
    <row r="42" spans="1:17" x14ac:dyDescent="0.25">
      <c r="A42" s="468">
        <v>1992</v>
      </c>
      <c r="B42" s="469">
        <v>18213.638545289199</v>
      </c>
      <c r="C42" s="478">
        <v>1819.7315571872448</v>
      </c>
      <c r="D42" s="479">
        <v>10</v>
      </c>
      <c r="E42" s="469">
        <v>8235.4529485570893</v>
      </c>
      <c r="F42" s="478">
        <v>891.27227101631115</v>
      </c>
      <c r="G42" s="468">
        <v>10.8</v>
      </c>
      <c r="H42" s="469">
        <v>73714.81912955163</v>
      </c>
      <c r="I42" s="478">
        <v>6778.8631000388323</v>
      </c>
      <c r="J42" s="468">
        <v>9.1999999999999993</v>
      </c>
      <c r="K42" s="470">
        <v>45377.165518680864</v>
      </c>
      <c r="L42" s="478">
        <v>5781.0477979544985</v>
      </c>
      <c r="M42" s="468">
        <v>12.7</v>
      </c>
      <c r="N42" s="436"/>
      <c r="O42" s="437"/>
      <c r="P42" s="431"/>
      <c r="Q42" s="431"/>
    </row>
    <row r="43" spans="1:17" x14ac:dyDescent="0.25">
      <c r="A43" s="468">
        <v>1993</v>
      </c>
      <c r="B43" s="469">
        <v>18055.594823274598</v>
      </c>
      <c r="C43" s="478">
        <v>1823.0472576665056</v>
      </c>
      <c r="D43" s="479">
        <v>10.096855160465292</v>
      </c>
      <c r="E43" s="469">
        <v>8013.0451042722598</v>
      </c>
      <c r="F43" s="478">
        <v>889.43400683010361</v>
      </c>
      <c r="G43" s="479">
        <v>11.09982528809042</v>
      </c>
      <c r="H43" s="469">
        <v>73358.11318573328</v>
      </c>
      <c r="I43" s="478">
        <v>6897.4507196947807</v>
      </c>
      <c r="J43" s="479">
        <v>9.4024374675931544</v>
      </c>
      <c r="K43" s="470">
        <v>49047.896912229517</v>
      </c>
      <c r="L43" s="478">
        <v>5266.2290299051792</v>
      </c>
      <c r="M43" s="479">
        <v>10.736910981787899</v>
      </c>
      <c r="N43" s="436"/>
      <c r="O43" s="437"/>
      <c r="P43" s="431"/>
      <c r="Q43" s="431"/>
    </row>
    <row r="44" spans="1:17" x14ac:dyDescent="0.25">
      <c r="A44" s="468">
        <v>1994</v>
      </c>
      <c r="B44" s="469">
        <v>18555.462678290369</v>
      </c>
      <c r="C44" s="478">
        <v>1900.1125400618155</v>
      </c>
      <c r="D44" s="479">
        <v>10.199999999999999</v>
      </c>
      <c r="E44" s="469">
        <v>8187.9929609897281</v>
      </c>
      <c r="F44" s="478">
        <v>927.85499251014403</v>
      </c>
      <c r="G44" s="468">
        <v>11.3</v>
      </c>
      <c r="H44" s="469">
        <v>75389.966249070421</v>
      </c>
      <c r="I44" s="478">
        <v>7100.9953663978031</v>
      </c>
      <c r="J44" s="468">
        <v>9.4</v>
      </c>
      <c r="K44" s="470">
        <v>56394.007490636701</v>
      </c>
      <c r="L44" s="478">
        <v>6575.0312109862671</v>
      </c>
      <c r="M44" s="468">
        <v>11.7</v>
      </c>
      <c r="N44" s="436"/>
      <c r="O44" s="437"/>
      <c r="P44" s="431"/>
      <c r="Q44" s="431"/>
    </row>
    <row r="45" spans="1:17" x14ac:dyDescent="0.25">
      <c r="A45" s="468">
        <v>1995</v>
      </c>
      <c r="B45" s="469">
        <v>18491.45784741742</v>
      </c>
      <c r="C45" s="478">
        <v>1885.4175388234355</v>
      </c>
      <c r="D45" s="479">
        <v>10.199999999999999</v>
      </c>
      <c r="E45" s="469">
        <v>8117.6554275145827</v>
      </c>
      <c r="F45" s="478">
        <v>915.41233935600133</v>
      </c>
      <c r="G45" s="468">
        <v>11.3</v>
      </c>
      <c r="H45" s="469">
        <v>77279.283916723856</v>
      </c>
      <c r="I45" s="478">
        <v>7140.3568977350715</v>
      </c>
      <c r="J45" s="468">
        <v>9.1999999999999993</v>
      </c>
      <c r="K45" s="470">
        <v>44979.505726341165</v>
      </c>
      <c r="L45" s="478">
        <v>6062.6883664858351</v>
      </c>
      <c r="M45" s="468">
        <v>13.5</v>
      </c>
      <c r="N45" s="436"/>
      <c r="O45" s="437"/>
      <c r="P45" s="431"/>
      <c r="Q45" s="431"/>
    </row>
    <row r="46" spans="1:17" x14ac:dyDescent="0.25">
      <c r="A46" s="468">
        <v>1996</v>
      </c>
      <c r="B46" s="469">
        <v>18662.655259797815</v>
      </c>
      <c r="C46" s="478">
        <v>1911.2974076836274</v>
      </c>
      <c r="D46" s="479">
        <v>10.241294076737576</v>
      </c>
      <c r="E46" s="469">
        <v>8187.6947040498444</v>
      </c>
      <c r="F46" s="478">
        <v>930.221777184394</v>
      </c>
      <c r="G46" s="479">
        <v>11.361217177825186</v>
      </c>
      <c r="H46" s="469">
        <v>78302.260043101065</v>
      </c>
      <c r="I46" s="478">
        <v>7319.2241808034478</v>
      </c>
      <c r="J46" s="479">
        <v>9.3473983723772722</v>
      </c>
      <c r="K46" s="470">
        <v>42722.420776745297</v>
      </c>
      <c r="L46" s="478">
        <v>5698.5942339766498</v>
      </c>
      <c r="M46" s="479">
        <v>13.338650128830047</v>
      </c>
      <c r="N46" s="436"/>
      <c r="O46" s="437"/>
      <c r="P46" s="431"/>
      <c r="Q46" s="431"/>
    </row>
    <row r="47" spans="1:17" x14ac:dyDescent="0.25">
      <c r="A47" s="468">
        <v>1997</v>
      </c>
      <c r="B47" s="469">
        <v>18983.136659725245</v>
      </c>
      <c r="C47" s="478">
        <v>1912.3027871571937</v>
      </c>
      <c r="D47" s="479">
        <v>10.073692358831028</v>
      </c>
      <c r="E47" s="469">
        <v>8024.2983875467271</v>
      </c>
      <c r="F47" s="478">
        <v>918.08012051553862</v>
      </c>
      <c r="G47" s="479">
        <v>11.441251012553931</v>
      </c>
      <c r="H47" s="469">
        <v>83876.685329067637</v>
      </c>
      <c r="I47" s="478">
        <v>7537.1343692870205</v>
      </c>
      <c r="J47" s="479">
        <v>8.9859707017714125</v>
      </c>
      <c r="K47" s="470">
        <v>36343.998369675974</v>
      </c>
      <c r="L47" s="478">
        <v>5360.3016099449769</v>
      </c>
      <c r="M47" s="479">
        <v>14.748794437591117</v>
      </c>
      <c r="N47" s="436"/>
      <c r="O47" s="437"/>
      <c r="P47" s="431"/>
      <c r="Q47" s="431"/>
    </row>
    <row r="48" spans="1:17" x14ac:dyDescent="0.25">
      <c r="A48" s="468">
        <v>1998</v>
      </c>
      <c r="B48" s="469">
        <v>19211.433527537381</v>
      </c>
      <c r="C48" s="478">
        <v>1916.0095782189792</v>
      </c>
      <c r="D48" s="479">
        <v>9.9732775041102482</v>
      </c>
      <c r="E48" s="469">
        <v>7930.8114315448556</v>
      </c>
      <c r="F48" s="478">
        <v>911.8859536978473</v>
      </c>
      <c r="G48" s="479">
        <v>11.49801582812592</v>
      </c>
      <c r="H48" s="469">
        <v>84605.685664004326</v>
      </c>
      <c r="I48" s="478">
        <v>7505.5367537565999</v>
      </c>
      <c r="J48" s="479">
        <v>8.8711966516806395</v>
      </c>
      <c r="K48" s="470">
        <v>37888.596656021044</v>
      </c>
      <c r="L48" s="478">
        <v>5184.2945707307908</v>
      </c>
      <c r="M48" s="479">
        <v>13.682994431800715</v>
      </c>
      <c r="N48" s="436"/>
      <c r="O48" s="437"/>
      <c r="P48" s="431"/>
      <c r="Q48" s="431"/>
    </row>
    <row r="49" spans="1:17" x14ac:dyDescent="0.25">
      <c r="A49" s="468">
        <v>1999</v>
      </c>
      <c r="B49" s="469">
        <v>19614.555036300499</v>
      </c>
      <c r="C49" s="478">
        <v>1917.5483914005433</v>
      </c>
      <c r="D49" s="479">
        <v>9.7761503528973872</v>
      </c>
      <c r="E49" s="469">
        <v>8210.1985944808948</v>
      </c>
      <c r="F49" s="478">
        <v>916.09130153533386</v>
      </c>
      <c r="G49" s="479">
        <v>11.157967630054086</v>
      </c>
      <c r="H49" s="469">
        <v>87250.020265340863</v>
      </c>
      <c r="I49" s="478">
        <v>7598.6111486395203</v>
      </c>
      <c r="J49" s="479">
        <v>8.7090078896611871</v>
      </c>
      <c r="K49" s="470">
        <v>35486.278026905828</v>
      </c>
      <c r="L49" s="478">
        <v>5025.6502242152474</v>
      </c>
      <c r="M49" s="479">
        <v>14.162235386886108</v>
      </c>
      <c r="N49" s="438"/>
      <c r="O49" s="431"/>
      <c r="P49" s="431"/>
      <c r="Q49" s="431"/>
    </row>
    <row r="50" spans="1:17" x14ac:dyDescent="0.25">
      <c r="A50" s="468">
        <v>2000</v>
      </c>
      <c r="B50" s="469">
        <v>19412.751800533762</v>
      </c>
      <c r="C50" s="478">
        <v>1956.8091251416663</v>
      </c>
      <c r="D50" s="479">
        <v>10.080019284478068</v>
      </c>
      <c r="E50" s="469">
        <v>8046.3966269617495</v>
      </c>
      <c r="F50" s="478">
        <v>921.66014557505616</v>
      </c>
      <c r="G50" s="479">
        <v>11.454321583984198</v>
      </c>
      <c r="H50" s="469">
        <v>84080.969995889842</v>
      </c>
      <c r="I50" s="478">
        <v>7629.2129058775181</v>
      </c>
      <c r="J50" s="479">
        <v>9.0736499665149655</v>
      </c>
      <c r="K50" s="470">
        <v>44714.355948869226</v>
      </c>
      <c r="L50" s="478">
        <v>6337.7581120943951</v>
      </c>
      <c r="M50" s="479">
        <v>14.173877667703877</v>
      </c>
      <c r="N50" s="438"/>
      <c r="O50" s="431"/>
      <c r="P50" s="431"/>
      <c r="Q50" s="431"/>
    </row>
    <row r="51" spans="1:17" x14ac:dyDescent="0.25">
      <c r="A51" s="468">
        <v>2001</v>
      </c>
      <c r="B51" s="469">
        <v>19914.071511321788</v>
      </c>
      <c r="C51" s="478">
        <v>2350.1705533964991</v>
      </c>
      <c r="D51" s="479">
        <v>11.801557265978239</v>
      </c>
      <c r="E51" s="469">
        <v>7953.0373105152421</v>
      </c>
      <c r="F51" s="478">
        <v>932.99758213589382</v>
      </c>
      <c r="G51" s="479">
        <v>11.731336666839415</v>
      </c>
      <c r="H51" s="469">
        <v>87843.909669616318</v>
      </c>
      <c r="I51" s="478">
        <v>7976.5309044009255</v>
      </c>
      <c r="J51" s="479">
        <v>9.0803459618326485</v>
      </c>
      <c r="K51" s="470">
        <v>36372.231037041267</v>
      </c>
      <c r="L51" s="478">
        <v>5218.8674542929439</v>
      </c>
      <c r="M51" s="479">
        <v>14.348494182218516</v>
      </c>
      <c r="N51" s="438"/>
      <c r="O51" s="431"/>
      <c r="P51" s="431"/>
      <c r="Q51" s="431"/>
    </row>
    <row r="52" spans="1:17" x14ac:dyDescent="0.25">
      <c r="A52" s="482">
        <v>2002</v>
      </c>
      <c r="B52" s="483">
        <v>19189.206554291995</v>
      </c>
      <c r="C52" s="484">
        <v>2007.8259678886038</v>
      </c>
      <c r="D52" s="485">
        <v>10.463308955520723</v>
      </c>
      <c r="E52" s="483">
        <v>8056.879685766944</v>
      </c>
      <c r="F52" s="484">
        <v>970.59068809366943</v>
      </c>
      <c r="G52" s="485">
        <v>12.046731811178557</v>
      </c>
      <c r="H52" s="483">
        <v>84155.833312248564</v>
      </c>
      <c r="I52" s="484">
        <v>7843.8883687979151</v>
      </c>
      <c r="J52" s="485">
        <v>9.3206710219293463</v>
      </c>
      <c r="K52" s="483">
        <v>37834.36815193572</v>
      </c>
      <c r="L52" s="484">
        <v>5311.9065010956901</v>
      </c>
      <c r="M52" s="485">
        <v>14.039897480946612</v>
      </c>
      <c r="N52" s="438"/>
      <c r="O52" s="431"/>
      <c r="P52" s="431"/>
      <c r="Q52" s="431"/>
    </row>
    <row r="53" spans="1:17" x14ac:dyDescent="0.25">
      <c r="A53" s="482">
        <v>2003</v>
      </c>
      <c r="B53" s="483">
        <v>19129.568631765702</v>
      </c>
      <c r="C53" s="484">
        <v>2008.798591675205</v>
      </c>
      <c r="D53" s="485">
        <v>10.501013537437977</v>
      </c>
      <c r="E53" s="483">
        <v>8047.1446333037693</v>
      </c>
      <c r="F53" s="484">
        <v>964.13427776495314</v>
      </c>
      <c r="G53" s="485">
        <v>11.981073060061629</v>
      </c>
      <c r="H53" s="483">
        <v>81434.234193210534</v>
      </c>
      <c r="I53" s="484">
        <v>7881.8332915917217</v>
      </c>
      <c r="J53" s="485">
        <v>9.6787713050647906</v>
      </c>
      <c r="K53" s="483"/>
      <c r="L53" s="484"/>
      <c r="M53" s="486"/>
      <c r="N53" s="438"/>
      <c r="O53" s="431"/>
      <c r="P53" s="431"/>
      <c r="Q53" s="431"/>
    </row>
    <row r="54" spans="1:17" x14ac:dyDescent="0.25">
      <c r="A54" s="482">
        <v>2004</v>
      </c>
      <c r="B54" s="483">
        <v>19532.065947266481</v>
      </c>
      <c r="C54" s="484">
        <v>2146.0800788235852</v>
      </c>
      <c r="D54" s="485">
        <v>10.98747098549465</v>
      </c>
      <c r="E54" s="483">
        <v>8208.2858939959715</v>
      </c>
      <c r="F54" s="484">
        <v>1020.9515999331205</v>
      </c>
      <c r="G54" s="485">
        <v>12.438060919392504</v>
      </c>
      <c r="H54" s="483">
        <v>82519.464127546496</v>
      </c>
      <c r="I54" s="484">
        <v>8404.4951284322415</v>
      </c>
      <c r="J54" s="485">
        <v>10.184863919428517</v>
      </c>
      <c r="K54" s="483"/>
      <c r="L54" s="484"/>
      <c r="M54" s="486"/>
      <c r="N54" s="438"/>
      <c r="O54" s="439"/>
      <c r="P54" s="431"/>
      <c r="Q54" s="431"/>
    </row>
    <row r="55" spans="1:17" x14ac:dyDescent="0.25">
      <c r="A55" s="482">
        <v>2005</v>
      </c>
      <c r="B55" s="483">
        <v>19534.452909731262</v>
      </c>
      <c r="C55" s="484">
        <v>2289.6647878575627</v>
      </c>
      <c r="D55" s="485">
        <v>11.72116157252065</v>
      </c>
      <c r="E55" s="483">
        <v>8030.8355114776195</v>
      </c>
      <c r="F55" s="484">
        <v>1067.9152529828566</v>
      </c>
      <c r="G55" s="485">
        <v>13.297685545378171</v>
      </c>
      <c r="H55" s="483">
        <v>83793.959570903229</v>
      </c>
      <c r="I55" s="484">
        <v>9114.3895380464346</v>
      </c>
      <c r="J55" s="485">
        <v>10.877143871372002</v>
      </c>
      <c r="K55" s="483"/>
      <c r="L55" s="484"/>
      <c r="M55" s="486"/>
      <c r="N55" s="438"/>
      <c r="O55" s="439"/>
      <c r="P55" s="431"/>
      <c r="Q55" s="431"/>
    </row>
    <row r="56" spans="1:17" x14ac:dyDescent="0.25">
      <c r="A56" s="482">
        <v>2006</v>
      </c>
      <c r="B56" s="483">
        <v>20034.970428583001</v>
      </c>
      <c r="C56" s="484">
        <v>2573.3257716924572</v>
      </c>
      <c r="D56" s="485">
        <v>12.84417055101418</v>
      </c>
      <c r="E56" s="483">
        <v>8107.9838777523692</v>
      </c>
      <c r="F56" s="484">
        <v>1202.2011303928841</v>
      </c>
      <c r="G56" s="485">
        <v>14.827374456079317</v>
      </c>
      <c r="H56" s="483">
        <v>86292.290697427394</v>
      </c>
      <c r="I56" s="484">
        <v>10190.257684872433</v>
      </c>
      <c r="J56" s="485">
        <v>11.809001247403705</v>
      </c>
      <c r="K56" s="483"/>
      <c r="L56" s="484"/>
      <c r="M56" s="486"/>
      <c r="N56" s="438"/>
      <c r="O56" s="439"/>
      <c r="P56" s="431"/>
      <c r="Q56" s="431"/>
    </row>
    <row r="57" spans="1:17" x14ac:dyDescent="0.25">
      <c r="A57" s="482">
        <v>2007</v>
      </c>
      <c r="B57" s="483">
        <v>20222.826000095894</v>
      </c>
      <c r="C57" s="484">
        <v>2686.5412584506703</v>
      </c>
      <c r="D57" s="485">
        <v>13.284697492021794</v>
      </c>
      <c r="E57" s="483">
        <v>7965.5828426552744</v>
      </c>
      <c r="F57" s="484">
        <v>1209.1701230744889</v>
      </c>
      <c r="G57" s="485">
        <v>15.179932805411889</v>
      </c>
      <c r="H57" s="483">
        <v>88871.508144147185</v>
      </c>
      <c r="I57" s="484">
        <v>10960.798379610094</v>
      </c>
      <c r="J57" s="485">
        <v>12.333309750783092</v>
      </c>
      <c r="K57" s="483"/>
      <c r="L57" s="484"/>
      <c r="M57" s="486"/>
      <c r="N57" s="438"/>
      <c r="O57" s="439"/>
      <c r="P57" s="431"/>
      <c r="Q57" s="431"/>
    </row>
    <row r="58" spans="1:17" x14ac:dyDescent="0.25">
      <c r="A58" s="482">
        <v>2008</v>
      </c>
      <c r="B58" s="483">
        <v>19950.965238786197</v>
      </c>
      <c r="C58" s="484">
        <v>2938.850545706895</v>
      </c>
      <c r="D58" s="485">
        <v>14.730367731750368</v>
      </c>
      <c r="E58" s="483">
        <v>7926.268807838057</v>
      </c>
      <c r="F58" s="484">
        <v>1311.6666294418512</v>
      </c>
      <c r="G58" s="485">
        <v>16.548349056049958</v>
      </c>
      <c r="H58" s="483">
        <v>86717.332892398001</v>
      </c>
      <c r="I58" s="484">
        <v>11973.686494977472</v>
      </c>
      <c r="J58" s="485">
        <v>13.807719974315694</v>
      </c>
      <c r="K58" s="483"/>
      <c r="L58" s="484"/>
      <c r="M58" s="486"/>
      <c r="N58" s="438"/>
      <c r="O58" s="439"/>
      <c r="P58" s="431"/>
      <c r="Q58" s="431"/>
    </row>
    <row r="59" spans="1:17" s="489" customFormat="1" x14ac:dyDescent="0.25">
      <c r="A59" s="532">
        <v>2009</v>
      </c>
      <c r="B59" s="533">
        <v>19535</v>
      </c>
      <c r="C59" s="534">
        <v>2998</v>
      </c>
      <c r="D59" s="535">
        <v>15.3</v>
      </c>
      <c r="E59" s="533">
        <v>7658</v>
      </c>
      <c r="F59" s="534">
        <v>1370</v>
      </c>
      <c r="G59" s="535">
        <v>16.2</v>
      </c>
      <c r="H59" s="533">
        <v>77034</v>
      </c>
      <c r="I59" s="534">
        <v>10236</v>
      </c>
      <c r="J59" s="535">
        <v>13.6</v>
      </c>
      <c r="K59" s="533">
        <v>31430</v>
      </c>
      <c r="L59" s="534">
        <v>12390</v>
      </c>
      <c r="M59" s="535">
        <v>41.64</v>
      </c>
      <c r="N59" s="512"/>
      <c r="O59" s="514"/>
    </row>
    <row r="60" spans="1:17" s="489" customFormat="1" x14ac:dyDescent="0.25">
      <c r="A60" s="551">
        <v>2010</v>
      </c>
      <c r="B60" s="552">
        <v>19119</v>
      </c>
      <c r="C60" s="553">
        <v>2860</v>
      </c>
      <c r="D60" s="554">
        <v>14.96</v>
      </c>
      <c r="E60" s="552">
        <v>7670.4</v>
      </c>
      <c r="F60" s="553">
        <v>1252.69</v>
      </c>
      <c r="G60" s="554">
        <v>16.329999999999998</v>
      </c>
      <c r="H60" s="552">
        <v>58995.31</v>
      </c>
      <c r="I60" s="553">
        <v>7964.14</v>
      </c>
      <c r="J60" s="554">
        <v>13.49</v>
      </c>
      <c r="K60" s="552">
        <v>308876.81784148538</v>
      </c>
      <c r="L60" s="553">
        <v>48702.811345418173</v>
      </c>
      <c r="M60" s="554">
        <v>15.76</v>
      </c>
      <c r="N60" s="557"/>
      <c r="O60" s="514"/>
    </row>
    <row r="61" spans="1:17" x14ac:dyDescent="0.25">
      <c r="A61" s="459"/>
      <c r="B61" s="460"/>
      <c r="C61" s="487"/>
      <c r="D61" s="488"/>
      <c r="E61" s="487"/>
      <c r="F61" s="487"/>
      <c r="G61" s="488"/>
      <c r="H61" s="487"/>
      <c r="I61" s="487"/>
      <c r="J61" s="488"/>
      <c r="K61" s="487"/>
      <c r="L61" s="487"/>
      <c r="M61" s="487"/>
      <c r="N61" s="558"/>
      <c r="O61" s="431"/>
      <c r="P61" s="431"/>
      <c r="Q61" s="431"/>
    </row>
    <row r="62" spans="1:17" x14ac:dyDescent="0.25">
      <c r="A62" s="460"/>
      <c r="B62" s="463"/>
      <c r="C62" s="475"/>
      <c r="D62" s="475"/>
      <c r="E62" s="475"/>
      <c r="F62" s="475"/>
      <c r="G62" s="475"/>
      <c r="H62" s="475"/>
      <c r="I62" s="475"/>
      <c r="J62" s="475"/>
      <c r="K62" s="475"/>
      <c r="L62" s="475"/>
      <c r="M62" s="475"/>
      <c r="N62" s="431"/>
      <c r="O62" s="431"/>
      <c r="P62" s="431"/>
      <c r="Q62" s="431"/>
    </row>
    <row r="63" spans="1:17" x14ac:dyDescent="0.25">
      <c r="A63" s="459"/>
      <c r="B63" s="460"/>
      <c r="C63" s="465"/>
      <c r="D63" s="465"/>
      <c r="E63" s="465"/>
      <c r="F63" s="465"/>
      <c r="G63" s="465"/>
      <c r="H63" s="465"/>
      <c r="I63" s="465"/>
      <c r="J63" s="465"/>
      <c r="K63" s="465"/>
      <c r="L63" s="465"/>
      <c r="M63" s="465"/>
      <c r="N63" s="431"/>
      <c r="O63" s="431"/>
      <c r="P63" s="431"/>
      <c r="Q63" s="431"/>
    </row>
  </sheetData>
  <mergeCells count="6">
    <mergeCell ref="K10:M10"/>
    <mergeCell ref="A9:M9"/>
    <mergeCell ref="A10:A11"/>
    <mergeCell ref="B10:D10"/>
    <mergeCell ref="E10:G10"/>
    <mergeCell ref="H10:J10"/>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268"/>
  <sheetViews>
    <sheetView workbookViewId="0">
      <pane xSplit="3" ySplit="2" topLeftCell="D3" activePane="bottomRight" state="frozen"/>
      <selection pane="topRight" activeCell="E1" sqref="E1"/>
      <selection pane="bottomLeft" activeCell="A2" sqref="A2"/>
      <selection pane="bottomRight" activeCell="M2" sqref="M2"/>
    </sheetView>
  </sheetViews>
  <sheetFormatPr defaultRowHeight="15" x14ac:dyDescent="0.25"/>
  <cols>
    <col min="1" max="1" width="23.85546875" style="12" bestFit="1" customWidth="1"/>
    <col min="2" max="2" width="19" style="92" bestFit="1" customWidth="1"/>
    <col min="3" max="3" width="12.5703125" style="92" bestFit="1" customWidth="1"/>
    <col min="4" max="4" width="8.140625" style="16" bestFit="1" customWidth="1"/>
    <col min="5" max="5" width="7.5703125" style="16" bestFit="1" customWidth="1"/>
    <col min="6" max="6" width="8" style="16" bestFit="1" customWidth="1"/>
    <col min="7" max="7" width="5.5703125" style="79" bestFit="1" customWidth="1"/>
    <col min="8" max="8" width="10" style="79" customWidth="1"/>
    <col min="9" max="9" width="16.42578125" style="16" bestFit="1" customWidth="1"/>
    <col min="10" max="10" width="17.5703125" style="16" bestFit="1" customWidth="1"/>
    <col min="11" max="11" width="9.42578125" style="16" bestFit="1" customWidth="1"/>
    <col min="12" max="12" width="5.7109375" style="16" bestFit="1" customWidth="1"/>
    <col min="13" max="13" width="11" style="71" customWidth="1"/>
    <col min="14" max="15" width="9.140625" style="71"/>
    <col min="16" max="16" width="42.28515625" customWidth="1"/>
  </cols>
  <sheetData>
    <row r="1" spans="1:16" s="612" customFormat="1" ht="15.75" thickBot="1" x14ac:dyDescent="0.3">
      <c r="A1" s="660" t="s">
        <v>1054</v>
      </c>
      <c r="B1" s="697"/>
      <c r="C1" s="697"/>
      <c r="D1" s="697"/>
      <c r="E1" s="697"/>
      <c r="F1" s="697"/>
      <c r="G1" s="697"/>
      <c r="H1" s="697"/>
      <c r="I1" s="697"/>
      <c r="J1" s="697"/>
      <c r="K1" s="697"/>
      <c r="L1" s="697"/>
      <c r="M1" s="697"/>
      <c r="N1" s="697"/>
      <c r="O1" s="697"/>
      <c r="P1" s="697"/>
    </row>
    <row r="2" spans="1:16" ht="39" thickBot="1" x14ac:dyDescent="0.3">
      <c r="A2" s="342" t="s">
        <v>0</v>
      </c>
      <c r="B2" s="333" t="s">
        <v>1</v>
      </c>
      <c r="C2" s="333" t="s">
        <v>2</v>
      </c>
      <c r="D2" s="335" t="s">
        <v>699</v>
      </c>
      <c r="E2" s="335" t="s">
        <v>700</v>
      </c>
      <c r="F2" s="335" t="s">
        <v>701</v>
      </c>
      <c r="G2" s="342" t="s">
        <v>412</v>
      </c>
      <c r="H2" s="342" t="s">
        <v>698</v>
      </c>
      <c r="I2" s="335" t="s">
        <v>12</v>
      </c>
      <c r="J2" s="335" t="s">
        <v>13</v>
      </c>
      <c r="K2" s="335" t="s">
        <v>702</v>
      </c>
      <c r="L2" s="335" t="s">
        <v>703</v>
      </c>
      <c r="M2" s="609" t="s">
        <v>735</v>
      </c>
      <c r="N2" s="609" t="s">
        <v>736</v>
      </c>
      <c r="O2" s="609" t="s">
        <v>737</v>
      </c>
      <c r="P2" s="610" t="s">
        <v>42</v>
      </c>
    </row>
    <row r="3" spans="1:16" x14ac:dyDescent="0.25">
      <c r="A3" s="72" t="s">
        <v>66</v>
      </c>
      <c r="B3" s="84"/>
      <c r="C3" s="85" t="s">
        <v>67</v>
      </c>
      <c r="D3" s="9" t="s">
        <v>704</v>
      </c>
      <c r="E3" s="9" t="s">
        <v>705</v>
      </c>
      <c r="F3" s="10" t="s">
        <v>707</v>
      </c>
      <c r="G3" s="76" t="s">
        <v>708</v>
      </c>
      <c r="H3" s="80" t="s">
        <v>421</v>
      </c>
      <c r="I3" s="10" t="s">
        <v>270</v>
      </c>
      <c r="J3" s="10" t="s">
        <v>423</v>
      </c>
      <c r="K3" s="10" t="s">
        <v>424</v>
      </c>
      <c r="L3" s="10" t="s">
        <v>422</v>
      </c>
      <c r="M3" s="73">
        <v>1398007</v>
      </c>
      <c r="N3" s="73">
        <v>56.945557000000001</v>
      </c>
      <c r="O3" s="73">
        <v>-154.17026999999999</v>
      </c>
      <c r="P3" s="65"/>
    </row>
    <row r="4" spans="1:16" x14ac:dyDescent="0.25">
      <c r="A4" s="64" t="s">
        <v>68</v>
      </c>
      <c r="B4" s="86"/>
      <c r="C4" s="87" t="s">
        <v>69</v>
      </c>
      <c r="D4" s="11" t="s">
        <v>704</v>
      </c>
      <c r="E4" s="11" t="s">
        <v>705</v>
      </c>
      <c r="F4" s="13" t="s">
        <v>712</v>
      </c>
      <c r="G4" s="77" t="s">
        <v>706</v>
      </c>
      <c r="H4" s="81" t="s">
        <v>426</v>
      </c>
      <c r="I4" s="13" t="s">
        <v>428</v>
      </c>
      <c r="J4" s="13" t="s">
        <v>429</v>
      </c>
      <c r="K4" s="13" t="s">
        <v>430</v>
      </c>
      <c r="L4" s="13" t="s">
        <v>427</v>
      </c>
      <c r="M4" s="68">
        <v>1398011</v>
      </c>
      <c r="N4" s="68">
        <v>60.909443000000003</v>
      </c>
      <c r="O4" s="68">
        <v>-161.4314</v>
      </c>
      <c r="P4" s="64"/>
    </row>
    <row r="5" spans="1:16" x14ac:dyDescent="0.25">
      <c r="A5" s="14" t="s">
        <v>70</v>
      </c>
      <c r="B5" s="88"/>
      <c r="C5" s="88" t="s">
        <v>71</v>
      </c>
      <c r="D5" s="14" t="s">
        <v>704</v>
      </c>
      <c r="E5" s="14" t="s">
        <v>705</v>
      </c>
      <c r="F5" s="14" t="s">
        <v>707</v>
      </c>
      <c r="G5" s="78" t="s">
        <v>706</v>
      </c>
      <c r="H5" s="78" t="s">
        <v>431</v>
      </c>
      <c r="I5" s="14" t="s">
        <v>428</v>
      </c>
      <c r="J5" s="15" t="s">
        <v>429</v>
      </c>
      <c r="K5" s="15" t="s">
        <v>430</v>
      </c>
      <c r="L5" s="15" t="s">
        <v>427</v>
      </c>
      <c r="M5" s="69">
        <v>1398012</v>
      </c>
      <c r="N5" s="69">
        <v>60.912224000000002</v>
      </c>
      <c r="O5" s="69">
        <v>-161.21387999999999</v>
      </c>
      <c r="P5" s="14"/>
    </row>
    <row r="6" spans="1:16" x14ac:dyDescent="0.25">
      <c r="A6" s="14" t="s">
        <v>72</v>
      </c>
      <c r="B6" s="88"/>
      <c r="C6" s="88" t="s">
        <v>73</v>
      </c>
      <c r="D6" s="14" t="s">
        <v>704</v>
      </c>
      <c r="E6" s="14" t="s">
        <v>705</v>
      </c>
      <c r="F6" s="14" t="s">
        <v>707</v>
      </c>
      <c r="G6" s="78" t="s">
        <v>706</v>
      </c>
      <c r="H6" s="78" t="s">
        <v>432</v>
      </c>
      <c r="I6" s="14" t="s">
        <v>433</v>
      </c>
      <c r="J6" s="15" t="s">
        <v>434</v>
      </c>
      <c r="K6" s="15" t="s">
        <v>435</v>
      </c>
      <c r="L6" s="15" t="s">
        <v>427</v>
      </c>
      <c r="M6" s="69">
        <v>1418123</v>
      </c>
      <c r="N6" s="69">
        <v>54.135554999999997</v>
      </c>
      <c r="O6" s="69">
        <v>-165.77305999999999</v>
      </c>
      <c r="P6" s="14"/>
    </row>
    <row r="7" spans="1:16" ht="25.5" x14ac:dyDescent="0.25">
      <c r="A7" s="14" t="s">
        <v>763</v>
      </c>
      <c r="B7" s="88" t="s">
        <v>74</v>
      </c>
      <c r="C7" s="88" t="s">
        <v>75</v>
      </c>
      <c r="D7" s="15" t="s">
        <v>709</v>
      </c>
      <c r="E7" s="14" t="s">
        <v>705</v>
      </c>
      <c r="F7" s="15" t="s">
        <v>710</v>
      </c>
      <c r="G7" s="78" t="s">
        <v>711</v>
      </c>
      <c r="H7" s="78" t="s">
        <v>437</v>
      </c>
      <c r="I7" s="15" t="s">
        <v>439</v>
      </c>
      <c r="J7" s="15" t="s">
        <v>75</v>
      </c>
      <c r="K7" s="15" t="s">
        <v>440</v>
      </c>
      <c r="L7" s="15" t="s">
        <v>438</v>
      </c>
      <c r="M7" s="69">
        <v>1404263</v>
      </c>
      <c r="N7" s="69">
        <v>58.301943999999999</v>
      </c>
      <c r="O7" s="69">
        <v>-134.41972000000001</v>
      </c>
      <c r="P7" s="14"/>
    </row>
    <row r="8" spans="1:16" ht="25.5" x14ac:dyDescent="0.25">
      <c r="A8" s="14" t="s">
        <v>763</v>
      </c>
      <c r="B8" s="88" t="s">
        <v>76</v>
      </c>
      <c r="C8" s="88" t="s">
        <v>75</v>
      </c>
      <c r="D8" s="15" t="s">
        <v>709</v>
      </c>
      <c r="E8" s="14" t="s">
        <v>705</v>
      </c>
      <c r="F8" s="15" t="s">
        <v>710</v>
      </c>
      <c r="G8" s="78" t="s">
        <v>711</v>
      </c>
      <c r="H8" s="78" t="s">
        <v>437</v>
      </c>
      <c r="I8" s="15" t="s">
        <v>439</v>
      </c>
      <c r="J8" s="15" t="s">
        <v>75</v>
      </c>
      <c r="K8" s="15" t="s">
        <v>440</v>
      </c>
      <c r="L8" s="15" t="s">
        <v>438</v>
      </c>
      <c r="M8" s="69">
        <v>1404263</v>
      </c>
      <c r="N8" s="69">
        <v>58.301943999999999</v>
      </c>
      <c r="O8" s="69">
        <v>-134.41972000000001</v>
      </c>
      <c r="P8" s="14"/>
    </row>
    <row r="9" spans="1:16" ht="25.5" x14ac:dyDescent="0.25">
      <c r="A9" s="14" t="s">
        <v>763</v>
      </c>
      <c r="B9" s="88" t="s">
        <v>77</v>
      </c>
      <c r="C9" s="88" t="s">
        <v>75</v>
      </c>
      <c r="D9" s="15" t="s">
        <v>709</v>
      </c>
      <c r="E9" s="14" t="s">
        <v>705</v>
      </c>
      <c r="F9" s="15" t="s">
        <v>710</v>
      </c>
      <c r="G9" s="78" t="s">
        <v>711</v>
      </c>
      <c r="H9" s="78" t="s">
        <v>437</v>
      </c>
      <c r="I9" s="15" t="s">
        <v>439</v>
      </c>
      <c r="J9" s="15" t="s">
        <v>75</v>
      </c>
      <c r="K9" s="15" t="s">
        <v>440</v>
      </c>
      <c r="L9" s="15" t="s">
        <v>438</v>
      </c>
      <c r="M9" s="69">
        <v>1404263</v>
      </c>
      <c r="N9" s="69">
        <v>58.301943999999999</v>
      </c>
      <c r="O9" s="69">
        <v>-134.41972000000001</v>
      </c>
      <c r="P9" s="14"/>
    </row>
    <row r="10" spans="1:16" s="17" customFormat="1" ht="25.5" x14ac:dyDescent="0.25">
      <c r="A10" s="14" t="s">
        <v>763</v>
      </c>
      <c r="B10" s="88" t="s">
        <v>78</v>
      </c>
      <c r="C10" s="88" t="s">
        <v>75</v>
      </c>
      <c r="D10" s="15"/>
      <c r="E10" s="14"/>
      <c r="F10" s="15"/>
      <c r="G10" s="78" t="s">
        <v>711</v>
      </c>
      <c r="H10" s="78" t="s">
        <v>437</v>
      </c>
      <c r="I10" s="15" t="s">
        <v>439</v>
      </c>
      <c r="J10" s="15" t="s">
        <v>75</v>
      </c>
      <c r="K10" s="15" t="s">
        <v>440</v>
      </c>
      <c r="L10" s="15" t="s">
        <v>438</v>
      </c>
      <c r="M10" s="69">
        <v>1404263</v>
      </c>
      <c r="N10" s="69">
        <v>58.301943999999999</v>
      </c>
      <c r="O10" s="69">
        <v>-134.41972000000001</v>
      </c>
      <c r="P10" s="14"/>
    </row>
    <row r="11" spans="1:16" ht="25.5" x14ac:dyDescent="0.25">
      <c r="A11" s="14" t="s">
        <v>763</v>
      </c>
      <c r="B11" s="88" t="s">
        <v>79</v>
      </c>
      <c r="C11" s="88" t="s">
        <v>75</v>
      </c>
      <c r="D11" s="15" t="s">
        <v>709</v>
      </c>
      <c r="E11" s="14" t="s">
        <v>705</v>
      </c>
      <c r="F11" s="15" t="s">
        <v>710</v>
      </c>
      <c r="G11" s="78" t="s">
        <v>711</v>
      </c>
      <c r="H11" s="78" t="s">
        <v>437</v>
      </c>
      <c r="I11" s="15" t="s">
        <v>439</v>
      </c>
      <c r="J11" s="15" t="s">
        <v>75</v>
      </c>
      <c r="K11" s="15" t="s">
        <v>440</v>
      </c>
      <c r="L11" s="15" t="s">
        <v>438</v>
      </c>
      <c r="M11" s="69">
        <v>1404263</v>
      </c>
      <c r="N11" s="69">
        <v>58.301943999999999</v>
      </c>
      <c r="O11" s="69">
        <v>-134.41972000000001</v>
      </c>
      <c r="P11" s="14"/>
    </row>
    <row r="12" spans="1:16" ht="25.5" x14ac:dyDescent="0.25">
      <c r="A12" s="14" t="s">
        <v>763</v>
      </c>
      <c r="B12" s="88" t="s">
        <v>80</v>
      </c>
      <c r="C12" s="88" t="s">
        <v>75</v>
      </c>
      <c r="D12" s="15" t="s">
        <v>709</v>
      </c>
      <c r="E12" s="14" t="s">
        <v>705</v>
      </c>
      <c r="F12" s="15" t="s">
        <v>710</v>
      </c>
      <c r="G12" s="78" t="s">
        <v>711</v>
      </c>
      <c r="H12" s="78" t="s">
        <v>437</v>
      </c>
      <c r="I12" s="15" t="s">
        <v>439</v>
      </c>
      <c r="J12" s="15" t="s">
        <v>75</v>
      </c>
      <c r="K12" s="15" t="s">
        <v>440</v>
      </c>
      <c r="L12" s="15" t="s">
        <v>438</v>
      </c>
      <c r="M12" s="69">
        <v>1404263</v>
      </c>
      <c r="N12" s="69">
        <v>58.301943999999999</v>
      </c>
      <c r="O12" s="69">
        <v>-134.41972000000001</v>
      </c>
      <c r="P12" s="14"/>
    </row>
    <row r="13" spans="1:16" ht="25.5" x14ac:dyDescent="0.25">
      <c r="A13" s="14" t="s">
        <v>763</v>
      </c>
      <c r="B13" s="88" t="s">
        <v>81</v>
      </c>
      <c r="C13" s="88" t="s">
        <v>75</v>
      </c>
      <c r="D13" s="15" t="s">
        <v>709</v>
      </c>
      <c r="E13" s="14" t="s">
        <v>705</v>
      </c>
      <c r="F13" s="15" t="s">
        <v>710</v>
      </c>
      <c r="G13" s="78" t="s">
        <v>711</v>
      </c>
      <c r="H13" s="78" t="s">
        <v>437</v>
      </c>
      <c r="I13" s="15" t="s">
        <v>439</v>
      </c>
      <c r="J13" s="15" t="s">
        <v>75</v>
      </c>
      <c r="K13" s="15" t="s">
        <v>440</v>
      </c>
      <c r="L13" s="15" t="s">
        <v>438</v>
      </c>
      <c r="M13" s="69">
        <v>1404263</v>
      </c>
      <c r="N13" s="69">
        <v>58.301943999999999</v>
      </c>
      <c r="O13" s="69">
        <v>-134.41972000000001</v>
      </c>
      <c r="P13" s="14"/>
    </row>
    <row r="14" spans="1:16" s="17" customFormat="1" x14ac:dyDescent="0.25">
      <c r="A14" s="14" t="s">
        <v>802</v>
      </c>
      <c r="B14" s="88" t="s">
        <v>803</v>
      </c>
      <c r="C14" s="88" t="s">
        <v>176</v>
      </c>
      <c r="D14" s="14"/>
      <c r="E14" s="14"/>
      <c r="F14" s="14"/>
      <c r="G14" s="78" t="s">
        <v>413</v>
      </c>
      <c r="H14" s="78"/>
      <c r="I14" s="14" t="s">
        <v>203</v>
      </c>
      <c r="J14" s="15" t="s">
        <v>454</v>
      </c>
      <c r="K14" s="15" t="s">
        <v>444</v>
      </c>
      <c r="L14" s="15" t="s">
        <v>441</v>
      </c>
      <c r="M14" s="69">
        <v>1401958</v>
      </c>
      <c r="N14" s="69">
        <v>64.837778</v>
      </c>
      <c r="O14" s="69">
        <v>-147.71638999999999</v>
      </c>
      <c r="P14" s="14"/>
    </row>
    <row r="15" spans="1:16" ht="25.5" x14ac:dyDescent="0.25">
      <c r="A15" s="14" t="s">
        <v>82</v>
      </c>
      <c r="B15" s="88"/>
      <c r="C15" s="88" t="s">
        <v>83</v>
      </c>
      <c r="D15" s="15" t="s">
        <v>744</v>
      </c>
      <c r="E15" s="14" t="s">
        <v>744</v>
      </c>
      <c r="F15" s="15" t="s">
        <v>744</v>
      </c>
      <c r="G15" s="78" t="s">
        <v>706</v>
      </c>
      <c r="H15" s="78" t="s">
        <v>458</v>
      </c>
      <c r="I15" s="15" t="s">
        <v>442</v>
      </c>
      <c r="J15" s="15" t="s">
        <v>443</v>
      </c>
      <c r="K15" s="15" t="s">
        <v>444</v>
      </c>
      <c r="L15" s="15" t="s">
        <v>441</v>
      </c>
      <c r="M15" s="69">
        <v>1398055</v>
      </c>
      <c r="N15" s="69">
        <v>66.563888899999995</v>
      </c>
      <c r="O15" s="69">
        <v>-152.66666670000001</v>
      </c>
      <c r="P15" s="14" t="s">
        <v>745</v>
      </c>
    </row>
    <row r="16" spans="1:16" ht="25.5" x14ac:dyDescent="0.25">
      <c r="A16" s="14" t="s">
        <v>82</v>
      </c>
      <c r="B16" s="88"/>
      <c r="C16" s="88" t="s">
        <v>84</v>
      </c>
      <c r="D16" s="15" t="s">
        <v>709</v>
      </c>
      <c r="E16" s="14" t="s">
        <v>705</v>
      </c>
      <c r="F16" s="14" t="s">
        <v>712</v>
      </c>
      <c r="G16" s="78" t="s">
        <v>706</v>
      </c>
      <c r="H16" s="78" t="s">
        <v>458</v>
      </c>
      <c r="I16" s="14" t="s">
        <v>442</v>
      </c>
      <c r="J16" s="15" t="s">
        <v>443</v>
      </c>
      <c r="K16" s="15" t="s">
        <v>444</v>
      </c>
      <c r="L16" s="15" t="s">
        <v>441</v>
      </c>
      <c r="M16" s="69">
        <v>1398129</v>
      </c>
      <c r="N16" s="69">
        <v>66.565560000000005</v>
      </c>
      <c r="O16" s="69">
        <v>-152.64554999999999</v>
      </c>
      <c r="P16" s="14" t="s">
        <v>776</v>
      </c>
    </row>
    <row r="17" spans="1:16" s="17" customFormat="1" ht="25.5" x14ac:dyDescent="0.25">
      <c r="A17" s="14" t="s">
        <v>82</v>
      </c>
      <c r="B17" s="88"/>
      <c r="C17" s="88" t="s">
        <v>85</v>
      </c>
      <c r="D17" s="15" t="s">
        <v>709</v>
      </c>
      <c r="E17" s="14" t="s">
        <v>705</v>
      </c>
      <c r="F17" s="14" t="s">
        <v>712</v>
      </c>
      <c r="G17" s="78" t="s">
        <v>706</v>
      </c>
      <c r="H17" s="78" t="s">
        <v>458</v>
      </c>
      <c r="I17" s="14" t="s">
        <v>442</v>
      </c>
      <c r="J17" s="15" t="s">
        <v>443</v>
      </c>
      <c r="K17" s="15" t="s">
        <v>444</v>
      </c>
      <c r="L17" s="15" t="s">
        <v>441</v>
      </c>
      <c r="M17" s="69">
        <v>1926949</v>
      </c>
      <c r="N17" s="69">
        <v>66.918890000000005</v>
      </c>
      <c r="O17" s="69">
        <v>-151.51611</v>
      </c>
      <c r="P17" s="14" t="s">
        <v>777</v>
      </c>
    </row>
    <row r="18" spans="1:16" x14ac:dyDescent="0.25">
      <c r="A18" s="14" t="s">
        <v>82</v>
      </c>
      <c r="B18" s="88"/>
      <c r="C18" s="88" t="s">
        <v>86</v>
      </c>
      <c r="D18" s="15" t="s">
        <v>709</v>
      </c>
      <c r="E18" s="14" t="s">
        <v>705</v>
      </c>
      <c r="F18" s="14" t="s">
        <v>712</v>
      </c>
      <c r="G18" s="78" t="s">
        <v>706</v>
      </c>
      <c r="H18" s="78" t="s">
        <v>458</v>
      </c>
      <c r="I18" s="14" t="s">
        <v>449</v>
      </c>
      <c r="J18" s="15" t="s">
        <v>450</v>
      </c>
      <c r="K18" s="15" t="s">
        <v>451</v>
      </c>
      <c r="L18" s="15" t="s">
        <v>441</v>
      </c>
      <c r="M18" s="69">
        <v>1400333</v>
      </c>
      <c r="N18" s="69">
        <v>62.571779999999997</v>
      </c>
      <c r="O18" s="69">
        <v>-144.65416999999999</v>
      </c>
      <c r="P18" s="14"/>
    </row>
    <row r="19" spans="1:16" x14ac:dyDescent="0.25">
      <c r="A19" s="14" t="s">
        <v>82</v>
      </c>
      <c r="B19" s="88"/>
      <c r="C19" s="88" t="s">
        <v>87</v>
      </c>
      <c r="D19" s="15" t="s">
        <v>709</v>
      </c>
      <c r="E19" s="14" t="s">
        <v>705</v>
      </c>
      <c r="F19" s="14" t="s">
        <v>712</v>
      </c>
      <c r="G19" s="78" t="s">
        <v>706</v>
      </c>
      <c r="H19" s="78" t="s">
        <v>458</v>
      </c>
      <c r="I19" s="14" t="s">
        <v>439</v>
      </c>
      <c r="J19" s="15" t="s">
        <v>453</v>
      </c>
      <c r="K19" s="15" t="s">
        <v>440</v>
      </c>
      <c r="L19" s="15" t="s">
        <v>438</v>
      </c>
      <c r="M19" s="69">
        <v>1669437</v>
      </c>
      <c r="N19" s="69">
        <v>56.013890000000004</v>
      </c>
      <c r="O19" s="69">
        <v>-132.82776999999999</v>
      </c>
      <c r="P19" s="14"/>
    </row>
    <row r="20" spans="1:16" s="17" customFormat="1" x14ac:dyDescent="0.25">
      <c r="A20" s="14" t="s">
        <v>82</v>
      </c>
      <c r="B20" s="88" t="s">
        <v>100</v>
      </c>
      <c r="C20" s="88" t="s">
        <v>88</v>
      </c>
      <c r="D20" s="15" t="s">
        <v>709</v>
      </c>
      <c r="E20" s="14" t="s">
        <v>705</v>
      </c>
      <c r="F20" s="14" t="s">
        <v>712</v>
      </c>
      <c r="G20" s="78" t="s">
        <v>706</v>
      </c>
      <c r="H20" s="78" t="s">
        <v>458</v>
      </c>
      <c r="I20" s="14" t="s">
        <v>439</v>
      </c>
      <c r="J20" s="15" t="s">
        <v>453</v>
      </c>
      <c r="K20" s="15" t="s">
        <v>440</v>
      </c>
      <c r="L20" s="15" t="s">
        <v>438</v>
      </c>
      <c r="M20" s="69">
        <v>1421260</v>
      </c>
      <c r="N20" s="69">
        <v>55.476390000000002</v>
      </c>
      <c r="O20" s="69">
        <v>-133.14832999999999</v>
      </c>
      <c r="P20" s="14"/>
    </row>
    <row r="21" spans="1:16" x14ac:dyDescent="0.25">
      <c r="A21" s="14" t="s">
        <v>82</v>
      </c>
      <c r="B21" s="88" t="s">
        <v>88</v>
      </c>
      <c r="C21" s="88" t="s">
        <v>88</v>
      </c>
      <c r="D21" s="15" t="s">
        <v>709</v>
      </c>
      <c r="E21" s="14" t="s">
        <v>705</v>
      </c>
      <c r="F21" s="14" t="s">
        <v>712</v>
      </c>
      <c r="G21" s="78" t="s">
        <v>706</v>
      </c>
      <c r="H21" s="78" t="s">
        <v>458</v>
      </c>
      <c r="I21" s="14" t="s">
        <v>439</v>
      </c>
      <c r="J21" s="15" t="s">
        <v>453</v>
      </c>
      <c r="K21" s="15" t="s">
        <v>440</v>
      </c>
      <c r="L21" s="15" t="s">
        <v>438</v>
      </c>
      <c r="M21" s="69">
        <v>1421260</v>
      </c>
      <c r="N21" s="69">
        <v>55.476390000000002</v>
      </c>
      <c r="O21" s="69">
        <v>-133.14832999999999</v>
      </c>
      <c r="P21" s="14"/>
    </row>
    <row r="22" spans="1:16" s="17" customFormat="1" x14ac:dyDescent="0.25">
      <c r="A22" s="14" t="s">
        <v>82</v>
      </c>
      <c r="B22" s="88" t="s">
        <v>89</v>
      </c>
      <c r="C22" s="88" t="s">
        <v>88</v>
      </c>
      <c r="D22" s="15" t="s">
        <v>709</v>
      </c>
      <c r="E22" s="14" t="s">
        <v>705</v>
      </c>
      <c r="F22" s="14" t="s">
        <v>712</v>
      </c>
      <c r="G22" s="78" t="s">
        <v>706</v>
      </c>
      <c r="H22" s="78" t="s">
        <v>458</v>
      </c>
      <c r="I22" s="14" t="s">
        <v>439</v>
      </c>
      <c r="J22" s="15" t="s">
        <v>453</v>
      </c>
      <c r="K22" s="15" t="s">
        <v>440</v>
      </c>
      <c r="L22" s="15" t="s">
        <v>438</v>
      </c>
      <c r="M22" s="69">
        <v>1421260</v>
      </c>
      <c r="N22" s="69">
        <v>55.476390000000002</v>
      </c>
      <c r="O22" s="69">
        <v>-133.14832999999999</v>
      </c>
      <c r="P22" s="14"/>
    </row>
    <row r="23" spans="1:16" ht="25.5" x14ac:dyDescent="0.25">
      <c r="A23" s="14" t="s">
        <v>82</v>
      </c>
      <c r="B23" s="88"/>
      <c r="C23" s="88" t="s">
        <v>90</v>
      </c>
      <c r="D23" s="15" t="s">
        <v>709</v>
      </c>
      <c r="E23" s="14" t="s">
        <v>705</v>
      </c>
      <c r="F23" s="14" t="s">
        <v>712</v>
      </c>
      <c r="G23" s="78" t="s">
        <v>706</v>
      </c>
      <c r="H23" s="78" t="s">
        <v>458</v>
      </c>
      <c r="I23" s="14" t="s">
        <v>442</v>
      </c>
      <c r="J23" s="15" t="s">
        <v>454</v>
      </c>
      <c r="K23" s="15" t="s">
        <v>444</v>
      </c>
      <c r="L23" s="15" t="s">
        <v>441</v>
      </c>
      <c r="M23" s="69">
        <v>1401364</v>
      </c>
      <c r="N23" s="69">
        <v>63.661389999999997</v>
      </c>
      <c r="O23" s="69">
        <v>-144.06443999999999</v>
      </c>
      <c r="P23" s="14"/>
    </row>
    <row r="24" spans="1:16" ht="25.5" x14ac:dyDescent="0.25">
      <c r="A24" s="14" t="s">
        <v>82</v>
      </c>
      <c r="B24" s="88"/>
      <c r="C24" s="88" t="s">
        <v>673</v>
      </c>
      <c r="D24" s="15" t="s">
        <v>709</v>
      </c>
      <c r="E24" s="14" t="s">
        <v>705</v>
      </c>
      <c r="F24" s="14" t="s">
        <v>712</v>
      </c>
      <c r="G24" s="78" t="s">
        <v>706</v>
      </c>
      <c r="H24" s="78" t="s">
        <v>458</v>
      </c>
      <c r="I24" s="14" t="s">
        <v>442</v>
      </c>
      <c r="J24" s="15" t="s">
        <v>454</v>
      </c>
      <c r="K24" s="15" t="s">
        <v>444</v>
      </c>
      <c r="L24" s="15" t="s">
        <v>441</v>
      </c>
      <c r="M24" s="69">
        <v>1401499</v>
      </c>
      <c r="N24" s="69">
        <v>64.788055</v>
      </c>
      <c r="O24" s="69">
        <v>-141.19999999999999</v>
      </c>
      <c r="P24" s="14" t="s">
        <v>778</v>
      </c>
    </row>
    <row r="25" spans="1:16" s="17" customFormat="1" ht="25.5" x14ac:dyDescent="0.25">
      <c r="A25" s="14" t="s">
        <v>82</v>
      </c>
      <c r="B25" s="88"/>
      <c r="C25" s="88" t="s">
        <v>674</v>
      </c>
      <c r="D25" s="15" t="s">
        <v>744</v>
      </c>
      <c r="E25" s="14" t="s">
        <v>744</v>
      </c>
      <c r="F25" s="14" t="s">
        <v>744</v>
      </c>
      <c r="G25" s="78" t="s">
        <v>706</v>
      </c>
      <c r="H25" s="78" t="s">
        <v>458</v>
      </c>
      <c r="I25" s="14" t="s">
        <v>442</v>
      </c>
      <c r="J25" s="15" t="s">
        <v>454</v>
      </c>
      <c r="K25" s="15" t="s">
        <v>444</v>
      </c>
      <c r="L25" s="15" t="s">
        <v>441</v>
      </c>
      <c r="M25" s="69">
        <v>1401553</v>
      </c>
      <c r="N25" s="69">
        <v>64.7805556</v>
      </c>
      <c r="O25" s="69">
        <v>-141.11361110000001</v>
      </c>
      <c r="P25" s="14" t="s">
        <v>747</v>
      </c>
    </row>
    <row r="26" spans="1:16" ht="25.5" x14ac:dyDescent="0.25">
      <c r="A26" s="14" t="s">
        <v>82</v>
      </c>
      <c r="B26" s="88"/>
      <c r="C26" s="88" t="s">
        <v>675</v>
      </c>
      <c r="D26" s="15" t="s">
        <v>744</v>
      </c>
      <c r="E26" s="14" t="s">
        <v>744</v>
      </c>
      <c r="F26" s="15" t="s">
        <v>744</v>
      </c>
      <c r="G26" s="78" t="s">
        <v>706</v>
      </c>
      <c r="H26" s="78" t="s">
        <v>458</v>
      </c>
      <c r="I26" s="14" t="s">
        <v>442</v>
      </c>
      <c r="J26" s="15" t="s">
        <v>443</v>
      </c>
      <c r="K26" s="15" t="s">
        <v>444</v>
      </c>
      <c r="L26" s="15" t="s">
        <v>441</v>
      </c>
      <c r="M26" s="69">
        <v>1401936</v>
      </c>
      <c r="N26" s="69">
        <v>66.922777800000006</v>
      </c>
      <c r="O26" s="69">
        <v>-151.50805560000001</v>
      </c>
      <c r="P26" s="14" t="s">
        <v>746</v>
      </c>
    </row>
    <row r="27" spans="1:16" x14ac:dyDescent="0.25">
      <c r="A27" s="14" t="s">
        <v>82</v>
      </c>
      <c r="B27" s="88" t="s">
        <v>793</v>
      </c>
      <c r="C27" s="88" t="s">
        <v>91</v>
      </c>
      <c r="D27" s="15" t="s">
        <v>709</v>
      </c>
      <c r="E27" s="14" t="s">
        <v>705</v>
      </c>
      <c r="F27" s="14" t="s">
        <v>712</v>
      </c>
      <c r="G27" s="78" t="s">
        <v>706</v>
      </c>
      <c r="H27" s="78" t="s">
        <v>458</v>
      </c>
      <c r="I27" s="14" t="s">
        <v>439</v>
      </c>
      <c r="J27" s="15" t="s">
        <v>91</v>
      </c>
      <c r="K27" s="15" t="s">
        <v>440</v>
      </c>
      <c r="L27" s="15" t="s">
        <v>438</v>
      </c>
      <c r="M27" s="69">
        <v>1422400</v>
      </c>
      <c r="N27" s="69">
        <v>59.228589999999997</v>
      </c>
      <c r="O27" s="69">
        <v>-135.44409999999999</v>
      </c>
      <c r="P27" s="14"/>
    </row>
    <row r="28" spans="1:16" ht="25.5" x14ac:dyDescent="0.25">
      <c r="A28" s="14" t="s">
        <v>82</v>
      </c>
      <c r="B28" s="88"/>
      <c r="C28" s="88" t="s">
        <v>92</v>
      </c>
      <c r="D28" s="15" t="s">
        <v>709</v>
      </c>
      <c r="E28" s="14" t="s">
        <v>705</v>
      </c>
      <c r="F28" s="14" t="s">
        <v>712</v>
      </c>
      <c r="G28" s="78" t="s">
        <v>706</v>
      </c>
      <c r="H28" s="78" t="s">
        <v>458</v>
      </c>
      <c r="I28" s="14" t="s">
        <v>442</v>
      </c>
      <c r="J28" s="15" t="s">
        <v>454</v>
      </c>
      <c r="K28" s="15" t="s">
        <v>444</v>
      </c>
      <c r="L28" s="15" t="s">
        <v>441</v>
      </c>
      <c r="M28" s="69">
        <v>2419534</v>
      </c>
      <c r="N28" s="69">
        <v>63.987231999999999</v>
      </c>
      <c r="O28" s="69">
        <v>-144.69982999999999</v>
      </c>
      <c r="P28" s="14"/>
    </row>
    <row r="29" spans="1:16" x14ac:dyDescent="0.25">
      <c r="A29" s="14" t="s">
        <v>82</v>
      </c>
      <c r="B29" s="88"/>
      <c r="C29" s="88" t="s">
        <v>93</v>
      </c>
      <c r="D29" s="15" t="s">
        <v>709</v>
      </c>
      <c r="E29" s="14" t="s">
        <v>705</v>
      </c>
      <c r="F29" s="14" t="s">
        <v>712</v>
      </c>
      <c r="G29" s="78" t="s">
        <v>706</v>
      </c>
      <c r="H29" s="78" t="s">
        <v>458</v>
      </c>
      <c r="I29" s="14" t="s">
        <v>439</v>
      </c>
      <c r="J29" s="15" t="s">
        <v>453</v>
      </c>
      <c r="K29" s="15" t="s">
        <v>440</v>
      </c>
      <c r="L29" s="15" t="s">
        <v>438</v>
      </c>
      <c r="M29" s="69">
        <v>1866952</v>
      </c>
      <c r="N29" s="69">
        <v>55.556666999999997</v>
      </c>
      <c r="O29" s="69">
        <v>-132.63638</v>
      </c>
      <c r="P29" s="14"/>
    </row>
    <row r="30" spans="1:16" s="17" customFormat="1" x14ac:dyDescent="0.25">
      <c r="A30" s="14" t="s">
        <v>82</v>
      </c>
      <c r="B30" s="88"/>
      <c r="C30" s="88" t="s">
        <v>94</v>
      </c>
      <c r="D30" s="15" t="s">
        <v>709</v>
      </c>
      <c r="E30" s="14" t="s">
        <v>705</v>
      </c>
      <c r="F30" s="14" t="s">
        <v>712</v>
      </c>
      <c r="G30" s="78" t="s">
        <v>706</v>
      </c>
      <c r="H30" s="78" t="s">
        <v>458</v>
      </c>
      <c r="I30" s="14" t="s">
        <v>439</v>
      </c>
      <c r="J30" s="15" t="s">
        <v>453</v>
      </c>
      <c r="K30" s="15" t="s">
        <v>440</v>
      </c>
      <c r="L30" s="15" t="s">
        <v>438</v>
      </c>
      <c r="M30" s="69">
        <v>1422709</v>
      </c>
      <c r="N30" s="69">
        <v>55.208056999999997</v>
      </c>
      <c r="O30" s="69">
        <v>-132.82668000000001</v>
      </c>
      <c r="P30" s="14"/>
    </row>
    <row r="31" spans="1:16" x14ac:dyDescent="0.25">
      <c r="A31" s="14" t="s">
        <v>82</v>
      </c>
      <c r="B31" s="88"/>
      <c r="C31" s="88" t="s">
        <v>95</v>
      </c>
      <c r="D31" s="15" t="s">
        <v>744</v>
      </c>
      <c r="E31" s="14" t="s">
        <v>744</v>
      </c>
      <c r="F31" s="14" t="s">
        <v>744</v>
      </c>
      <c r="G31" s="78" t="s">
        <v>706</v>
      </c>
      <c r="H31" s="78" t="s">
        <v>458</v>
      </c>
      <c r="I31" s="14" t="s">
        <v>439</v>
      </c>
      <c r="J31" s="15" t="s">
        <v>453</v>
      </c>
      <c r="K31" s="15" t="s">
        <v>440</v>
      </c>
      <c r="L31" s="15" t="s">
        <v>438</v>
      </c>
      <c r="M31" s="69">
        <v>1404468</v>
      </c>
      <c r="N31" s="69">
        <v>55.538888900000003</v>
      </c>
      <c r="O31" s="69">
        <v>-132.40083329999999</v>
      </c>
      <c r="P31" s="14" t="s">
        <v>748</v>
      </c>
    </row>
    <row r="32" spans="1:16" x14ac:dyDescent="0.25">
      <c r="A32" s="14" t="s">
        <v>82</v>
      </c>
      <c r="B32" s="88" t="s">
        <v>101</v>
      </c>
      <c r="C32" s="88" t="s">
        <v>96</v>
      </c>
      <c r="D32" s="15" t="s">
        <v>709</v>
      </c>
      <c r="E32" s="14" t="s">
        <v>705</v>
      </c>
      <c r="F32" s="14" t="s">
        <v>712</v>
      </c>
      <c r="G32" s="78" t="s">
        <v>706</v>
      </c>
      <c r="H32" s="78" t="s">
        <v>458</v>
      </c>
      <c r="I32" s="14" t="s">
        <v>439</v>
      </c>
      <c r="J32" s="15" t="s">
        <v>453</v>
      </c>
      <c r="K32" s="15" t="s">
        <v>440</v>
      </c>
      <c r="L32" s="15" t="s">
        <v>438</v>
      </c>
      <c r="M32" s="69">
        <v>1423100</v>
      </c>
      <c r="N32" s="69">
        <v>55.552222999999998</v>
      </c>
      <c r="O32" s="69">
        <v>-133.09583000000001</v>
      </c>
      <c r="P32" s="14"/>
    </row>
    <row r="33" spans="1:16" ht="25.5" x14ac:dyDescent="0.25">
      <c r="A33" s="14" t="s">
        <v>82</v>
      </c>
      <c r="B33" s="88"/>
      <c r="C33" s="88" t="s">
        <v>97</v>
      </c>
      <c r="D33" s="15" t="s">
        <v>709</v>
      </c>
      <c r="E33" s="14" t="s">
        <v>705</v>
      </c>
      <c r="F33" s="14" t="s">
        <v>712</v>
      </c>
      <c r="G33" s="78" t="s">
        <v>706</v>
      </c>
      <c r="H33" s="78" t="s">
        <v>458</v>
      </c>
      <c r="I33" s="14" t="s">
        <v>442</v>
      </c>
      <c r="J33" s="15" t="s">
        <v>450</v>
      </c>
      <c r="K33" s="15" t="s">
        <v>451</v>
      </c>
      <c r="L33" s="15" t="s">
        <v>441</v>
      </c>
      <c r="M33" s="69">
        <v>1406241</v>
      </c>
      <c r="N33" s="69">
        <v>62.921112000000001</v>
      </c>
      <c r="O33" s="69">
        <v>-143.76917</v>
      </c>
      <c r="P33" s="14"/>
    </row>
    <row r="34" spans="1:16" x14ac:dyDescent="0.25">
      <c r="A34" s="14" t="s">
        <v>82</v>
      </c>
      <c r="B34" s="88"/>
      <c r="C34" s="88" t="s">
        <v>98</v>
      </c>
      <c r="D34" s="15" t="s">
        <v>709</v>
      </c>
      <c r="E34" s="14" t="s">
        <v>705</v>
      </c>
      <c r="F34" s="14" t="s">
        <v>712</v>
      </c>
      <c r="G34" s="78" t="s">
        <v>706</v>
      </c>
      <c r="H34" s="78" t="s">
        <v>458</v>
      </c>
      <c r="I34" s="14" t="s">
        <v>439</v>
      </c>
      <c r="J34" s="15" t="s">
        <v>453</v>
      </c>
      <c r="K34" s="15" t="s">
        <v>440</v>
      </c>
      <c r="L34" s="15" t="s">
        <v>438</v>
      </c>
      <c r="M34" s="69">
        <v>1866964</v>
      </c>
      <c r="N34" s="69">
        <v>55.873609999999999</v>
      </c>
      <c r="O34" s="69">
        <v>-133.18472</v>
      </c>
      <c r="P34" s="14"/>
    </row>
    <row r="35" spans="1:16" s="17" customFormat="1" ht="25.5" x14ac:dyDescent="0.25">
      <c r="A35" s="14" t="s">
        <v>82</v>
      </c>
      <c r="B35" s="88"/>
      <c r="C35" s="88" t="s">
        <v>99</v>
      </c>
      <c r="D35" s="15" t="s">
        <v>709</v>
      </c>
      <c r="E35" s="14" t="s">
        <v>705</v>
      </c>
      <c r="F35" s="14" t="s">
        <v>712</v>
      </c>
      <c r="G35" s="78" t="s">
        <v>706</v>
      </c>
      <c r="H35" s="78" t="s">
        <v>458</v>
      </c>
      <c r="I35" s="14" t="s">
        <v>442</v>
      </c>
      <c r="J35" s="15" t="s">
        <v>454</v>
      </c>
      <c r="K35" s="15" t="s">
        <v>444</v>
      </c>
      <c r="L35" s="15" t="s">
        <v>441</v>
      </c>
      <c r="M35" s="69">
        <v>1407253</v>
      </c>
      <c r="N35" s="69">
        <v>62.961666000000001</v>
      </c>
      <c r="O35" s="69">
        <v>-141.93723</v>
      </c>
      <c r="P35" s="14" t="s">
        <v>779</v>
      </c>
    </row>
    <row r="36" spans="1:16" ht="25.5" x14ac:dyDescent="0.25">
      <c r="A36" s="14" t="s">
        <v>82</v>
      </c>
      <c r="B36" s="88"/>
      <c r="C36" s="88" t="s">
        <v>749</v>
      </c>
      <c r="D36" s="15" t="s">
        <v>744</v>
      </c>
      <c r="E36" s="14" t="s">
        <v>744</v>
      </c>
      <c r="F36" s="14" t="s">
        <v>744</v>
      </c>
      <c r="G36" s="78" t="s">
        <v>706</v>
      </c>
      <c r="H36" s="78" t="s">
        <v>458</v>
      </c>
      <c r="I36" s="14" t="s">
        <v>442</v>
      </c>
      <c r="J36" s="15" t="s">
        <v>454</v>
      </c>
      <c r="K36" s="15" t="s">
        <v>444</v>
      </c>
      <c r="L36" s="15" t="s">
        <v>441</v>
      </c>
      <c r="M36" s="69">
        <v>1407254</v>
      </c>
      <c r="N36" s="69">
        <v>62.982222200000002</v>
      </c>
      <c r="O36" s="69">
        <v>-141.9516667</v>
      </c>
      <c r="P36" s="14" t="s">
        <v>750</v>
      </c>
    </row>
    <row r="37" spans="1:16" s="17" customFormat="1" x14ac:dyDescent="0.25">
      <c r="A37" s="14" t="s">
        <v>82</v>
      </c>
      <c r="B37" s="88" t="s">
        <v>681</v>
      </c>
      <c r="C37" s="88" t="s">
        <v>102</v>
      </c>
      <c r="D37" s="15" t="s">
        <v>709</v>
      </c>
      <c r="E37" s="14" t="s">
        <v>705</v>
      </c>
      <c r="F37" s="14" t="s">
        <v>712</v>
      </c>
      <c r="G37" s="78" t="s">
        <v>706</v>
      </c>
      <c r="H37" s="78" t="s">
        <v>458</v>
      </c>
      <c r="I37" s="14" t="s">
        <v>439</v>
      </c>
      <c r="J37" s="15" t="s">
        <v>102</v>
      </c>
      <c r="K37" s="15" t="s">
        <v>440</v>
      </c>
      <c r="L37" s="15" t="s">
        <v>438</v>
      </c>
      <c r="M37" s="69">
        <v>1414754</v>
      </c>
      <c r="N37" s="69">
        <v>59.458331999999999</v>
      </c>
      <c r="O37" s="69">
        <v>-135.31388999999999</v>
      </c>
      <c r="P37" s="14"/>
    </row>
    <row r="38" spans="1:16" s="17" customFormat="1" x14ac:dyDescent="0.25">
      <c r="A38" s="14" t="s">
        <v>82</v>
      </c>
      <c r="B38" s="88" t="s">
        <v>751</v>
      </c>
      <c r="C38" s="88" t="s">
        <v>102</v>
      </c>
      <c r="D38" s="15" t="s">
        <v>709</v>
      </c>
      <c r="E38" s="14" t="s">
        <v>705</v>
      </c>
      <c r="F38" s="14" t="s">
        <v>712</v>
      </c>
      <c r="G38" s="78" t="s">
        <v>706</v>
      </c>
      <c r="H38" s="78" t="s">
        <v>458</v>
      </c>
      <c r="I38" s="14" t="s">
        <v>439</v>
      </c>
      <c r="J38" s="15" t="s">
        <v>102</v>
      </c>
      <c r="K38" s="15" t="s">
        <v>440</v>
      </c>
      <c r="L38" s="15" t="s">
        <v>438</v>
      </c>
      <c r="M38" s="69">
        <v>1414754</v>
      </c>
      <c r="N38" s="69">
        <v>59.458331999999999</v>
      </c>
      <c r="O38" s="69">
        <v>-135.31388999999999</v>
      </c>
      <c r="P38" s="14"/>
    </row>
    <row r="39" spans="1:16" x14ac:dyDescent="0.25">
      <c r="A39" s="14" t="s">
        <v>82</v>
      </c>
      <c r="B39" s="88" t="s">
        <v>752</v>
      </c>
      <c r="C39" s="88" t="s">
        <v>102</v>
      </c>
      <c r="D39" s="15" t="s">
        <v>709</v>
      </c>
      <c r="E39" s="14" t="s">
        <v>705</v>
      </c>
      <c r="F39" s="14" t="s">
        <v>712</v>
      </c>
      <c r="G39" s="78" t="s">
        <v>706</v>
      </c>
      <c r="H39" s="78" t="s">
        <v>458</v>
      </c>
      <c r="I39" s="14" t="s">
        <v>439</v>
      </c>
      <c r="J39" s="15" t="s">
        <v>102</v>
      </c>
      <c r="K39" s="15" t="s">
        <v>440</v>
      </c>
      <c r="L39" s="15" t="s">
        <v>438</v>
      </c>
      <c r="M39" s="69">
        <v>1414754</v>
      </c>
      <c r="N39" s="69">
        <v>59.458331999999999</v>
      </c>
      <c r="O39" s="69">
        <v>-135.31388999999999</v>
      </c>
      <c r="P39" s="14"/>
    </row>
    <row r="40" spans="1:16" s="17" customFormat="1" x14ac:dyDescent="0.25">
      <c r="A40" s="14" t="s">
        <v>82</v>
      </c>
      <c r="B40" s="88"/>
      <c r="C40" s="88" t="s">
        <v>103</v>
      </c>
      <c r="D40" s="15" t="s">
        <v>709</v>
      </c>
      <c r="E40" s="14" t="s">
        <v>705</v>
      </c>
      <c r="F40" s="14" t="s">
        <v>712</v>
      </c>
      <c r="G40" s="78" t="s">
        <v>706</v>
      </c>
      <c r="H40" s="78" t="s">
        <v>458</v>
      </c>
      <c r="I40" s="14" t="s">
        <v>449</v>
      </c>
      <c r="J40" s="15" t="s">
        <v>450</v>
      </c>
      <c r="K40" s="15" t="s">
        <v>451</v>
      </c>
      <c r="L40" s="15" t="s">
        <v>441</v>
      </c>
      <c r="M40" s="69">
        <v>1409698</v>
      </c>
      <c r="N40" s="69">
        <v>62.706944</v>
      </c>
      <c r="O40" s="69">
        <v>-143.96109999999999</v>
      </c>
      <c r="P40" s="14"/>
    </row>
    <row r="41" spans="1:16" ht="25.5" x14ac:dyDescent="0.25">
      <c r="A41" s="14" t="s">
        <v>82</v>
      </c>
      <c r="B41" s="88"/>
      <c r="C41" s="88" t="s">
        <v>682</v>
      </c>
      <c r="D41" s="15" t="s">
        <v>744</v>
      </c>
      <c r="E41" s="14" t="s">
        <v>744</v>
      </c>
      <c r="F41" s="14" t="s">
        <v>744</v>
      </c>
      <c r="G41" s="78" t="s">
        <v>706</v>
      </c>
      <c r="H41" s="78" t="s">
        <v>458</v>
      </c>
      <c r="I41" s="14" t="s">
        <v>442</v>
      </c>
      <c r="J41" s="15" t="s">
        <v>454</v>
      </c>
      <c r="K41" s="15" t="s">
        <v>444</v>
      </c>
      <c r="L41" s="15" t="s">
        <v>441</v>
      </c>
      <c r="M41" s="69">
        <v>1410618</v>
      </c>
      <c r="N41" s="69">
        <v>63.385277799999997</v>
      </c>
      <c r="O41" s="69">
        <v>-143.34638889999999</v>
      </c>
      <c r="P41" s="14" t="s">
        <v>796</v>
      </c>
    </row>
    <row r="42" spans="1:16" ht="25.5" x14ac:dyDescent="0.25">
      <c r="A42" s="14" t="s">
        <v>82</v>
      </c>
      <c r="B42" s="88"/>
      <c r="C42" s="88" t="s">
        <v>104</v>
      </c>
      <c r="D42" s="15" t="s">
        <v>709</v>
      </c>
      <c r="E42" s="14" t="s">
        <v>705</v>
      </c>
      <c r="F42" s="14" t="s">
        <v>712</v>
      </c>
      <c r="G42" s="78" t="s">
        <v>415</v>
      </c>
      <c r="H42" s="78" t="s">
        <v>458</v>
      </c>
      <c r="I42" s="14" t="s">
        <v>442</v>
      </c>
      <c r="J42" s="15" t="s">
        <v>454</v>
      </c>
      <c r="K42" s="15" t="s">
        <v>457</v>
      </c>
      <c r="L42" s="15" t="s">
        <v>441</v>
      </c>
      <c r="M42" s="69">
        <v>1410765</v>
      </c>
      <c r="N42" s="69">
        <v>63.13505</v>
      </c>
      <c r="O42" s="69">
        <v>-142.52387999999999</v>
      </c>
      <c r="P42" s="14"/>
    </row>
    <row r="43" spans="1:16" s="17" customFormat="1" x14ac:dyDescent="0.25">
      <c r="A43" s="14" t="s">
        <v>82</v>
      </c>
      <c r="B43" s="88" t="s">
        <v>105</v>
      </c>
      <c r="C43" s="88" t="s">
        <v>106</v>
      </c>
      <c r="D43" s="15" t="s">
        <v>709</v>
      </c>
      <c r="E43" s="14" t="s">
        <v>705</v>
      </c>
      <c r="F43" s="14" t="s">
        <v>712</v>
      </c>
      <c r="G43" s="78" t="s">
        <v>415</v>
      </c>
      <c r="H43" s="78" t="s">
        <v>458</v>
      </c>
      <c r="I43" s="14" t="s">
        <v>439</v>
      </c>
      <c r="J43" s="15" t="s">
        <v>453</v>
      </c>
      <c r="K43" s="15" t="s">
        <v>440</v>
      </c>
      <c r="L43" s="15" t="s">
        <v>438</v>
      </c>
      <c r="M43" s="69">
        <v>1669435</v>
      </c>
      <c r="N43" s="69">
        <v>55.687779999999997</v>
      </c>
      <c r="O43" s="69">
        <v>-132.52222</v>
      </c>
      <c r="P43" s="14"/>
    </row>
    <row r="44" spans="1:16" x14ac:dyDescent="0.25">
      <c r="A44" s="14" t="s">
        <v>82</v>
      </c>
      <c r="B44" s="88" t="s">
        <v>106</v>
      </c>
      <c r="C44" s="88" t="s">
        <v>106</v>
      </c>
      <c r="D44" s="15" t="s">
        <v>709</v>
      </c>
      <c r="E44" s="14" t="s">
        <v>705</v>
      </c>
      <c r="F44" s="14" t="s">
        <v>712</v>
      </c>
      <c r="G44" s="78" t="s">
        <v>415</v>
      </c>
      <c r="H44" s="78" t="s">
        <v>458</v>
      </c>
      <c r="I44" s="14" t="s">
        <v>439</v>
      </c>
      <c r="J44" s="15" t="s">
        <v>453</v>
      </c>
      <c r="K44" s="15" t="s">
        <v>440</v>
      </c>
      <c r="L44" s="15" t="s">
        <v>438</v>
      </c>
      <c r="M44" s="69">
        <v>1669435</v>
      </c>
      <c r="N44" s="69">
        <v>55.687779999999997</v>
      </c>
      <c r="O44" s="69">
        <v>-132.52222</v>
      </c>
      <c r="P44" s="14"/>
    </row>
    <row r="45" spans="1:16" ht="25.5" x14ac:dyDescent="0.25">
      <c r="A45" s="14" t="s">
        <v>82</v>
      </c>
      <c r="B45" s="88"/>
      <c r="C45" s="88" t="s">
        <v>107</v>
      </c>
      <c r="D45" s="15" t="s">
        <v>709</v>
      </c>
      <c r="E45" s="14" t="s">
        <v>705</v>
      </c>
      <c r="F45" s="14" t="s">
        <v>712</v>
      </c>
      <c r="G45" s="78" t="s">
        <v>706</v>
      </c>
      <c r="H45" s="78" t="s">
        <v>458</v>
      </c>
      <c r="I45" s="14" t="s">
        <v>442</v>
      </c>
      <c r="J45" s="15" t="s">
        <v>454</v>
      </c>
      <c r="K45" s="15" t="s">
        <v>444</v>
      </c>
      <c r="L45" s="15" t="s">
        <v>441</v>
      </c>
      <c r="M45" s="69">
        <v>1411046</v>
      </c>
      <c r="N45" s="69">
        <v>63.336666000000001</v>
      </c>
      <c r="O45" s="69">
        <v>-142.98557</v>
      </c>
      <c r="P45" s="14"/>
    </row>
    <row r="46" spans="1:16" x14ac:dyDescent="0.25">
      <c r="A46" s="14" t="s">
        <v>82</v>
      </c>
      <c r="B46" s="88"/>
      <c r="C46" s="88" t="s">
        <v>108</v>
      </c>
      <c r="D46" s="15" t="s">
        <v>709</v>
      </c>
      <c r="E46" s="14" t="s">
        <v>705</v>
      </c>
      <c r="F46" s="14" t="s">
        <v>712</v>
      </c>
      <c r="G46" s="78" t="s">
        <v>706</v>
      </c>
      <c r="H46" s="78" t="s">
        <v>458</v>
      </c>
      <c r="I46" s="14" t="s">
        <v>439</v>
      </c>
      <c r="J46" s="15" t="s">
        <v>453</v>
      </c>
      <c r="K46" s="15" t="s">
        <v>440</v>
      </c>
      <c r="L46" s="15" t="s">
        <v>438</v>
      </c>
      <c r="M46" s="69">
        <v>1744590</v>
      </c>
      <c r="N46" s="69">
        <v>56.115276000000001</v>
      </c>
      <c r="O46" s="69">
        <v>-133.12083000000001</v>
      </c>
      <c r="P46" s="14"/>
    </row>
    <row r="47" spans="1:16" x14ac:dyDescent="0.25">
      <c r="A47" s="14" t="s">
        <v>764</v>
      </c>
      <c r="B47" s="88"/>
      <c r="C47" s="88" t="s">
        <v>109</v>
      </c>
      <c r="D47" s="15" t="s">
        <v>709</v>
      </c>
      <c r="E47" s="14" t="s">
        <v>705</v>
      </c>
      <c r="F47" s="14" t="s">
        <v>712</v>
      </c>
      <c r="G47" s="78" t="s">
        <v>706</v>
      </c>
      <c r="H47" s="78" t="s">
        <v>458</v>
      </c>
      <c r="I47" s="14" t="s">
        <v>428</v>
      </c>
      <c r="J47" s="15" t="s">
        <v>459</v>
      </c>
      <c r="K47" s="15" t="s">
        <v>430</v>
      </c>
      <c r="L47" s="15" t="s">
        <v>441</v>
      </c>
      <c r="M47" s="69">
        <v>1398042</v>
      </c>
      <c r="N47" s="69">
        <v>62.688890000000001</v>
      </c>
      <c r="O47" s="69">
        <v>-164.61528000000001</v>
      </c>
      <c r="P47" s="14"/>
    </row>
    <row r="48" spans="1:16" x14ac:dyDescent="0.25">
      <c r="A48" s="14" t="s">
        <v>764</v>
      </c>
      <c r="B48" s="88"/>
      <c r="C48" s="88" t="s">
        <v>110</v>
      </c>
      <c r="D48" s="14" t="s">
        <v>704</v>
      </c>
      <c r="E48" s="14" t="s">
        <v>705</v>
      </c>
      <c r="F48" s="14" t="s">
        <v>712</v>
      </c>
      <c r="G48" s="78" t="s">
        <v>706</v>
      </c>
      <c r="H48" s="78" t="s">
        <v>458</v>
      </c>
      <c r="I48" s="14" t="s">
        <v>461</v>
      </c>
      <c r="J48" s="15" t="s">
        <v>461</v>
      </c>
      <c r="K48" s="15" t="s">
        <v>462</v>
      </c>
      <c r="L48" s="15" t="s">
        <v>460</v>
      </c>
      <c r="M48" s="69">
        <v>1412509</v>
      </c>
      <c r="N48" s="69">
        <v>67.086110000000005</v>
      </c>
      <c r="O48" s="69">
        <v>-157.85140000000001</v>
      </c>
      <c r="P48" s="14"/>
    </row>
    <row r="49" spans="1:16" x14ac:dyDescent="0.25">
      <c r="A49" s="14" t="s">
        <v>764</v>
      </c>
      <c r="B49" s="88"/>
      <c r="C49" s="88" t="s">
        <v>684</v>
      </c>
      <c r="D49" s="15" t="s">
        <v>744</v>
      </c>
      <c r="E49" s="14" t="s">
        <v>744</v>
      </c>
      <c r="F49" s="14" t="s">
        <v>744</v>
      </c>
      <c r="G49" s="78" t="s">
        <v>706</v>
      </c>
      <c r="H49" s="78" t="s">
        <v>458</v>
      </c>
      <c r="I49" s="14" t="s">
        <v>428</v>
      </c>
      <c r="J49" s="15" t="s">
        <v>459</v>
      </c>
      <c r="K49" s="15" t="s">
        <v>430</v>
      </c>
      <c r="L49" s="15" t="s">
        <v>441</v>
      </c>
      <c r="M49" s="69">
        <v>1398263</v>
      </c>
      <c r="N49" s="69">
        <v>62.043055600000002</v>
      </c>
      <c r="O49" s="69">
        <v>-163.27694439999999</v>
      </c>
      <c r="P49" s="14" t="s">
        <v>753</v>
      </c>
    </row>
    <row r="50" spans="1:16" ht="25.5" x14ac:dyDescent="0.25">
      <c r="A50" s="14" t="s">
        <v>764</v>
      </c>
      <c r="B50" s="88"/>
      <c r="C50" s="88" t="s">
        <v>111</v>
      </c>
      <c r="D50" s="14" t="s">
        <v>704</v>
      </c>
      <c r="E50" s="14" t="s">
        <v>705</v>
      </c>
      <c r="F50" s="14" t="s">
        <v>712</v>
      </c>
      <c r="G50" s="78" t="s">
        <v>706</v>
      </c>
      <c r="H50" s="78" t="s">
        <v>458</v>
      </c>
      <c r="I50" s="14" t="s">
        <v>442</v>
      </c>
      <c r="J50" s="15" t="s">
        <v>443</v>
      </c>
      <c r="K50" s="15" t="s">
        <v>444</v>
      </c>
      <c r="L50" s="15" t="s">
        <v>441</v>
      </c>
      <c r="M50" s="69">
        <v>1398335</v>
      </c>
      <c r="N50" s="69">
        <v>62.656112999999998</v>
      </c>
      <c r="O50" s="69">
        <v>-160.20667</v>
      </c>
      <c r="P50" s="14"/>
    </row>
    <row r="51" spans="1:16" x14ac:dyDescent="0.25">
      <c r="A51" s="14" t="s">
        <v>764</v>
      </c>
      <c r="B51" s="88"/>
      <c r="C51" s="88" t="s">
        <v>112</v>
      </c>
      <c r="D51" s="14" t="s">
        <v>704</v>
      </c>
      <c r="E51" s="14" t="s">
        <v>705</v>
      </c>
      <c r="F51" s="14" t="s">
        <v>712</v>
      </c>
      <c r="G51" s="78" t="s">
        <v>706</v>
      </c>
      <c r="H51" s="78" t="s">
        <v>458</v>
      </c>
      <c r="I51" s="14" t="s">
        <v>463</v>
      </c>
      <c r="J51" s="15" t="s">
        <v>464</v>
      </c>
      <c r="K51" s="15" t="s">
        <v>463</v>
      </c>
      <c r="L51" s="15" t="s">
        <v>460</v>
      </c>
      <c r="M51" s="69">
        <v>1420670</v>
      </c>
      <c r="N51" s="69">
        <v>65.334723999999994</v>
      </c>
      <c r="O51" s="69">
        <v>-166.48917</v>
      </c>
      <c r="P51" s="14"/>
    </row>
    <row r="52" spans="1:16" x14ac:dyDescent="0.25">
      <c r="A52" s="14" t="s">
        <v>764</v>
      </c>
      <c r="B52" s="88"/>
      <c r="C52" s="88" t="s">
        <v>113</v>
      </c>
      <c r="D52" s="15" t="s">
        <v>709</v>
      </c>
      <c r="E52" s="14" t="s">
        <v>705</v>
      </c>
      <c r="F52" s="14" t="s">
        <v>712</v>
      </c>
      <c r="G52" s="78" t="s">
        <v>706</v>
      </c>
      <c r="H52" s="78" t="s">
        <v>458</v>
      </c>
      <c r="I52" s="14" t="s">
        <v>428</v>
      </c>
      <c r="J52" s="15" t="s">
        <v>459</v>
      </c>
      <c r="K52" s="15" t="s">
        <v>430</v>
      </c>
      <c r="L52" s="15" t="s">
        <v>441</v>
      </c>
      <c r="M52" s="69">
        <v>1400219</v>
      </c>
      <c r="N52" s="69">
        <v>61.52778</v>
      </c>
      <c r="O52" s="69">
        <v>-165.5864</v>
      </c>
      <c r="P52" s="14"/>
    </row>
    <row r="53" spans="1:16" x14ac:dyDescent="0.25">
      <c r="A53" s="14" t="s">
        <v>764</v>
      </c>
      <c r="B53" s="88"/>
      <c r="C53" s="88" t="s">
        <v>114</v>
      </c>
      <c r="D53" s="14" t="s">
        <v>704</v>
      </c>
      <c r="E53" s="14" t="s">
        <v>705</v>
      </c>
      <c r="F53" s="14" t="s">
        <v>712</v>
      </c>
      <c r="G53" s="78" t="s">
        <v>706</v>
      </c>
      <c r="H53" s="78" t="s">
        <v>458</v>
      </c>
      <c r="I53" s="14" t="s">
        <v>428</v>
      </c>
      <c r="J53" s="15" t="s">
        <v>429</v>
      </c>
      <c r="K53" s="15" t="s">
        <v>430</v>
      </c>
      <c r="L53" s="15" t="s">
        <v>427</v>
      </c>
      <c r="M53" s="69">
        <v>1401666</v>
      </c>
      <c r="N53" s="69">
        <v>60.218887000000002</v>
      </c>
      <c r="O53" s="69">
        <v>-162.02444</v>
      </c>
      <c r="P53" s="14"/>
    </row>
    <row r="54" spans="1:16" x14ac:dyDescent="0.25">
      <c r="A54" s="14" t="s">
        <v>764</v>
      </c>
      <c r="B54" s="88"/>
      <c r="C54" s="88" t="s">
        <v>115</v>
      </c>
      <c r="D54" s="15" t="s">
        <v>709</v>
      </c>
      <c r="E54" s="14" t="s">
        <v>705</v>
      </c>
      <c r="F54" s="14" t="s">
        <v>712</v>
      </c>
      <c r="G54" s="78" t="s">
        <v>706</v>
      </c>
      <c r="H54" s="78" t="s">
        <v>458</v>
      </c>
      <c r="I54" s="14" t="s">
        <v>463</v>
      </c>
      <c r="J54" s="15" t="s">
        <v>464</v>
      </c>
      <c r="K54" s="15" t="s">
        <v>463</v>
      </c>
      <c r="L54" s="15" t="s">
        <v>460</v>
      </c>
      <c r="M54" s="69">
        <v>1401788</v>
      </c>
      <c r="N54" s="69">
        <v>64.617500000000007</v>
      </c>
      <c r="O54" s="69">
        <v>-162.26056</v>
      </c>
      <c r="P54" s="14"/>
    </row>
    <row r="55" spans="1:16" x14ac:dyDescent="0.25">
      <c r="A55" s="14" t="s">
        <v>764</v>
      </c>
      <c r="B55" s="88"/>
      <c r="C55" s="88" t="s">
        <v>116</v>
      </c>
      <c r="D55" s="15" t="s">
        <v>709</v>
      </c>
      <c r="E55" s="14" t="s">
        <v>705</v>
      </c>
      <c r="F55" s="14" t="s">
        <v>712</v>
      </c>
      <c r="G55" s="78" t="s">
        <v>706</v>
      </c>
      <c r="H55" s="78" t="s">
        <v>458</v>
      </c>
      <c r="I55" s="14" t="s">
        <v>428</v>
      </c>
      <c r="J55" s="15" t="s">
        <v>459</v>
      </c>
      <c r="K55" s="15" t="s">
        <v>430</v>
      </c>
      <c r="L55" s="15" t="s">
        <v>441</v>
      </c>
      <c r="M55" s="69">
        <v>1401837</v>
      </c>
      <c r="N55" s="69">
        <v>62.77778</v>
      </c>
      <c r="O55" s="69">
        <v>-164.52305999999999</v>
      </c>
      <c r="P55" s="14"/>
    </row>
    <row r="56" spans="1:16" x14ac:dyDescent="0.25">
      <c r="A56" s="14" t="s">
        <v>764</v>
      </c>
      <c r="B56" s="88"/>
      <c r="C56" s="88" t="s">
        <v>117</v>
      </c>
      <c r="D56" s="15" t="s">
        <v>709</v>
      </c>
      <c r="E56" s="14" t="s">
        <v>705</v>
      </c>
      <c r="F56" s="14" t="s">
        <v>712</v>
      </c>
      <c r="G56" s="78" t="s">
        <v>706</v>
      </c>
      <c r="H56" s="78" t="s">
        <v>458</v>
      </c>
      <c r="I56" s="14" t="s">
        <v>463</v>
      </c>
      <c r="J56" s="15" t="s">
        <v>464</v>
      </c>
      <c r="K56" s="15" t="s">
        <v>463</v>
      </c>
      <c r="L56" s="15" t="s">
        <v>460</v>
      </c>
      <c r="M56" s="69">
        <v>1402463</v>
      </c>
      <c r="N56" s="69">
        <v>63.779719999999998</v>
      </c>
      <c r="O56" s="69">
        <v>-171.74109999999999</v>
      </c>
      <c r="P56" s="14"/>
    </row>
    <row r="57" spans="1:16" x14ac:dyDescent="0.25">
      <c r="A57" s="14" t="s">
        <v>764</v>
      </c>
      <c r="B57" s="88"/>
      <c r="C57" s="88" t="s">
        <v>118</v>
      </c>
      <c r="D57" s="14" t="s">
        <v>704</v>
      </c>
      <c r="E57" s="14" t="s">
        <v>705</v>
      </c>
      <c r="F57" s="14" t="s">
        <v>712</v>
      </c>
      <c r="G57" s="78" t="s">
        <v>706</v>
      </c>
      <c r="H57" s="78" t="s">
        <v>458</v>
      </c>
      <c r="I57" s="14" t="s">
        <v>428</v>
      </c>
      <c r="J57" s="15" t="s">
        <v>429</v>
      </c>
      <c r="K57" s="15" t="s">
        <v>430</v>
      </c>
      <c r="L57" s="15" t="s">
        <v>427</v>
      </c>
      <c r="M57" s="69">
        <v>1415910</v>
      </c>
      <c r="N57" s="69">
        <v>59.11889</v>
      </c>
      <c r="O57" s="69">
        <v>-161.58750000000001</v>
      </c>
      <c r="P57" s="14"/>
    </row>
    <row r="58" spans="1:16" ht="25.5" x14ac:dyDescent="0.25">
      <c r="A58" s="14" t="s">
        <v>764</v>
      </c>
      <c r="B58" s="88"/>
      <c r="C58" s="88" t="s">
        <v>119</v>
      </c>
      <c r="D58" s="14" t="s">
        <v>704</v>
      </c>
      <c r="E58" s="14" t="s">
        <v>705</v>
      </c>
      <c r="F58" s="14" t="s">
        <v>712</v>
      </c>
      <c r="G58" s="78" t="s">
        <v>706</v>
      </c>
      <c r="H58" s="78" t="s">
        <v>458</v>
      </c>
      <c r="I58" s="14" t="s">
        <v>442</v>
      </c>
      <c r="J58" s="15" t="s">
        <v>443</v>
      </c>
      <c r="K58" s="15" t="s">
        <v>444</v>
      </c>
      <c r="L58" s="15" t="s">
        <v>441</v>
      </c>
      <c r="M58" s="69">
        <v>1402921</v>
      </c>
      <c r="N58" s="69">
        <v>62.90361</v>
      </c>
      <c r="O58" s="69">
        <v>-160.06470999999999</v>
      </c>
      <c r="P58" s="14"/>
    </row>
    <row r="59" spans="1:16" ht="25.5" x14ac:dyDescent="0.25">
      <c r="A59" s="14" t="s">
        <v>764</v>
      </c>
      <c r="B59" s="88"/>
      <c r="C59" s="88" t="s">
        <v>120</v>
      </c>
      <c r="D59" s="14" t="s">
        <v>704</v>
      </c>
      <c r="E59" s="14" t="s">
        <v>705</v>
      </c>
      <c r="F59" s="14" t="s">
        <v>712</v>
      </c>
      <c r="G59" s="78" t="s">
        <v>706</v>
      </c>
      <c r="H59" s="78" t="s">
        <v>458</v>
      </c>
      <c r="I59" s="14" t="s">
        <v>442</v>
      </c>
      <c r="J59" s="15" t="s">
        <v>443</v>
      </c>
      <c r="K59" s="15" t="s">
        <v>444</v>
      </c>
      <c r="L59" s="15" t="s">
        <v>441</v>
      </c>
      <c r="M59" s="69">
        <v>1403447</v>
      </c>
      <c r="N59" s="69">
        <v>62.199444</v>
      </c>
      <c r="O59" s="69">
        <v>-159.7714</v>
      </c>
      <c r="P59" s="14"/>
    </row>
    <row r="60" spans="1:16" x14ac:dyDescent="0.25">
      <c r="A60" s="14" t="s">
        <v>764</v>
      </c>
      <c r="B60" s="88"/>
      <c r="C60" s="88" t="s">
        <v>121</v>
      </c>
      <c r="D60" s="15" t="s">
        <v>709</v>
      </c>
      <c r="E60" s="14" t="s">
        <v>705</v>
      </c>
      <c r="F60" s="14" t="s">
        <v>712</v>
      </c>
      <c r="G60" s="78" t="s">
        <v>706</v>
      </c>
      <c r="H60" s="78" t="s">
        <v>458</v>
      </c>
      <c r="I60" s="14" t="s">
        <v>428</v>
      </c>
      <c r="J60" s="15" t="s">
        <v>459</v>
      </c>
      <c r="K60" s="15" t="s">
        <v>430</v>
      </c>
      <c r="L60" s="15" t="s">
        <v>441</v>
      </c>
      <c r="M60" s="69">
        <v>1403493</v>
      </c>
      <c r="N60" s="69">
        <v>61.531112999999998</v>
      </c>
      <c r="O60" s="69">
        <v>-166.09666000000001</v>
      </c>
      <c r="P60" s="14"/>
    </row>
    <row r="61" spans="1:16" ht="25.5" x14ac:dyDescent="0.25">
      <c r="A61" s="14" t="s">
        <v>764</v>
      </c>
      <c r="B61" s="88"/>
      <c r="C61" s="88" t="s">
        <v>122</v>
      </c>
      <c r="D61" s="14" t="s">
        <v>704</v>
      </c>
      <c r="E61" s="14" t="s">
        <v>705</v>
      </c>
      <c r="F61" s="14" t="s">
        <v>712</v>
      </c>
      <c r="G61" s="78" t="s">
        <v>706</v>
      </c>
      <c r="H61" s="78" t="s">
        <v>458</v>
      </c>
      <c r="I61" s="14" t="s">
        <v>442</v>
      </c>
      <c r="J61" s="15" t="s">
        <v>443</v>
      </c>
      <c r="K61" s="15" t="s">
        <v>444</v>
      </c>
      <c r="L61" s="15" t="s">
        <v>441</v>
      </c>
      <c r="M61" s="69">
        <v>1403644</v>
      </c>
      <c r="N61" s="69">
        <v>65.698610000000002</v>
      </c>
      <c r="O61" s="69">
        <v>-156.39972</v>
      </c>
      <c r="P61" s="14"/>
    </row>
    <row r="62" spans="1:16" x14ac:dyDescent="0.25">
      <c r="A62" s="14" t="s">
        <v>764</v>
      </c>
      <c r="B62" s="88" t="s">
        <v>158</v>
      </c>
      <c r="C62" s="88" t="s">
        <v>713</v>
      </c>
      <c r="D62" s="15" t="s">
        <v>709</v>
      </c>
      <c r="E62" s="14" t="s">
        <v>705</v>
      </c>
      <c r="F62" s="14" t="s">
        <v>712</v>
      </c>
      <c r="G62" s="78" t="s">
        <v>706</v>
      </c>
      <c r="H62" s="78" t="s">
        <v>458</v>
      </c>
      <c r="I62" s="14" t="s">
        <v>428</v>
      </c>
      <c r="J62" s="15" t="s">
        <v>429</v>
      </c>
      <c r="K62" s="15" t="s">
        <v>430</v>
      </c>
      <c r="L62" s="15" t="s">
        <v>427</v>
      </c>
      <c r="M62" s="69">
        <v>1404378</v>
      </c>
      <c r="N62" s="69">
        <v>61.537224000000002</v>
      </c>
      <c r="O62" s="69">
        <v>-160.30528000000001</v>
      </c>
      <c r="P62" s="14"/>
    </row>
    <row r="63" spans="1:16" ht="25.5" x14ac:dyDescent="0.25">
      <c r="A63" s="14" t="s">
        <v>764</v>
      </c>
      <c r="B63" s="88"/>
      <c r="C63" s="88" t="s">
        <v>123</v>
      </c>
      <c r="D63" s="14" t="s">
        <v>704</v>
      </c>
      <c r="E63" s="14" t="s">
        <v>705</v>
      </c>
      <c r="F63" s="14" t="s">
        <v>712</v>
      </c>
      <c r="G63" s="78" t="s">
        <v>706</v>
      </c>
      <c r="H63" s="78" t="s">
        <v>458</v>
      </c>
      <c r="I63" s="14" t="s">
        <v>442</v>
      </c>
      <c r="J63" s="15" t="s">
        <v>443</v>
      </c>
      <c r="K63" s="15" t="s">
        <v>444</v>
      </c>
      <c r="L63" s="15" t="s">
        <v>441</v>
      </c>
      <c r="M63" s="69">
        <v>1404379</v>
      </c>
      <c r="N63" s="69">
        <v>64.327224999999999</v>
      </c>
      <c r="O63" s="69">
        <v>-158.72193999999999</v>
      </c>
      <c r="P63" s="14"/>
    </row>
    <row r="64" spans="1:16" x14ac:dyDescent="0.25">
      <c r="A64" s="14" t="s">
        <v>764</v>
      </c>
      <c r="B64" s="88"/>
      <c r="C64" s="88" t="s">
        <v>124</v>
      </c>
      <c r="D64" s="15" t="s">
        <v>709</v>
      </c>
      <c r="E64" s="14" t="s">
        <v>705</v>
      </c>
      <c r="F64" s="14" t="s">
        <v>712</v>
      </c>
      <c r="G64" s="78" t="s">
        <v>706</v>
      </c>
      <c r="H64" s="78" t="s">
        <v>458</v>
      </c>
      <c r="I64" s="14" t="s">
        <v>428</v>
      </c>
      <c r="J64" s="15" t="s">
        <v>429</v>
      </c>
      <c r="K64" s="15" t="s">
        <v>430</v>
      </c>
      <c r="L64" s="15" t="s">
        <v>427</v>
      </c>
      <c r="M64" s="69">
        <v>1404483</v>
      </c>
      <c r="N64" s="69">
        <v>60.895556999999997</v>
      </c>
      <c r="O64" s="69">
        <v>-162.51806999999999</v>
      </c>
      <c r="P64" s="14" t="s">
        <v>780</v>
      </c>
    </row>
    <row r="65" spans="1:16" x14ac:dyDescent="0.25">
      <c r="A65" s="14" t="s">
        <v>764</v>
      </c>
      <c r="B65" s="88"/>
      <c r="C65" s="88" t="s">
        <v>125</v>
      </c>
      <c r="D65" s="15" t="s">
        <v>709</v>
      </c>
      <c r="E65" s="14" t="s">
        <v>705</v>
      </c>
      <c r="F65" s="14" t="s">
        <v>712</v>
      </c>
      <c r="G65" s="78" t="s">
        <v>706</v>
      </c>
      <c r="H65" s="78" t="s">
        <v>458</v>
      </c>
      <c r="I65" s="14" t="s">
        <v>461</v>
      </c>
      <c r="J65" s="15" t="s">
        <v>461</v>
      </c>
      <c r="K65" s="15" t="s">
        <v>462</v>
      </c>
      <c r="L65" s="15" t="s">
        <v>460</v>
      </c>
      <c r="M65" s="69">
        <v>1413311</v>
      </c>
      <c r="N65" s="69">
        <v>66.974999999999994</v>
      </c>
      <c r="O65" s="69">
        <v>-160.42277999999999</v>
      </c>
      <c r="P65" s="14"/>
    </row>
    <row r="66" spans="1:16" x14ac:dyDescent="0.25">
      <c r="A66" s="14" t="s">
        <v>764</v>
      </c>
      <c r="B66" s="88"/>
      <c r="C66" s="88" t="s">
        <v>126</v>
      </c>
      <c r="D66" s="15" t="s">
        <v>709</v>
      </c>
      <c r="E66" s="14" t="s">
        <v>705</v>
      </c>
      <c r="F66" s="14" t="s">
        <v>712</v>
      </c>
      <c r="G66" s="78" t="s">
        <v>706</v>
      </c>
      <c r="H66" s="78" t="s">
        <v>458</v>
      </c>
      <c r="I66" s="14" t="s">
        <v>461</v>
      </c>
      <c r="J66" s="15" t="s">
        <v>461</v>
      </c>
      <c r="K66" s="15" t="s">
        <v>462</v>
      </c>
      <c r="L66" s="15" t="s">
        <v>460</v>
      </c>
      <c r="M66" s="69">
        <v>1413348</v>
      </c>
      <c r="N66" s="69">
        <v>67.726944000000003</v>
      </c>
      <c r="O66" s="69">
        <v>-164.53333000000001</v>
      </c>
      <c r="P66" s="14"/>
    </row>
    <row r="67" spans="1:16" x14ac:dyDescent="0.25">
      <c r="A67" s="14" t="s">
        <v>764</v>
      </c>
      <c r="B67" s="88"/>
      <c r="C67" s="88" t="s">
        <v>127</v>
      </c>
      <c r="D67" s="15" t="s">
        <v>709</v>
      </c>
      <c r="E67" s="15" t="s">
        <v>705</v>
      </c>
      <c r="F67" s="15" t="s">
        <v>710</v>
      </c>
      <c r="G67" s="78" t="s">
        <v>706</v>
      </c>
      <c r="H67" s="78" t="s">
        <v>458</v>
      </c>
      <c r="I67" s="15" t="s">
        <v>428</v>
      </c>
      <c r="J67" s="15" t="s">
        <v>459</v>
      </c>
      <c r="K67" s="15" t="s">
        <v>430</v>
      </c>
      <c r="L67" s="15" t="s">
        <v>441</v>
      </c>
      <c r="M67" s="69">
        <v>1404964</v>
      </c>
      <c r="N67" s="69">
        <v>63.034170000000003</v>
      </c>
      <c r="O67" s="69">
        <v>-163.55332999999999</v>
      </c>
      <c r="P67" s="14"/>
    </row>
    <row r="68" spans="1:16" x14ac:dyDescent="0.25">
      <c r="A68" s="14" t="s">
        <v>764</v>
      </c>
      <c r="B68" s="88"/>
      <c r="C68" s="88" t="s">
        <v>128</v>
      </c>
      <c r="D68" s="15" t="s">
        <v>709</v>
      </c>
      <c r="E68" s="14" t="s">
        <v>705</v>
      </c>
      <c r="F68" s="14" t="s">
        <v>712</v>
      </c>
      <c r="G68" s="78" t="s">
        <v>706</v>
      </c>
      <c r="H68" s="78" t="s">
        <v>458</v>
      </c>
      <c r="I68" s="14" t="s">
        <v>463</v>
      </c>
      <c r="J68" s="15" t="s">
        <v>464</v>
      </c>
      <c r="K68" s="15" t="s">
        <v>463</v>
      </c>
      <c r="L68" s="15" t="s">
        <v>460</v>
      </c>
      <c r="M68" s="69">
        <v>1404981</v>
      </c>
      <c r="N68" s="69">
        <v>64.931945999999996</v>
      </c>
      <c r="O68" s="69">
        <v>-161.15693999999999</v>
      </c>
      <c r="P68" s="14"/>
    </row>
    <row r="69" spans="1:16" x14ac:dyDescent="0.25">
      <c r="A69" s="14" t="s">
        <v>764</v>
      </c>
      <c r="B69" s="88"/>
      <c r="C69" s="88" t="s">
        <v>129</v>
      </c>
      <c r="D69" s="14" t="s">
        <v>704</v>
      </c>
      <c r="E69" s="14" t="s">
        <v>705</v>
      </c>
      <c r="F69" s="14" t="s">
        <v>712</v>
      </c>
      <c r="G69" s="78" t="s">
        <v>706</v>
      </c>
      <c r="H69" s="78" t="s">
        <v>458</v>
      </c>
      <c r="I69" s="14" t="s">
        <v>428</v>
      </c>
      <c r="J69" s="15" t="s">
        <v>429</v>
      </c>
      <c r="K69" s="15" t="s">
        <v>430</v>
      </c>
      <c r="L69" s="15" t="s">
        <v>427</v>
      </c>
      <c r="M69" s="69">
        <v>1405763</v>
      </c>
      <c r="N69" s="69">
        <v>61.512222000000001</v>
      </c>
      <c r="O69" s="69">
        <v>-160.35805999999999</v>
      </c>
      <c r="P69" s="14" t="s">
        <v>781</v>
      </c>
    </row>
    <row r="70" spans="1:16" x14ac:dyDescent="0.25">
      <c r="A70" s="14" t="s">
        <v>764</v>
      </c>
      <c r="B70" s="88"/>
      <c r="C70" s="88" t="s">
        <v>130</v>
      </c>
      <c r="D70" s="14" t="s">
        <v>704</v>
      </c>
      <c r="E70" s="14" t="s">
        <v>705</v>
      </c>
      <c r="F70" s="14" t="s">
        <v>712</v>
      </c>
      <c r="G70" s="78" t="s">
        <v>706</v>
      </c>
      <c r="H70" s="78" t="s">
        <v>458</v>
      </c>
      <c r="I70" s="14" t="s">
        <v>428</v>
      </c>
      <c r="J70" s="15" t="s">
        <v>459</v>
      </c>
      <c r="K70" s="15" t="s">
        <v>430</v>
      </c>
      <c r="L70" s="15" t="s">
        <v>441</v>
      </c>
      <c r="M70" s="69">
        <v>1405984</v>
      </c>
      <c r="N70" s="69">
        <v>61.877777000000002</v>
      </c>
      <c r="O70" s="69">
        <v>-162.08112</v>
      </c>
      <c r="P70" s="14"/>
    </row>
    <row r="71" spans="1:16" x14ac:dyDescent="0.25">
      <c r="A71" s="14" t="s">
        <v>764</v>
      </c>
      <c r="B71" s="88"/>
      <c r="C71" s="88" t="s">
        <v>131</v>
      </c>
      <c r="D71" s="14" t="s">
        <v>704</v>
      </c>
      <c r="E71" s="14" t="s">
        <v>705</v>
      </c>
      <c r="F71" s="14" t="s">
        <v>712</v>
      </c>
      <c r="G71" s="78" t="s">
        <v>706</v>
      </c>
      <c r="H71" s="78" t="s">
        <v>458</v>
      </c>
      <c r="I71" s="14" t="s">
        <v>428</v>
      </c>
      <c r="J71" s="15" t="s">
        <v>429</v>
      </c>
      <c r="K71" s="15" t="s">
        <v>430</v>
      </c>
      <c r="L71" s="15" t="s">
        <v>427</v>
      </c>
      <c r="M71" s="69">
        <v>1406211</v>
      </c>
      <c r="N71" s="69">
        <v>60.388058000000001</v>
      </c>
      <c r="O71" s="69">
        <v>-166.185</v>
      </c>
      <c r="P71" s="14"/>
    </row>
    <row r="72" spans="1:16" ht="25.5" x14ac:dyDescent="0.25">
      <c r="A72" s="14" t="s">
        <v>764</v>
      </c>
      <c r="B72" s="88"/>
      <c r="C72" s="88" t="s">
        <v>132</v>
      </c>
      <c r="D72" s="14" t="s">
        <v>704</v>
      </c>
      <c r="E72" s="14" t="s">
        <v>705</v>
      </c>
      <c r="F72" s="14" t="s">
        <v>712</v>
      </c>
      <c r="G72" s="78" t="s">
        <v>706</v>
      </c>
      <c r="H72" s="78" t="s">
        <v>458</v>
      </c>
      <c r="I72" s="14" t="s">
        <v>442</v>
      </c>
      <c r="J72" s="15" t="s">
        <v>443</v>
      </c>
      <c r="K72" s="15" t="s">
        <v>444</v>
      </c>
      <c r="L72" s="15" t="s">
        <v>441</v>
      </c>
      <c r="M72" s="69">
        <v>1406419</v>
      </c>
      <c r="N72" s="69">
        <v>65.150409999999994</v>
      </c>
      <c r="O72" s="69">
        <v>-149.34971999999999</v>
      </c>
      <c r="P72" s="14"/>
    </row>
    <row r="73" spans="1:16" x14ac:dyDescent="0.25">
      <c r="A73" s="14" t="s">
        <v>764</v>
      </c>
      <c r="B73" s="88"/>
      <c r="C73" s="88" t="s">
        <v>133</v>
      </c>
      <c r="D73" s="15" t="s">
        <v>709</v>
      </c>
      <c r="E73" s="14" t="s">
        <v>705</v>
      </c>
      <c r="F73" s="14" t="s">
        <v>712</v>
      </c>
      <c r="G73" s="78" t="s">
        <v>706</v>
      </c>
      <c r="H73" s="78" t="s">
        <v>458</v>
      </c>
      <c r="I73" s="14" t="s">
        <v>428</v>
      </c>
      <c r="J73" s="15" t="s">
        <v>459</v>
      </c>
      <c r="K73" s="15" t="s">
        <v>430</v>
      </c>
      <c r="L73" s="15" t="s">
        <v>441</v>
      </c>
      <c r="M73" s="69">
        <v>1406655</v>
      </c>
      <c r="N73" s="69">
        <v>62.085555999999997</v>
      </c>
      <c r="O73" s="69">
        <v>-163.72945000000001</v>
      </c>
      <c r="P73" s="14"/>
    </row>
    <row r="74" spans="1:16" x14ac:dyDescent="0.25">
      <c r="A74" s="14" t="s">
        <v>764</v>
      </c>
      <c r="B74" s="88"/>
      <c r="C74" s="88" t="s">
        <v>134</v>
      </c>
      <c r="D74" s="14" t="s">
        <v>704</v>
      </c>
      <c r="E74" s="14" t="s">
        <v>705</v>
      </c>
      <c r="F74" s="14" t="s">
        <v>712</v>
      </c>
      <c r="G74" s="78" t="s">
        <v>706</v>
      </c>
      <c r="H74" s="78" t="s">
        <v>458</v>
      </c>
      <c r="I74" s="14" t="s">
        <v>467</v>
      </c>
      <c r="J74" s="15" t="s">
        <v>468</v>
      </c>
      <c r="K74" s="15" t="s">
        <v>467</v>
      </c>
      <c r="L74" s="15" t="s">
        <v>427</v>
      </c>
      <c r="M74" s="69">
        <v>1406972</v>
      </c>
      <c r="N74" s="69">
        <v>59.452778000000002</v>
      </c>
      <c r="O74" s="69">
        <v>-157.31193999999999</v>
      </c>
      <c r="P74" s="14"/>
    </row>
    <row r="75" spans="1:16" x14ac:dyDescent="0.25">
      <c r="A75" s="14" t="s">
        <v>764</v>
      </c>
      <c r="B75" s="88"/>
      <c r="C75" s="88" t="s">
        <v>135</v>
      </c>
      <c r="D75" s="14" t="s">
        <v>704</v>
      </c>
      <c r="E75" s="14" t="s">
        <v>705</v>
      </c>
      <c r="F75" s="14" t="s">
        <v>712</v>
      </c>
      <c r="G75" s="78" t="s">
        <v>706</v>
      </c>
      <c r="H75" s="78" t="s">
        <v>458</v>
      </c>
      <c r="I75" s="14" t="s">
        <v>428</v>
      </c>
      <c r="J75" s="15" t="s">
        <v>429</v>
      </c>
      <c r="K75" s="15" t="s">
        <v>430</v>
      </c>
      <c r="L75" s="15" t="s">
        <v>427</v>
      </c>
      <c r="M75" s="69">
        <v>1407008</v>
      </c>
      <c r="N75" s="69">
        <v>60.479443000000003</v>
      </c>
      <c r="O75" s="69">
        <v>-164.72389000000001</v>
      </c>
      <c r="P75" s="14" t="s">
        <v>782</v>
      </c>
    </row>
    <row r="76" spans="1:16" x14ac:dyDescent="0.25">
      <c r="A76" s="14" t="s">
        <v>764</v>
      </c>
      <c r="B76" s="88"/>
      <c r="C76" s="88" t="s">
        <v>136</v>
      </c>
      <c r="D76" s="15" t="s">
        <v>709</v>
      </c>
      <c r="E76" s="14" t="s">
        <v>705</v>
      </c>
      <c r="F76" s="14" t="s">
        <v>712</v>
      </c>
      <c r="G76" s="78" t="s">
        <v>706</v>
      </c>
      <c r="H76" s="78" t="s">
        <v>458</v>
      </c>
      <c r="I76" s="14" t="s">
        <v>461</v>
      </c>
      <c r="J76" s="15" t="s">
        <v>461</v>
      </c>
      <c r="K76" s="15" t="s">
        <v>462</v>
      </c>
      <c r="L76" s="15" t="s">
        <v>460</v>
      </c>
      <c r="M76" s="69">
        <v>1413638</v>
      </c>
      <c r="N76" s="69">
        <v>67.571110000000004</v>
      </c>
      <c r="O76" s="69">
        <v>-162.96529000000001</v>
      </c>
      <c r="P76" s="14"/>
    </row>
    <row r="77" spans="1:16" x14ac:dyDescent="0.25">
      <c r="A77" s="14" t="s">
        <v>764</v>
      </c>
      <c r="B77" s="88"/>
      <c r="C77" s="88" t="s">
        <v>137</v>
      </c>
      <c r="D77" s="15" t="s">
        <v>709</v>
      </c>
      <c r="E77" s="14" t="s">
        <v>705</v>
      </c>
      <c r="F77" s="14" t="s">
        <v>712</v>
      </c>
      <c r="G77" s="78" t="s">
        <v>706</v>
      </c>
      <c r="H77" s="78" t="s">
        <v>458</v>
      </c>
      <c r="I77" s="14" t="s">
        <v>461</v>
      </c>
      <c r="J77" s="15" t="s">
        <v>461</v>
      </c>
      <c r="K77" s="15" t="s">
        <v>462</v>
      </c>
      <c r="L77" s="15" t="s">
        <v>460</v>
      </c>
      <c r="M77" s="69">
        <v>1413646</v>
      </c>
      <c r="N77" s="69">
        <v>66.838329999999999</v>
      </c>
      <c r="O77" s="69">
        <v>-161.03278</v>
      </c>
      <c r="P77" s="14"/>
    </row>
    <row r="78" spans="1:16" ht="25.5" x14ac:dyDescent="0.25">
      <c r="A78" s="14" t="s">
        <v>764</v>
      </c>
      <c r="B78" s="88"/>
      <c r="C78" s="88" t="s">
        <v>138</v>
      </c>
      <c r="D78" s="14" t="s">
        <v>704</v>
      </c>
      <c r="E78" s="14" t="s">
        <v>705</v>
      </c>
      <c r="F78" s="14" t="s">
        <v>712</v>
      </c>
      <c r="G78" s="78" t="s">
        <v>706</v>
      </c>
      <c r="H78" s="78" t="s">
        <v>458</v>
      </c>
      <c r="I78" s="14" t="s">
        <v>442</v>
      </c>
      <c r="J78" s="15" t="s">
        <v>443</v>
      </c>
      <c r="K78" s="15" t="s">
        <v>444</v>
      </c>
      <c r="L78" s="15" t="s">
        <v>441</v>
      </c>
      <c r="M78" s="69">
        <v>1407321</v>
      </c>
      <c r="N78" s="69">
        <v>64.719443999999996</v>
      </c>
      <c r="O78" s="69">
        <v>-158.10306</v>
      </c>
      <c r="P78" s="14"/>
    </row>
    <row r="79" spans="1:16" x14ac:dyDescent="0.25">
      <c r="A79" s="14" t="s">
        <v>764</v>
      </c>
      <c r="B79" s="88"/>
      <c r="C79" s="88" t="s">
        <v>139</v>
      </c>
      <c r="D79" s="14" t="s">
        <v>704</v>
      </c>
      <c r="E79" s="14" t="s">
        <v>705</v>
      </c>
      <c r="F79" s="14" t="s">
        <v>712</v>
      </c>
      <c r="G79" s="78" t="s">
        <v>706</v>
      </c>
      <c r="H79" s="78" t="s">
        <v>458</v>
      </c>
      <c r="I79" s="14" t="s">
        <v>428</v>
      </c>
      <c r="J79" s="15" t="s">
        <v>429</v>
      </c>
      <c r="K79" s="15" t="s">
        <v>430</v>
      </c>
      <c r="L79" s="15" t="s">
        <v>427</v>
      </c>
      <c r="M79" s="69">
        <v>1407339</v>
      </c>
      <c r="N79" s="69">
        <v>60.896942000000003</v>
      </c>
      <c r="O79" s="69">
        <v>-162.45944</v>
      </c>
      <c r="P79" s="14" t="s">
        <v>783</v>
      </c>
    </row>
    <row r="80" spans="1:16" x14ac:dyDescent="0.25">
      <c r="A80" s="14" t="s">
        <v>764</v>
      </c>
      <c r="B80" s="88"/>
      <c r="C80" s="88" t="s">
        <v>140</v>
      </c>
      <c r="D80" s="14" t="s">
        <v>704</v>
      </c>
      <c r="E80" s="14" t="s">
        <v>705</v>
      </c>
      <c r="F80" s="14" t="s">
        <v>712</v>
      </c>
      <c r="G80" s="78" t="s">
        <v>706</v>
      </c>
      <c r="H80" s="78" t="s">
        <v>458</v>
      </c>
      <c r="I80" s="14" t="s">
        <v>270</v>
      </c>
      <c r="J80" s="15" t="s">
        <v>423</v>
      </c>
      <c r="K80" s="15" t="s">
        <v>424</v>
      </c>
      <c r="L80" s="15" t="s">
        <v>422</v>
      </c>
      <c r="M80" s="69">
        <v>1407483</v>
      </c>
      <c r="N80" s="69">
        <v>57.202778000000002</v>
      </c>
      <c r="O80" s="69">
        <v>-153.3039</v>
      </c>
      <c r="P80" s="14"/>
    </row>
    <row r="81" spans="1:16" x14ac:dyDescent="0.25">
      <c r="A81" s="14" t="s">
        <v>764</v>
      </c>
      <c r="B81" s="88"/>
      <c r="C81" s="88" t="s">
        <v>141</v>
      </c>
      <c r="D81" s="15" t="s">
        <v>709</v>
      </c>
      <c r="E81" s="14" t="s">
        <v>705</v>
      </c>
      <c r="F81" s="14" t="s">
        <v>712</v>
      </c>
      <c r="G81" s="78" t="s">
        <v>706</v>
      </c>
      <c r="H81" s="78" t="s">
        <v>458</v>
      </c>
      <c r="I81" s="14" t="s">
        <v>428</v>
      </c>
      <c r="J81" s="15" t="s">
        <v>459</v>
      </c>
      <c r="K81" s="15" t="s">
        <v>430</v>
      </c>
      <c r="L81" s="15" t="s">
        <v>441</v>
      </c>
      <c r="M81" s="69">
        <v>1407993</v>
      </c>
      <c r="N81" s="69">
        <v>61.938890000000001</v>
      </c>
      <c r="O81" s="69">
        <v>-162.875</v>
      </c>
      <c r="P81" s="14"/>
    </row>
    <row r="82" spans="1:16" x14ac:dyDescent="0.25">
      <c r="A82" s="14" t="s">
        <v>764</v>
      </c>
      <c r="B82" s="88"/>
      <c r="C82" s="88" t="s">
        <v>142</v>
      </c>
      <c r="D82" s="15" t="s">
        <v>744</v>
      </c>
      <c r="E82" s="14" t="s">
        <v>744</v>
      </c>
      <c r="F82" s="14" t="s">
        <v>744</v>
      </c>
      <c r="G82" s="78" t="s">
        <v>706</v>
      </c>
      <c r="H82" s="78" t="s">
        <v>458</v>
      </c>
      <c r="I82" s="14" t="s">
        <v>428</v>
      </c>
      <c r="J82" s="15" t="s">
        <v>459</v>
      </c>
      <c r="K82" s="15" t="s">
        <v>430</v>
      </c>
      <c r="L82" s="15" t="s">
        <v>441</v>
      </c>
      <c r="M82" s="69">
        <v>1408054</v>
      </c>
      <c r="N82" s="69">
        <v>62.032780000000002</v>
      </c>
      <c r="O82" s="69">
        <v>-163.28778</v>
      </c>
      <c r="P82" s="14" t="s">
        <v>753</v>
      </c>
    </row>
    <row r="83" spans="1:16" x14ac:dyDescent="0.25">
      <c r="A83" s="14" t="s">
        <v>764</v>
      </c>
      <c r="B83" s="88"/>
      <c r="C83" s="88" t="s">
        <v>143</v>
      </c>
      <c r="D83" s="15" t="s">
        <v>709</v>
      </c>
      <c r="E83" s="14" t="s">
        <v>705</v>
      </c>
      <c r="F83" s="14" t="s">
        <v>712</v>
      </c>
      <c r="G83" s="78" t="s">
        <v>706</v>
      </c>
      <c r="H83" s="78" t="s">
        <v>458</v>
      </c>
      <c r="I83" s="14" t="s">
        <v>428</v>
      </c>
      <c r="J83" s="15" t="s">
        <v>429</v>
      </c>
      <c r="K83" s="15" t="s">
        <v>430</v>
      </c>
      <c r="L83" s="15" t="s">
        <v>427</v>
      </c>
      <c r="M83" s="69">
        <v>1408462</v>
      </c>
      <c r="N83" s="69">
        <v>59.748890000000003</v>
      </c>
      <c r="O83" s="69">
        <v>-161.91583</v>
      </c>
      <c r="P83" s="14"/>
    </row>
    <row r="84" spans="1:16" s="17" customFormat="1" x14ac:dyDescent="0.25">
      <c r="A84" s="14" t="s">
        <v>764</v>
      </c>
      <c r="B84" s="88"/>
      <c r="C84" s="88" t="s">
        <v>144</v>
      </c>
      <c r="D84" s="14" t="s">
        <v>704</v>
      </c>
      <c r="E84" s="14" t="s">
        <v>705</v>
      </c>
      <c r="F84" s="14" t="s">
        <v>712</v>
      </c>
      <c r="G84" s="78" t="s">
        <v>706</v>
      </c>
      <c r="H84" s="78" t="s">
        <v>458</v>
      </c>
      <c r="I84" s="14" t="s">
        <v>428</v>
      </c>
      <c r="J84" s="15" t="s">
        <v>459</v>
      </c>
      <c r="K84" s="15" t="s">
        <v>430</v>
      </c>
      <c r="L84" s="15" t="s">
        <v>441</v>
      </c>
      <c r="M84" s="69">
        <v>1408925</v>
      </c>
      <c r="N84" s="69">
        <v>61.784999999999997</v>
      </c>
      <c r="O84" s="69">
        <v>-161.32028</v>
      </c>
      <c r="P84" s="14"/>
    </row>
    <row r="85" spans="1:16" x14ac:dyDescent="0.25">
      <c r="A85" s="14" t="s">
        <v>764</v>
      </c>
      <c r="B85" s="88"/>
      <c r="C85" s="88" t="s">
        <v>801</v>
      </c>
      <c r="D85" s="15" t="s">
        <v>709</v>
      </c>
      <c r="E85" s="14" t="s">
        <v>705</v>
      </c>
      <c r="F85" s="14" t="s">
        <v>712</v>
      </c>
      <c r="G85" s="78" t="s">
        <v>706</v>
      </c>
      <c r="H85" s="78" t="s">
        <v>458</v>
      </c>
      <c r="I85" s="14" t="s">
        <v>428</v>
      </c>
      <c r="J85" s="15" t="s">
        <v>459</v>
      </c>
      <c r="K85" s="15" t="s">
        <v>430</v>
      </c>
      <c r="L85" s="15" t="s">
        <v>441</v>
      </c>
      <c r="M85" s="69">
        <v>1398261</v>
      </c>
      <c r="N85" s="69">
        <v>62.053055000000001</v>
      </c>
      <c r="O85" s="69">
        <v>-163.16583</v>
      </c>
      <c r="P85" s="14" t="s">
        <v>784</v>
      </c>
    </row>
    <row r="86" spans="1:16" x14ac:dyDescent="0.25">
      <c r="A86" s="14" t="s">
        <v>764</v>
      </c>
      <c r="B86" s="88"/>
      <c r="C86" s="88" t="s">
        <v>145</v>
      </c>
      <c r="D86" s="15" t="s">
        <v>709</v>
      </c>
      <c r="E86" s="14" t="s">
        <v>705</v>
      </c>
      <c r="F86" s="14" t="s">
        <v>712</v>
      </c>
      <c r="G86" s="78" t="s">
        <v>706</v>
      </c>
      <c r="H86" s="78" t="s">
        <v>458</v>
      </c>
      <c r="I86" s="14" t="s">
        <v>463</v>
      </c>
      <c r="J86" s="15" t="s">
        <v>464</v>
      </c>
      <c r="K86" s="15" t="s">
        <v>463</v>
      </c>
      <c r="L86" s="15" t="s">
        <v>460</v>
      </c>
      <c r="M86" s="69">
        <v>1408977</v>
      </c>
      <c r="N86" s="69">
        <v>63.478057999999997</v>
      </c>
      <c r="O86" s="69">
        <v>-162.03917000000001</v>
      </c>
      <c r="P86" s="14"/>
    </row>
    <row r="87" spans="1:16" x14ac:dyDescent="0.25">
      <c r="A87" s="14" t="s">
        <v>764</v>
      </c>
      <c r="B87" s="88"/>
      <c r="C87" s="88" t="s">
        <v>146</v>
      </c>
      <c r="D87" s="15" t="s">
        <v>709</v>
      </c>
      <c r="E87" s="14" t="s">
        <v>705</v>
      </c>
      <c r="F87" s="14" t="s">
        <v>712</v>
      </c>
      <c r="G87" s="78" t="s">
        <v>706</v>
      </c>
      <c r="H87" s="78" t="s">
        <v>458</v>
      </c>
      <c r="I87" s="14" t="s">
        <v>463</v>
      </c>
      <c r="J87" s="15" t="s">
        <v>464</v>
      </c>
      <c r="K87" s="15" t="s">
        <v>463</v>
      </c>
      <c r="L87" s="15" t="s">
        <v>460</v>
      </c>
      <c r="M87" s="69">
        <v>1409106</v>
      </c>
      <c r="N87" s="69">
        <v>63.694167999999998</v>
      </c>
      <c r="O87" s="69">
        <v>-170.47890000000001</v>
      </c>
      <c r="P87" s="14"/>
    </row>
    <row r="88" spans="1:16" x14ac:dyDescent="0.25">
      <c r="A88" s="14" t="s">
        <v>764</v>
      </c>
      <c r="B88" s="88"/>
      <c r="C88" s="88" t="s">
        <v>147</v>
      </c>
      <c r="D88" s="15" t="s">
        <v>709</v>
      </c>
      <c r="E88" s="14" t="s">
        <v>705</v>
      </c>
      <c r="F88" s="14" t="s">
        <v>712</v>
      </c>
      <c r="G88" s="78" t="s">
        <v>706</v>
      </c>
      <c r="H88" s="78" t="s">
        <v>458</v>
      </c>
      <c r="I88" s="14" t="s">
        <v>428</v>
      </c>
      <c r="J88" s="15" t="s">
        <v>459</v>
      </c>
      <c r="K88" s="15" t="s">
        <v>430</v>
      </c>
      <c r="L88" s="15" t="s">
        <v>441</v>
      </c>
      <c r="M88" s="69">
        <v>1409133</v>
      </c>
      <c r="N88" s="69">
        <v>61.842776999999998</v>
      </c>
      <c r="O88" s="69">
        <v>-165.58167</v>
      </c>
      <c r="P88" s="14"/>
    </row>
    <row r="89" spans="1:16" x14ac:dyDescent="0.25">
      <c r="A89" s="14" t="s">
        <v>764</v>
      </c>
      <c r="B89" s="88"/>
      <c r="C89" s="88" t="s">
        <v>148</v>
      </c>
      <c r="D89" s="15" t="s">
        <v>709</v>
      </c>
      <c r="E89" s="14" t="s">
        <v>705</v>
      </c>
      <c r="F89" s="14" t="s">
        <v>712</v>
      </c>
      <c r="G89" s="78" t="s">
        <v>706</v>
      </c>
      <c r="H89" s="78" t="s">
        <v>458</v>
      </c>
      <c r="I89" s="14" t="s">
        <v>461</v>
      </c>
      <c r="J89" s="15" t="s">
        <v>461</v>
      </c>
      <c r="K89" s="15" t="s">
        <v>462</v>
      </c>
      <c r="L89" s="15" t="s">
        <v>460</v>
      </c>
      <c r="M89" s="69">
        <v>1413930</v>
      </c>
      <c r="N89" s="69">
        <v>66.603890000000007</v>
      </c>
      <c r="O89" s="69">
        <v>-160.00693999999999</v>
      </c>
      <c r="P89" s="14"/>
    </row>
    <row r="90" spans="1:16" ht="25.5" x14ac:dyDescent="0.25">
      <c r="A90" s="14" t="s">
        <v>764</v>
      </c>
      <c r="B90" s="88"/>
      <c r="C90" s="88" t="s">
        <v>149</v>
      </c>
      <c r="D90" s="14" t="s">
        <v>704</v>
      </c>
      <c r="E90" s="14" t="s">
        <v>705</v>
      </c>
      <c r="F90" s="14" t="s">
        <v>712</v>
      </c>
      <c r="G90" s="78" t="s">
        <v>706</v>
      </c>
      <c r="H90" s="78" t="s">
        <v>458</v>
      </c>
      <c r="I90" s="14" t="s">
        <v>442</v>
      </c>
      <c r="J90" s="15" t="s">
        <v>443</v>
      </c>
      <c r="K90" s="15" t="s">
        <v>444</v>
      </c>
      <c r="L90" s="15" t="s">
        <v>441</v>
      </c>
      <c r="M90" s="69">
        <v>1409306</v>
      </c>
      <c r="N90" s="69">
        <v>62.682220000000001</v>
      </c>
      <c r="O90" s="69">
        <v>-159.56193999999999</v>
      </c>
      <c r="P90" s="14"/>
    </row>
    <row r="91" spans="1:16" x14ac:dyDescent="0.25">
      <c r="A91" s="14" t="s">
        <v>764</v>
      </c>
      <c r="B91" s="88"/>
      <c r="C91" s="88" t="s">
        <v>150</v>
      </c>
      <c r="D91" s="14" t="s">
        <v>704</v>
      </c>
      <c r="E91" s="14" t="s">
        <v>705</v>
      </c>
      <c r="F91" s="14" t="s">
        <v>712</v>
      </c>
      <c r="G91" s="78" t="s">
        <v>706</v>
      </c>
      <c r="H91" s="78" t="s">
        <v>458</v>
      </c>
      <c r="I91" s="14" t="s">
        <v>463</v>
      </c>
      <c r="J91" s="15" t="s">
        <v>464</v>
      </c>
      <c r="K91" s="15" t="s">
        <v>463</v>
      </c>
      <c r="L91" s="15" t="s">
        <v>460</v>
      </c>
      <c r="M91" s="69">
        <v>1669434</v>
      </c>
      <c r="N91" s="69">
        <v>64.333884999999995</v>
      </c>
      <c r="O91" s="69">
        <v>-161.15387999999999</v>
      </c>
      <c r="P91" s="14"/>
    </row>
    <row r="92" spans="1:16" x14ac:dyDescent="0.25">
      <c r="A92" s="14" t="s">
        <v>764</v>
      </c>
      <c r="B92" s="88"/>
      <c r="C92" s="88" t="s">
        <v>151</v>
      </c>
      <c r="D92" s="15" t="s">
        <v>709</v>
      </c>
      <c r="E92" s="14" t="s">
        <v>705</v>
      </c>
      <c r="F92" s="14" t="s">
        <v>712</v>
      </c>
      <c r="G92" s="78" t="s">
        <v>706</v>
      </c>
      <c r="H92" s="78" t="s">
        <v>458</v>
      </c>
      <c r="I92" s="14" t="s">
        <v>463</v>
      </c>
      <c r="J92" s="15" t="s">
        <v>464</v>
      </c>
      <c r="K92" s="15" t="s">
        <v>463</v>
      </c>
      <c r="L92" s="15" t="s">
        <v>460</v>
      </c>
      <c r="M92" s="69">
        <v>1409434</v>
      </c>
      <c r="N92" s="69">
        <v>66.25667</v>
      </c>
      <c r="O92" s="69">
        <v>-166.07194999999999</v>
      </c>
      <c r="P92" s="14"/>
    </row>
    <row r="93" spans="1:16" x14ac:dyDescent="0.25">
      <c r="A93" s="14" t="s">
        <v>764</v>
      </c>
      <c r="B93" s="88"/>
      <c r="C93" s="88" t="s">
        <v>152</v>
      </c>
      <c r="D93" s="15" t="s">
        <v>709</v>
      </c>
      <c r="E93" s="14" t="s">
        <v>705</v>
      </c>
      <c r="F93" s="14" t="s">
        <v>712</v>
      </c>
      <c r="G93" s="78" t="s">
        <v>706</v>
      </c>
      <c r="H93" s="78" t="s">
        <v>458</v>
      </c>
      <c r="I93" s="14" t="s">
        <v>461</v>
      </c>
      <c r="J93" s="15" t="s">
        <v>461</v>
      </c>
      <c r="K93" s="15" t="s">
        <v>462</v>
      </c>
      <c r="L93" s="15" t="s">
        <v>460</v>
      </c>
      <c r="M93" s="69">
        <v>1413983</v>
      </c>
      <c r="N93" s="69">
        <v>66.888053999999997</v>
      </c>
      <c r="O93" s="69">
        <v>-157.13638</v>
      </c>
      <c r="P93" s="14" t="s">
        <v>785</v>
      </c>
    </row>
    <row r="94" spans="1:16" x14ac:dyDescent="0.25">
      <c r="A94" s="14" t="s">
        <v>764</v>
      </c>
      <c r="B94" s="88"/>
      <c r="C94" s="88" t="s">
        <v>153</v>
      </c>
      <c r="D94" s="15" t="s">
        <v>709</v>
      </c>
      <c r="E94" s="14" t="s">
        <v>705</v>
      </c>
      <c r="F94" s="14" t="s">
        <v>712</v>
      </c>
      <c r="G94" s="78" t="s">
        <v>706</v>
      </c>
      <c r="H94" s="78" t="s">
        <v>458</v>
      </c>
      <c r="I94" s="14" t="s">
        <v>463</v>
      </c>
      <c r="J94" s="15" t="s">
        <v>464</v>
      </c>
      <c r="K94" s="15" t="s">
        <v>463</v>
      </c>
      <c r="L94" s="15" t="s">
        <v>460</v>
      </c>
      <c r="M94" s="69">
        <v>1410158</v>
      </c>
      <c r="N94" s="69">
        <v>63.522219999999997</v>
      </c>
      <c r="O94" s="69">
        <v>-162.28806</v>
      </c>
      <c r="P94" s="14"/>
    </row>
    <row r="95" spans="1:16" x14ac:dyDescent="0.25">
      <c r="A95" s="14" t="s">
        <v>764</v>
      </c>
      <c r="B95" s="88"/>
      <c r="C95" s="88" t="s">
        <v>154</v>
      </c>
      <c r="D95" s="15" t="s">
        <v>709</v>
      </c>
      <c r="E95" s="14" t="s">
        <v>705</v>
      </c>
      <c r="F95" s="14" t="s">
        <v>712</v>
      </c>
      <c r="G95" s="78" t="s">
        <v>706</v>
      </c>
      <c r="H95" s="78" t="s">
        <v>458</v>
      </c>
      <c r="I95" s="14" t="s">
        <v>463</v>
      </c>
      <c r="J95" s="15" t="s">
        <v>464</v>
      </c>
      <c r="K95" s="15" t="s">
        <v>463</v>
      </c>
      <c r="L95" s="15" t="s">
        <v>460</v>
      </c>
      <c r="M95" s="69">
        <v>1410730</v>
      </c>
      <c r="N95" s="69">
        <v>65.26361</v>
      </c>
      <c r="O95" s="69">
        <v>-166.36081999999999</v>
      </c>
      <c r="P95" s="14"/>
    </row>
    <row r="96" spans="1:16" x14ac:dyDescent="0.25">
      <c r="A96" s="14" t="s">
        <v>764</v>
      </c>
      <c r="B96" s="88"/>
      <c r="C96" s="88" t="s">
        <v>155</v>
      </c>
      <c r="D96" s="15" t="s">
        <v>709</v>
      </c>
      <c r="E96" s="14" t="s">
        <v>705</v>
      </c>
      <c r="F96" s="14" t="s">
        <v>712</v>
      </c>
      <c r="G96" s="78" t="s">
        <v>706</v>
      </c>
      <c r="H96" s="78" t="s">
        <v>458</v>
      </c>
      <c r="I96" s="14" t="s">
        <v>467</v>
      </c>
      <c r="J96" s="15" t="s">
        <v>468</v>
      </c>
      <c r="K96" s="15" t="s">
        <v>467</v>
      </c>
      <c r="L96" s="15" t="s">
        <v>427</v>
      </c>
      <c r="M96" s="69">
        <v>1411039</v>
      </c>
      <c r="N96" s="69">
        <v>59.061942999999999</v>
      </c>
      <c r="O96" s="69">
        <v>-160.37638999999999</v>
      </c>
      <c r="P96" s="14"/>
    </row>
    <row r="97" spans="1:16" x14ac:dyDescent="0.25">
      <c r="A97" s="14" t="s">
        <v>764</v>
      </c>
      <c r="B97" s="88"/>
      <c r="C97" s="88" t="s">
        <v>156</v>
      </c>
      <c r="D97" s="15" t="s">
        <v>709</v>
      </c>
      <c r="E97" s="14" t="s">
        <v>705</v>
      </c>
      <c r="F97" s="14" t="s">
        <v>712</v>
      </c>
      <c r="G97" s="78" t="s">
        <v>706</v>
      </c>
      <c r="H97" s="78" t="s">
        <v>458</v>
      </c>
      <c r="I97" s="14" t="s">
        <v>428</v>
      </c>
      <c r="J97" s="15" t="s">
        <v>429</v>
      </c>
      <c r="K97" s="15" t="s">
        <v>430</v>
      </c>
      <c r="L97" s="15" t="s">
        <v>427</v>
      </c>
      <c r="M97" s="69">
        <v>1411060</v>
      </c>
      <c r="N97" s="69">
        <v>60.533774999999999</v>
      </c>
      <c r="O97" s="69">
        <v>-165.10364999999999</v>
      </c>
      <c r="P97" s="14" t="s">
        <v>786</v>
      </c>
    </row>
    <row r="98" spans="1:16" x14ac:dyDescent="0.25">
      <c r="A98" s="14" t="s">
        <v>764</v>
      </c>
      <c r="B98" s="88"/>
      <c r="C98" s="88" t="s">
        <v>157</v>
      </c>
      <c r="D98" s="14" t="s">
        <v>704</v>
      </c>
      <c r="E98" s="14" t="s">
        <v>705</v>
      </c>
      <c r="F98" s="14" t="s">
        <v>712</v>
      </c>
      <c r="G98" s="78" t="s">
        <v>706</v>
      </c>
      <c r="H98" s="78" t="s">
        <v>458</v>
      </c>
      <c r="I98" s="14" t="s">
        <v>428</v>
      </c>
      <c r="J98" s="15" t="s">
        <v>429</v>
      </c>
      <c r="K98" s="15" t="s">
        <v>430</v>
      </c>
      <c r="L98" s="15" t="s">
        <v>427</v>
      </c>
      <c r="M98" s="69">
        <v>1410644</v>
      </c>
      <c r="N98" s="69">
        <v>60.585555999999997</v>
      </c>
      <c r="O98" s="69">
        <v>-165.25583</v>
      </c>
      <c r="P98" s="14" t="s">
        <v>782</v>
      </c>
    </row>
    <row r="99" spans="1:16" x14ac:dyDescent="0.25">
      <c r="A99" s="14" t="s">
        <v>764</v>
      </c>
      <c r="B99" s="88"/>
      <c r="C99" s="88" t="s">
        <v>159</v>
      </c>
      <c r="D99" s="14" t="s">
        <v>704</v>
      </c>
      <c r="E99" s="14" t="s">
        <v>705</v>
      </c>
      <c r="F99" s="14" t="s">
        <v>712</v>
      </c>
      <c r="G99" s="78" t="s">
        <v>706</v>
      </c>
      <c r="H99" s="78" t="s">
        <v>458</v>
      </c>
      <c r="I99" s="14" t="s">
        <v>463</v>
      </c>
      <c r="J99" s="15" t="s">
        <v>464</v>
      </c>
      <c r="K99" s="15" t="s">
        <v>463</v>
      </c>
      <c r="L99" s="15" t="s">
        <v>460</v>
      </c>
      <c r="M99" s="69">
        <v>1404755</v>
      </c>
      <c r="N99" s="69">
        <v>65.609170000000006</v>
      </c>
      <c r="O99" s="69">
        <v>-168.08750000000001</v>
      </c>
      <c r="P99" s="14"/>
    </row>
    <row r="100" spans="1:16" x14ac:dyDescent="0.25">
      <c r="A100" s="14" t="s">
        <v>160</v>
      </c>
      <c r="B100" s="88"/>
      <c r="C100" s="88" t="s">
        <v>161</v>
      </c>
      <c r="D100" s="14" t="s">
        <v>704</v>
      </c>
      <c r="E100" s="14" t="s">
        <v>705</v>
      </c>
      <c r="F100" s="15" t="s">
        <v>710</v>
      </c>
      <c r="G100" s="78" t="s">
        <v>706</v>
      </c>
      <c r="H100" s="78" t="s">
        <v>477</v>
      </c>
      <c r="I100" s="15" t="s">
        <v>270</v>
      </c>
      <c r="J100" s="15" t="s">
        <v>423</v>
      </c>
      <c r="K100" s="15" t="s">
        <v>424</v>
      </c>
      <c r="L100" s="15" t="s">
        <v>422</v>
      </c>
      <c r="M100" s="69">
        <v>1404456</v>
      </c>
      <c r="N100" s="69">
        <v>57.571944999999999</v>
      </c>
      <c r="O100" s="69">
        <v>-154.45556999999999</v>
      </c>
      <c r="P100" s="14"/>
    </row>
    <row r="101" spans="1:16" x14ac:dyDescent="0.25">
      <c r="A101" s="14" t="s">
        <v>162</v>
      </c>
      <c r="B101" s="88" t="s">
        <v>163</v>
      </c>
      <c r="C101" s="88" t="s">
        <v>164</v>
      </c>
      <c r="D101" s="15" t="s">
        <v>709</v>
      </c>
      <c r="E101" s="14" t="s">
        <v>705</v>
      </c>
      <c r="F101" s="15" t="s">
        <v>710</v>
      </c>
      <c r="G101" s="78" t="s">
        <v>711</v>
      </c>
      <c r="H101" s="78" t="s">
        <v>478</v>
      </c>
      <c r="I101" s="15" t="s">
        <v>203</v>
      </c>
      <c r="J101" s="15" t="s">
        <v>164</v>
      </c>
      <c r="K101" s="15" t="s">
        <v>479</v>
      </c>
      <c r="L101" s="15" t="s">
        <v>422</v>
      </c>
      <c r="M101" s="69">
        <v>1398242</v>
      </c>
      <c r="N101" s="69">
        <v>61.218055999999997</v>
      </c>
      <c r="O101" s="69">
        <v>-149.90028000000001</v>
      </c>
      <c r="P101" s="14"/>
    </row>
    <row r="102" spans="1:16" x14ac:dyDescent="0.25">
      <c r="A102" s="66" t="s">
        <v>162</v>
      </c>
      <c r="B102" s="86" t="s">
        <v>795</v>
      </c>
      <c r="C102" s="87" t="s">
        <v>164</v>
      </c>
      <c r="D102" s="15" t="s">
        <v>709</v>
      </c>
      <c r="E102" s="14" t="s">
        <v>705</v>
      </c>
      <c r="F102" s="15" t="s">
        <v>710</v>
      </c>
      <c r="G102" s="78" t="s">
        <v>711</v>
      </c>
      <c r="H102" s="82" t="s">
        <v>478</v>
      </c>
      <c r="I102" s="15" t="s">
        <v>203</v>
      </c>
      <c r="J102" s="15" t="s">
        <v>164</v>
      </c>
      <c r="K102" s="15" t="s">
        <v>479</v>
      </c>
      <c r="L102" s="15" t="s">
        <v>422</v>
      </c>
      <c r="M102" s="70">
        <v>1398242</v>
      </c>
      <c r="N102" s="70">
        <v>61.218055999999997</v>
      </c>
      <c r="O102" s="70">
        <v>-149.90028000000001</v>
      </c>
      <c r="P102" s="66"/>
    </row>
    <row r="103" spans="1:16" ht="25.5" x14ac:dyDescent="0.25">
      <c r="A103" s="14" t="s">
        <v>162</v>
      </c>
      <c r="B103" s="88" t="s">
        <v>165</v>
      </c>
      <c r="C103" s="88" t="s">
        <v>164</v>
      </c>
      <c r="D103" s="15" t="s">
        <v>709</v>
      </c>
      <c r="E103" s="14" t="s">
        <v>705</v>
      </c>
      <c r="F103" s="15" t="s">
        <v>710</v>
      </c>
      <c r="G103" s="78" t="s">
        <v>711</v>
      </c>
      <c r="H103" s="78" t="s">
        <v>478</v>
      </c>
      <c r="I103" s="15" t="s">
        <v>203</v>
      </c>
      <c r="J103" s="15" t="s">
        <v>164</v>
      </c>
      <c r="K103" s="15" t="s">
        <v>479</v>
      </c>
      <c r="L103" s="15" t="s">
        <v>422</v>
      </c>
      <c r="M103" s="69">
        <v>1398242</v>
      </c>
      <c r="N103" s="69">
        <v>61.218055999999997</v>
      </c>
      <c r="O103" s="69">
        <v>-149.90028000000001</v>
      </c>
      <c r="P103" s="14"/>
    </row>
    <row r="104" spans="1:16" x14ac:dyDescent="0.25">
      <c r="A104" s="14" t="s">
        <v>166</v>
      </c>
      <c r="B104" s="88"/>
      <c r="C104" s="88" t="s">
        <v>167</v>
      </c>
      <c r="D104" s="15" t="s">
        <v>709</v>
      </c>
      <c r="E104" s="14" t="s">
        <v>705</v>
      </c>
      <c r="F104" s="15" t="s">
        <v>710</v>
      </c>
      <c r="G104" s="78" t="s">
        <v>706</v>
      </c>
      <c r="H104" s="78" t="s">
        <v>480</v>
      </c>
      <c r="I104" s="15" t="s">
        <v>428</v>
      </c>
      <c r="J104" s="15" t="s">
        <v>429</v>
      </c>
      <c r="K104" s="15" t="s">
        <v>430</v>
      </c>
      <c r="L104" s="15" t="s">
        <v>427</v>
      </c>
      <c r="M104" s="69">
        <v>1398286</v>
      </c>
      <c r="N104" s="69">
        <v>61.578335000000003</v>
      </c>
      <c r="O104" s="69">
        <v>-159.52222</v>
      </c>
      <c r="P104" s="14"/>
    </row>
    <row r="105" spans="1:16" ht="25.5" x14ac:dyDescent="0.25">
      <c r="A105" s="74" t="s">
        <v>168</v>
      </c>
      <c r="B105" s="89"/>
      <c r="C105" s="90" t="s">
        <v>169</v>
      </c>
      <c r="D105" s="15" t="s">
        <v>704</v>
      </c>
      <c r="E105" s="14" t="s">
        <v>744</v>
      </c>
      <c r="F105" s="15"/>
      <c r="G105" s="78" t="s">
        <v>708</v>
      </c>
      <c r="H105" s="83"/>
      <c r="I105" s="15" t="s">
        <v>442</v>
      </c>
      <c r="J105" s="15" t="s">
        <v>443</v>
      </c>
      <c r="K105" s="15" t="s">
        <v>444</v>
      </c>
      <c r="L105" s="15" t="s">
        <v>441</v>
      </c>
      <c r="M105" s="75">
        <v>1398382</v>
      </c>
      <c r="N105" s="75">
        <v>68.126944399999999</v>
      </c>
      <c r="O105" s="75">
        <v>-145.53777779999999</v>
      </c>
      <c r="P105" s="67"/>
    </row>
    <row r="106" spans="1:16" x14ac:dyDescent="0.25">
      <c r="A106" s="14" t="s">
        <v>170</v>
      </c>
      <c r="B106" s="88"/>
      <c r="C106" s="88" t="s">
        <v>171</v>
      </c>
      <c r="D106" s="14" t="s">
        <v>704</v>
      </c>
      <c r="E106" s="14" t="s">
        <v>705</v>
      </c>
      <c r="F106" s="14" t="s">
        <v>707</v>
      </c>
      <c r="G106" s="78" t="s">
        <v>706</v>
      </c>
      <c r="H106" s="78" t="s">
        <v>718</v>
      </c>
      <c r="I106" s="14" t="s">
        <v>433</v>
      </c>
      <c r="J106" s="15" t="s">
        <v>482</v>
      </c>
      <c r="K106" s="15" t="s">
        <v>435</v>
      </c>
      <c r="L106" s="15" t="s">
        <v>427</v>
      </c>
      <c r="M106" s="69">
        <v>1418170</v>
      </c>
      <c r="N106" s="69">
        <v>52.196109999999997</v>
      </c>
      <c r="O106" s="69">
        <v>-174.20056</v>
      </c>
      <c r="P106" s="14"/>
    </row>
    <row r="107" spans="1:16" x14ac:dyDescent="0.25">
      <c r="A107" s="14" t="s">
        <v>172</v>
      </c>
      <c r="B107" s="88"/>
      <c r="C107" s="88" t="s">
        <v>173</v>
      </c>
      <c r="D107" s="14" t="s">
        <v>704</v>
      </c>
      <c r="E107" s="14" t="s">
        <v>705</v>
      </c>
      <c r="F107" s="15"/>
      <c r="G107" s="78" t="s">
        <v>706</v>
      </c>
      <c r="H107" s="78" t="s">
        <v>483</v>
      </c>
      <c r="I107" s="15" t="s">
        <v>428</v>
      </c>
      <c r="J107" s="15" t="s">
        <v>429</v>
      </c>
      <c r="K107" s="15" t="s">
        <v>430</v>
      </c>
      <c r="L107" s="15" t="s">
        <v>427</v>
      </c>
      <c r="M107" s="69">
        <v>1699811</v>
      </c>
      <c r="N107" s="69">
        <v>60.866942999999999</v>
      </c>
      <c r="O107" s="69">
        <v>-162.27305999999999</v>
      </c>
      <c r="P107" s="14"/>
    </row>
    <row r="108" spans="1:16" x14ac:dyDescent="0.25">
      <c r="A108" s="14" t="s">
        <v>714</v>
      </c>
      <c r="B108" s="88" t="s">
        <v>175</v>
      </c>
      <c r="C108" s="88" t="s">
        <v>176</v>
      </c>
      <c r="D108" s="15" t="s">
        <v>709</v>
      </c>
      <c r="E108" s="14" t="s">
        <v>705</v>
      </c>
      <c r="F108" s="15" t="s">
        <v>710</v>
      </c>
      <c r="G108" s="78" t="s">
        <v>711</v>
      </c>
      <c r="H108" s="78" t="s">
        <v>767</v>
      </c>
      <c r="I108" s="15" t="s">
        <v>203</v>
      </c>
      <c r="J108" s="15" t="s">
        <v>484</v>
      </c>
      <c r="K108" s="15" t="s">
        <v>444</v>
      </c>
      <c r="L108" s="15" t="s">
        <v>441</v>
      </c>
      <c r="M108" s="69">
        <v>1401958</v>
      </c>
      <c r="N108" s="69">
        <v>64.837778</v>
      </c>
      <c r="O108" s="69">
        <v>-147.71638999999999</v>
      </c>
      <c r="P108" s="14"/>
    </row>
    <row r="109" spans="1:16" ht="26.25" x14ac:dyDescent="0.25">
      <c r="A109" s="132" t="s">
        <v>832</v>
      </c>
      <c r="B109" s="132"/>
      <c r="C109" s="132" t="s">
        <v>329</v>
      </c>
      <c r="D109" s="15"/>
      <c r="E109" s="15"/>
      <c r="F109" s="15"/>
      <c r="G109" s="133" t="s">
        <v>415</v>
      </c>
      <c r="H109" s="78"/>
      <c r="I109" s="134" t="s">
        <v>463</v>
      </c>
      <c r="J109" s="134" t="s">
        <v>464</v>
      </c>
      <c r="K109" s="134" t="s">
        <v>463</v>
      </c>
      <c r="L109" s="134" t="s">
        <v>460</v>
      </c>
      <c r="M109" s="69">
        <v>1407125</v>
      </c>
      <c r="N109" s="69">
        <v>64.501114000000001</v>
      </c>
      <c r="O109" s="69">
        <v>-165.40638999999999</v>
      </c>
      <c r="P109" s="14"/>
    </row>
    <row r="110" spans="1:16" x14ac:dyDescent="0.25">
      <c r="A110" s="14" t="s">
        <v>177</v>
      </c>
      <c r="B110" s="88"/>
      <c r="C110" s="88" t="s">
        <v>178</v>
      </c>
      <c r="D110" s="15" t="s">
        <v>709</v>
      </c>
      <c r="E110" s="14" t="s">
        <v>705</v>
      </c>
      <c r="F110" s="15" t="s">
        <v>712</v>
      </c>
      <c r="G110" s="78" t="s">
        <v>711</v>
      </c>
      <c r="H110" s="78" t="s">
        <v>485</v>
      </c>
      <c r="I110" s="15" t="s">
        <v>486</v>
      </c>
      <c r="J110" s="15" t="s">
        <v>486</v>
      </c>
      <c r="K110" s="15" t="s">
        <v>487</v>
      </c>
      <c r="L110" s="15" t="s">
        <v>460</v>
      </c>
      <c r="M110" s="69">
        <v>1398635</v>
      </c>
      <c r="N110" s="69">
        <v>71.290555999999995</v>
      </c>
      <c r="O110" s="69">
        <v>-156.78861000000001</v>
      </c>
      <c r="P110" s="14"/>
    </row>
    <row r="111" spans="1:16" s="17" customFormat="1" ht="25.5" x14ac:dyDescent="0.25">
      <c r="A111" s="14" t="s">
        <v>179</v>
      </c>
      <c r="B111" s="88"/>
      <c r="C111" s="88" t="s">
        <v>180</v>
      </c>
      <c r="D111" s="14" t="s">
        <v>704</v>
      </c>
      <c r="E111" s="14" t="s">
        <v>705</v>
      </c>
      <c r="F111" s="15"/>
      <c r="G111" s="78" t="s">
        <v>706</v>
      </c>
      <c r="H111" s="78" t="s">
        <v>488</v>
      </c>
      <c r="I111" s="15" t="s">
        <v>442</v>
      </c>
      <c r="J111" s="15" t="s">
        <v>443</v>
      </c>
      <c r="K111" s="15" t="s">
        <v>444</v>
      </c>
      <c r="L111" s="15" t="s">
        <v>441</v>
      </c>
      <c r="M111" s="69">
        <v>1398776</v>
      </c>
      <c r="N111" s="69">
        <v>66.359440000000006</v>
      </c>
      <c r="O111" s="69">
        <v>-147.3964</v>
      </c>
      <c r="P111" s="14"/>
    </row>
    <row r="112" spans="1:16" x14ac:dyDescent="0.25">
      <c r="A112" s="14" t="s">
        <v>715</v>
      </c>
      <c r="B112" s="88"/>
      <c r="C112" s="88" t="s">
        <v>181</v>
      </c>
      <c r="D112" s="15" t="s">
        <v>709</v>
      </c>
      <c r="E112" s="14" t="s">
        <v>705</v>
      </c>
      <c r="F112" s="15" t="s">
        <v>710</v>
      </c>
      <c r="G112" s="78" t="s">
        <v>706</v>
      </c>
      <c r="H112" s="78" t="s">
        <v>490</v>
      </c>
      <c r="I112" s="15" t="s">
        <v>428</v>
      </c>
      <c r="J112" s="15" t="s">
        <v>429</v>
      </c>
      <c r="K112" s="15" t="s">
        <v>430</v>
      </c>
      <c r="L112" s="15" t="s">
        <v>427</v>
      </c>
      <c r="M112" s="69">
        <v>1398908</v>
      </c>
      <c r="N112" s="69">
        <v>60.79222</v>
      </c>
      <c r="O112" s="69">
        <v>-161.75583</v>
      </c>
      <c r="P112" s="14" t="s">
        <v>787</v>
      </c>
    </row>
    <row r="113" spans="1:16" x14ac:dyDescent="0.25">
      <c r="A113" s="14" t="s">
        <v>715</v>
      </c>
      <c r="B113" s="88"/>
      <c r="C113" s="88" t="s">
        <v>686</v>
      </c>
      <c r="D113" s="15" t="s">
        <v>744</v>
      </c>
      <c r="E113" s="14" t="s">
        <v>744</v>
      </c>
      <c r="F113" s="15"/>
      <c r="G113" s="78" t="s">
        <v>706</v>
      </c>
      <c r="H113" s="78" t="s">
        <v>490</v>
      </c>
      <c r="I113" s="15" t="s">
        <v>428</v>
      </c>
      <c r="J113" s="15" t="s">
        <v>429</v>
      </c>
      <c r="K113" s="15" t="s">
        <v>430</v>
      </c>
      <c r="L113" s="15" t="s">
        <v>427</v>
      </c>
      <c r="M113" s="69">
        <v>1407624</v>
      </c>
      <c r="N113" s="69">
        <v>60.722777800000003</v>
      </c>
      <c r="O113" s="69">
        <v>-161.77000000000001</v>
      </c>
      <c r="P113" s="14" t="s">
        <v>754</v>
      </c>
    </row>
    <row r="114" spans="1:16" ht="25.5" x14ac:dyDescent="0.25">
      <c r="A114" s="14" t="s">
        <v>182</v>
      </c>
      <c r="B114" s="88"/>
      <c r="C114" s="88" t="s">
        <v>183</v>
      </c>
      <c r="D114" s="15" t="s">
        <v>704</v>
      </c>
      <c r="E114" s="14" t="s">
        <v>744</v>
      </c>
      <c r="F114" s="15"/>
      <c r="G114" s="78" t="s">
        <v>708</v>
      </c>
      <c r="H114" s="78"/>
      <c r="I114" s="15" t="s">
        <v>442</v>
      </c>
      <c r="J114" s="15" t="s">
        <v>443</v>
      </c>
      <c r="K114" s="15" t="s">
        <v>444</v>
      </c>
      <c r="L114" s="15" t="s">
        <v>441</v>
      </c>
      <c r="M114" s="69">
        <v>1399049</v>
      </c>
      <c r="N114" s="69">
        <v>66.259034999999997</v>
      </c>
      <c r="O114" s="69">
        <v>-145.81901999999999</v>
      </c>
      <c r="P114" s="14"/>
    </row>
    <row r="115" spans="1:16" x14ac:dyDescent="0.25">
      <c r="A115" s="14" t="s">
        <v>184</v>
      </c>
      <c r="B115" s="88"/>
      <c r="C115" s="88" t="s">
        <v>185</v>
      </c>
      <c r="D115" s="14" t="s">
        <v>704</v>
      </c>
      <c r="E115" s="14" t="s">
        <v>705</v>
      </c>
      <c r="F115" s="14" t="s">
        <v>707</v>
      </c>
      <c r="G115" s="78" t="s">
        <v>706</v>
      </c>
      <c r="H115" s="78" t="s">
        <v>492</v>
      </c>
      <c r="I115" s="14" t="s">
        <v>461</v>
      </c>
      <c r="J115" s="15" t="s">
        <v>461</v>
      </c>
      <c r="K115" s="15" t="s">
        <v>462</v>
      </c>
      <c r="L115" s="15" t="s">
        <v>460</v>
      </c>
      <c r="M115" s="69">
        <v>1412684</v>
      </c>
      <c r="N115" s="69">
        <v>65.97972</v>
      </c>
      <c r="O115" s="69">
        <v>-161.12306000000001</v>
      </c>
      <c r="P115" s="14"/>
    </row>
    <row r="116" spans="1:16" ht="25.5" x14ac:dyDescent="0.25">
      <c r="A116" s="14" t="s">
        <v>186</v>
      </c>
      <c r="B116" s="88"/>
      <c r="C116" s="88" t="s">
        <v>187</v>
      </c>
      <c r="D116" s="14" t="s">
        <v>704</v>
      </c>
      <c r="E116" s="14" t="s">
        <v>705</v>
      </c>
      <c r="F116" s="15"/>
      <c r="G116" s="78" t="s">
        <v>706</v>
      </c>
      <c r="H116" s="78" t="s">
        <v>493</v>
      </c>
      <c r="I116" s="15" t="s">
        <v>442</v>
      </c>
      <c r="J116" s="15" t="s">
        <v>443</v>
      </c>
      <c r="K116" s="15" t="s">
        <v>444</v>
      </c>
      <c r="L116" s="15" t="s">
        <v>441</v>
      </c>
      <c r="M116" s="69">
        <v>1400128</v>
      </c>
      <c r="N116" s="69">
        <v>66.654439999999994</v>
      </c>
      <c r="O116" s="69">
        <v>-143.72220999999999</v>
      </c>
      <c r="P116" s="14"/>
    </row>
    <row r="117" spans="1:16" x14ac:dyDescent="0.25">
      <c r="A117" s="14" t="s">
        <v>188</v>
      </c>
      <c r="B117" s="88"/>
      <c r="C117" s="88" t="s">
        <v>189</v>
      </c>
      <c r="D117" s="14" t="s">
        <v>704</v>
      </c>
      <c r="E117" s="14" t="s">
        <v>705</v>
      </c>
      <c r="F117" s="15"/>
      <c r="G117" s="78" t="s">
        <v>706</v>
      </c>
      <c r="H117" s="78" t="s">
        <v>495</v>
      </c>
      <c r="I117" s="15" t="s">
        <v>449</v>
      </c>
      <c r="J117" s="15" t="s">
        <v>450</v>
      </c>
      <c r="K117" s="15" t="s">
        <v>496</v>
      </c>
      <c r="L117" s="15" t="s">
        <v>422</v>
      </c>
      <c r="M117" s="69">
        <v>1421254</v>
      </c>
      <c r="N117" s="69">
        <v>60.063330000000001</v>
      </c>
      <c r="O117" s="69">
        <v>-148.01138</v>
      </c>
      <c r="P117" s="14"/>
    </row>
    <row r="118" spans="1:16" x14ac:dyDescent="0.25">
      <c r="A118" s="14" t="s">
        <v>190</v>
      </c>
      <c r="B118" s="88"/>
      <c r="C118" s="88" t="s">
        <v>191</v>
      </c>
      <c r="D118" s="14" t="s">
        <v>704</v>
      </c>
      <c r="E118" s="14" t="s">
        <v>705</v>
      </c>
      <c r="F118" s="15"/>
      <c r="G118" s="78" t="s">
        <v>706</v>
      </c>
      <c r="H118" s="78" t="s">
        <v>498</v>
      </c>
      <c r="I118" s="15" t="s">
        <v>467</v>
      </c>
      <c r="J118" s="15" t="s">
        <v>499</v>
      </c>
      <c r="K118" s="15" t="s">
        <v>467</v>
      </c>
      <c r="L118" s="15" t="s">
        <v>427</v>
      </c>
      <c r="M118" s="69">
        <v>1400269</v>
      </c>
      <c r="N118" s="69">
        <v>56.295276999999999</v>
      </c>
      <c r="O118" s="69">
        <v>-158.40222</v>
      </c>
      <c r="P118" s="14"/>
    </row>
    <row r="119" spans="1:16" x14ac:dyDescent="0.25">
      <c r="A119" s="14" t="s">
        <v>192</v>
      </c>
      <c r="B119" s="88"/>
      <c r="C119" s="88" t="s">
        <v>193</v>
      </c>
      <c r="D119" s="15" t="s">
        <v>709</v>
      </c>
      <c r="E119" s="15" t="s">
        <v>705</v>
      </c>
      <c r="F119" s="14" t="s">
        <v>707</v>
      </c>
      <c r="G119" s="78" t="s">
        <v>706</v>
      </c>
      <c r="H119" s="78" t="s">
        <v>500</v>
      </c>
      <c r="I119" s="14" t="s">
        <v>467</v>
      </c>
      <c r="J119" s="15" t="s">
        <v>499</v>
      </c>
      <c r="K119" s="15" t="s">
        <v>467</v>
      </c>
      <c r="L119" s="15" t="s">
        <v>427</v>
      </c>
      <c r="M119" s="69">
        <v>1400274</v>
      </c>
      <c r="N119" s="69">
        <v>56.308436999999998</v>
      </c>
      <c r="O119" s="69">
        <v>-158.53023999999999</v>
      </c>
      <c r="P119" s="14"/>
    </row>
    <row r="120" spans="1:16" x14ac:dyDescent="0.25">
      <c r="A120" s="14" t="s">
        <v>194</v>
      </c>
      <c r="B120" s="88"/>
      <c r="C120" s="88" t="s">
        <v>195</v>
      </c>
      <c r="D120" s="14" t="s">
        <v>704</v>
      </c>
      <c r="E120" s="14" t="s">
        <v>705</v>
      </c>
      <c r="F120" s="14" t="s">
        <v>710</v>
      </c>
      <c r="G120" s="78" t="s">
        <v>706</v>
      </c>
      <c r="H120" s="78" t="s">
        <v>501</v>
      </c>
      <c r="I120" s="14" t="s">
        <v>467</v>
      </c>
      <c r="J120" s="15" t="s">
        <v>499</v>
      </c>
      <c r="K120" s="15" t="s">
        <v>467</v>
      </c>
      <c r="L120" s="15" t="s">
        <v>427</v>
      </c>
      <c r="M120" s="69">
        <v>1893911</v>
      </c>
      <c r="N120" s="69">
        <v>56.255553999999997</v>
      </c>
      <c r="O120" s="69">
        <v>-158.76249999999999</v>
      </c>
      <c r="P120" s="14"/>
    </row>
    <row r="121" spans="1:16" x14ac:dyDescent="0.25">
      <c r="A121" s="14" t="s">
        <v>196</v>
      </c>
      <c r="B121" s="88"/>
      <c r="C121" s="88" t="s">
        <v>197</v>
      </c>
      <c r="D121" s="14" t="s">
        <v>704</v>
      </c>
      <c r="E121" s="14" t="s">
        <v>705</v>
      </c>
      <c r="F121" s="14" t="s">
        <v>710</v>
      </c>
      <c r="G121" s="78" t="s">
        <v>706</v>
      </c>
      <c r="H121" s="78" t="s">
        <v>503</v>
      </c>
      <c r="I121" s="14" t="s">
        <v>449</v>
      </c>
      <c r="J121" s="15" t="s">
        <v>450</v>
      </c>
      <c r="K121" s="15" t="s">
        <v>451</v>
      </c>
      <c r="L121" s="15" t="s">
        <v>422</v>
      </c>
      <c r="M121" s="69">
        <v>1400337</v>
      </c>
      <c r="N121" s="69">
        <v>61.515835000000003</v>
      </c>
      <c r="O121" s="69">
        <v>-144.43693999999999</v>
      </c>
      <c r="P121" s="14"/>
    </row>
    <row r="122" spans="1:16" x14ac:dyDescent="0.25">
      <c r="A122" s="14" t="s">
        <v>198</v>
      </c>
      <c r="B122" s="88" t="s">
        <v>202</v>
      </c>
      <c r="C122" s="88" t="s">
        <v>164</v>
      </c>
      <c r="D122" s="15" t="s">
        <v>709</v>
      </c>
      <c r="E122" s="14" t="s">
        <v>705</v>
      </c>
      <c r="F122" s="15" t="s">
        <v>712</v>
      </c>
      <c r="G122" s="78" t="s">
        <v>711</v>
      </c>
      <c r="H122" s="78" t="s">
        <v>504</v>
      </c>
      <c r="I122" s="15" t="s">
        <v>203</v>
      </c>
      <c r="J122" s="15" t="s">
        <v>164</v>
      </c>
      <c r="K122" s="15" t="s">
        <v>479</v>
      </c>
      <c r="L122" s="15" t="s">
        <v>422</v>
      </c>
      <c r="M122" s="69">
        <v>1398242</v>
      </c>
      <c r="N122" s="69">
        <v>61.218055999999997</v>
      </c>
      <c r="O122" s="69">
        <v>-149.90028000000001</v>
      </c>
      <c r="P122" s="14"/>
    </row>
    <row r="123" spans="1:16" x14ac:dyDescent="0.25">
      <c r="A123" s="14" t="s">
        <v>198</v>
      </c>
      <c r="B123" s="88" t="s">
        <v>204</v>
      </c>
      <c r="C123" s="88" t="s">
        <v>164</v>
      </c>
      <c r="D123" s="15" t="s">
        <v>709</v>
      </c>
      <c r="E123" s="14" t="s">
        <v>705</v>
      </c>
      <c r="F123" s="15" t="s">
        <v>712</v>
      </c>
      <c r="G123" s="78" t="s">
        <v>711</v>
      </c>
      <c r="H123" s="78" t="s">
        <v>504</v>
      </c>
      <c r="I123" s="15" t="s">
        <v>203</v>
      </c>
      <c r="J123" s="15" t="s">
        <v>164</v>
      </c>
      <c r="K123" s="15" t="s">
        <v>479</v>
      </c>
      <c r="L123" s="15" t="s">
        <v>422</v>
      </c>
      <c r="M123" s="69">
        <v>1398242</v>
      </c>
      <c r="N123" s="69">
        <v>61.218055999999997</v>
      </c>
      <c r="O123" s="69">
        <v>-149.90028000000001</v>
      </c>
      <c r="P123" s="14"/>
    </row>
    <row r="124" spans="1:16" x14ac:dyDescent="0.25">
      <c r="A124" s="14" t="s">
        <v>198</v>
      </c>
      <c r="B124" s="88" t="s">
        <v>199</v>
      </c>
      <c r="C124" s="88" t="s">
        <v>164</v>
      </c>
      <c r="D124" s="15" t="s">
        <v>709</v>
      </c>
      <c r="E124" s="14" t="s">
        <v>705</v>
      </c>
      <c r="F124" s="15" t="s">
        <v>712</v>
      </c>
      <c r="G124" s="78" t="s">
        <v>711</v>
      </c>
      <c r="H124" s="78" t="s">
        <v>504</v>
      </c>
      <c r="I124" s="15" t="s">
        <v>203</v>
      </c>
      <c r="J124" s="15" t="s">
        <v>164</v>
      </c>
      <c r="K124" s="15" t="s">
        <v>479</v>
      </c>
      <c r="L124" s="15" t="s">
        <v>422</v>
      </c>
      <c r="M124" s="69">
        <v>1398242</v>
      </c>
      <c r="N124" s="69">
        <v>61.218055999999997</v>
      </c>
      <c r="O124" s="69">
        <v>-149.90028000000001</v>
      </c>
      <c r="P124" s="14"/>
    </row>
    <row r="125" spans="1:16" x14ac:dyDescent="0.25">
      <c r="A125" s="14" t="s">
        <v>198</v>
      </c>
      <c r="B125" s="88" t="s">
        <v>200</v>
      </c>
      <c r="C125" s="88" t="s">
        <v>201</v>
      </c>
      <c r="D125" s="15" t="s">
        <v>709</v>
      </c>
      <c r="E125" s="14" t="s">
        <v>705</v>
      </c>
      <c r="F125" s="15" t="s">
        <v>712</v>
      </c>
      <c r="G125" s="78" t="s">
        <v>711</v>
      </c>
      <c r="H125" s="78" t="s">
        <v>504</v>
      </c>
      <c r="I125" s="15" t="s">
        <v>203</v>
      </c>
      <c r="J125" s="15" t="s">
        <v>505</v>
      </c>
      <c r="K125" s="15" t="s">
        <v>479</v>
      </c>
      <c r="L125" s="15" t="s">
        <v>422</v>
      </c>
      <c r="M125" s="69">
        <v>1416651</v>
      </c>
      <c r="N125" s="69">
        <v>60.690277999999999</v>
      </c>
      <c r="O125" s="69">
        <v>-151.28889000000001</v>
      </c>
      <c r="P125" s="14"/>
    </row>
    <row r="126" spans="1:16" ht="25.5" x14ac:dyDescent="0.25">
      <c r="A126" s="14" t="s">
        <v>205</v>
      </c>
      <c r="B126" s="88"/>
      <c r="C126" s="88" t="s">
        <v>206</v>
      </c>
      <c r="D126" s="14" t="s">
        <v>704</v>
      </c>
      <c r="E126" s="14" t="s">
        <v>705</v>
      </c>
      <c r="F126" s="15"/>
      <c r="G126" s="78" t="s">
        <v>706</v>
      </c>
      <c r="H126" s="78" t="s">
        <v>717</v>
      </c>
      <c r="I126" s="15" t="s">
        <v>442</v>
      </c>
      <c r="J126" s="15" t="s">
        <v>443</v>
      </c>
      <c r="K126" s="15" t="s">
        <v>444</v>
      </c>
      <c r="L126" s="15" t="s">
        <v>441</v>
      </c>
      <c r="M126" s="69">
        <v>1400404</v>
      </c>
      <c r="N126" s="69">
        <v>65.825553999999997</v>
      </c>
      <c r="O126" s="69">
        <v>-144.06056000000001</v>
      </c>
      <c r="P126" s="14"/>
    </row>
    <row r="127" spans="1:16" x14ac:dyDescent="0.25">
      <c r="A127" s="14" t="s">
        <v>207</v>
      </c>
      <c r="B127" s="88"/>
      <c r="C127" s="88" t="s">
        <v>208</v>
      </c>
      <c r="D127" s="14" t="s">
        <v>704</v>
      </c>
      <c r="E127" s="14" t="s">
        <v>708</v>
      </c>
      <c r="F127" s="14"/>
      <c r="G127" s="78" t="s">
        <v>708</v>
      </c>
      <c r="H127" s="78" t="s">
        <v>768</v>
      </c>
      <c r="I127" s="14" t="s">
        <v>467</v>
      </c>
      <c r="J127" s="15" t="s">
        <v>468</v>
      </c>
      <c r="K127" s="15" t="s">
        <v>467</v>
      </c>
      <c r="L127" s="15" t="s">
        <v>441</v>
      </c>
      <c r="M127" s="69">
        <v>1400426</v>
      </c>
      <c r="N127" s="69">
        <v>58.844166700000002</v>
      </c>
      <c r="O127" s="69">
        <v>-158.55083329999999</v>
      </c>
      <c r="P127" s="14"/>
    </row>
    <row r="128" spans="1:16" x14ac:dyDescent="0.25">
      <c r="A128" s="14" t="s">
        <v>209</v>
      </c>
      <c r="B128" s="88"/>
      <c r="C128" s="88" t="s">
        <v>210</v>
      </c>
      <c r="D128" s="15" t="s">
        <v>709</v>
      </c>
      <c r="E128" s="15" t="s">
        <v>705</v>
      </c>
      <c r="F128" s="15" t="s">
        <v>712</v>
      </c>
      <c r="G128" s="78" t="s">
        <v>711</v>
      </c>
      <c r="H128" s="78" t="s">
        <v>507</v>
      </c>
      <c r="I128" s="15" t="s">
        <v>449</v>
      </c>
      <c r="J128" s="15" t="s">
        <v>450</v>
      </c>
      <c r="K128" s="15" t="s">
        <v>451</v>
      </c>
      <c r="L128" s="15" t="s">
        <v>422</v>
      </c>
      <c r="M128" s="69">
        <v>1402643</v>
      </c>
      <c r="N128" s="69">
        <v>62.109166999999999</v>
      </c>
      <c r="O128" s="69">
        <v>-145.54639</v>
      </c>
      <c r="P128" s="14"/>
    </row>
    <row r="129" spans="1:16" x14ac:dyDescent="0.25">
      <c r="A129" s="14" t="s">
        <v>209</v>
      </c>
      <c r="B129" s="88" t="s">
        <v>211</v>
      </c>
      <c r="C129" s="88" t="s">
        <v>212</v>
      </c>
      <c r="D129" s="15" t="s">
        <v>709</v>
      </c>
      <c r="E129" s="15" t="s">
        <v>705</v>
      </c>
      <c r="F129" s="15" t="s">
        <v>712</v>
      </c>
      <c r="G129" s="78" t="s">
        <v>711</v>
      </c>
      <c r="H129" s="78" t="s">
        <v>507</v>
      </c>
      <c r="I129" s="15" t="s">
        <v>449</v>
      </c>
      <c r="J129" s="15" t="s">
        <v>450</v>
      </c>
      <c r="K129" s="15" t="s">
        <v>496</v>
      </c>
      <c r="L129" s="15" t="s">
        <v>422</v>
      </c>
      <c r="M129" s="69">
        <v>1412465</v>
      </c>
      <c r="N129" s="69">
        <v>61.130833000000003</v>
      </c>
      <c r="O129" s="69">
        <v>-146.34833</v>
      </c>
      <c r="P129" s="14"/>
    </row>
    <row r="130" spans="1:16" x14ac:dyDescent="0.25">
      <c r="A130" s="14" t="s">
        <v>209</v>
      </c>
      <c r="B130" s="88" t="s">
        <v>212</v>
      </c>
      <c r="C130" s="88" t="s">
        <v>212</v>
      </c>
      <c r="D130" s="15" t="s">
        <v>709</v>
      </c>
      <c r="E130" s="15" t="s">
        <v>705</v>
      </c>
      <c r="F130" s="15" t="s">
        <v>712</v>
      </c>
      <c r="G130" s="78" t="s">
        <v>711</v>
      </c>
      <c r="H130" s="78" t="s">
        <v>507</v>
      </c>
      <c r="I130" s="15" t="s">
        <v>449</v>
      </c>
      <c r="J130" s="15" t="s">
        <v>450</v>
      </c>
      <c r="K130" s="15" t="s">
        <v>496</v>
      </c>
      <c r="L130" s="15" t="s">
        <v>422</v>
      </c>
      <c r="M130" s="69">
        <v>1412465</v>
      </c>
      <c r="N130" s="69">
        <v>61.130833000000003</v>
      </c>
      <c r="O130" s="69">
        <v>-146.34833</v>
      </c>
      <c r="P130" s="14"/>
    </row>
    <row r="131" spans="1:16" x14ac:dyDescent="0.25">
      <c r="A131" s="14" t="s">
        <v>209</v>
      </c>
      <c r="B131" s="88" t="s">
        <v>213</v>
      </c>
      <c r="C131" s="88" t="s">
        <v>212</v>
      </c>
      <c r="D131" s="15" t="s">
        <v>709</v>
      </c>
      <c r="E131" s="15" t="s">
        <v>705</v>
      </c>
      <c r="F131" s="15" t="s">
        <v>712</v>
      </c>
      <c r="G131" s="78" t="s">
        <v>711</v>
      </c>
      <c r="H131" s="78" t="s">
        <v>507</v>
      </c>
      <c r="I131" s="15" t="s">
        <v>449</v>
      </c>
      <c r="J131" s="15" t="s">
        <v>450</v>
      </c>
      <c r="K131" s="15" t="s">
        <v>496</v>
      </c>
      <c r="L131" s="15" t="s">
        <v>422</v>
      </c>
      <c r="M131" s="69">
        <v>1412465</v>
      </c>
      <c r="N131" s="69">
        <v>61.130833000000003</v>
      </c>
      <c r="O131" s="69">
        <v>-146.34833</v>
      </c>
      <c r="P131" s="14"/>
    </row>
    <row r="132" spans="1:16" x14ac:dyDescent="0.25">
      <c r="A132" s="14" t="s">
        <v>794</v>
      </c>
      <c r="B132" s="88" t="s">
        <v>719</v>
      </c>
      <c r="C132" s="88" t="s">
        <v>214</v>
      </c>
      <c r="D132" s="15" t="s">
        <v>709</v>
      </c>
      <c r="E132" s="15" t="s">
        <v>705</v>
      </c>
      <c r="F132" s="15" t="s">
        <v>712</v>
      </c>
      <c r="G132" s="78" t="s">
        <v>706</v>
      </c>
      <c r="H132" s="78" t="s">
        <v>508</v>
      </c>
      <c r="I132" s="15" t="s">
        <v>449</v>
      </c>
      <c r="J132" s="15" t="s">
        <v>450</v>
      </c>
      <c r="K132" s="15" t="s">
        <v>496</v>
      </c>
      <c r="L132" s="15" t="s">
        <v>422</v>
      </c>
      <c r="M132" s="69">
        <v>1421215</v>
      </c>
      <c r="N132" s="69">
        <v>60.542777999999998</v>
      </c>
      <c r="O132" s="69">
        <v>-145.75749999999999</v>
      </c>
      <c r="P132" s="14"/>
    </row>
    <row r="133" spans="1:16" x14ac:dyDescent="0.25">
      <c r="A133" s="14" t="s">
        <v>794</v>
      </c>
      <c r="B133" s="88" t="s">
        <v>720</v>
      </c>
      <c r="C133" s="88" t="s">
        <v>214</v>
      </c>
      <c r="D133" s="15" t="s">
        <v>709</v>
      </c>
      <c r="E133" s="15" t="s">
        <v>705</v>
      </c>
      <c r="F133" s="15" t="s">
        <v>712</v>
      </c>
      <c r="G133" s="78" t="s">
        <v>706</v>
      </c>
      <c r="H133" s="78" t="s">
        <v>508</v>
      </c>
      <c r="I133" s="15" t="s">
        <v>449</v>
      </c>
      <c r="J133" s="15" t="s">
        <v>450</v>
      </c>
      <c r="K133" s="15" t="s">
        <v>496</v>
      </c>
      <c r="L133" s="15" t="s">
        <v>422</v>
      </c>
      <c r="M133" s="69">
        <v>1421215</v>
      </c>
      <c r="N133" s="69">
        <v>60.542777999999998</v>
      </c>
      <c r="O133" s="69">
        <v>-145.75749999999999</v>
      </c>
      <c r="P133" s="14"/>
    </row>
    <row r="134" spans="1:16" x14ac:dyDescent="0.25">
      <c r="A134" s="14" t="s">
        <v>215</v>
      </c>
      <c r="B134" s="88"/>
      <c r="C134" s="88" t="s">
        <v>216</v>
      </c>
      <c r="D134" s="14" t="s">
        <v>704</v>
      </c>
      <c r="E134" s="14" t="s">
        <v>705</v>
      </c>
      <c r="F134" s="15"/>
      <c r="G134" s="78" t="s">
        <v>706</v>
      </c>
      <c r="H134" s="78" t="s">
        <v>509</v>
      </c>
      <c r="I134" s="15" t="s">
        <v>463</v>
      </c>
      <c r="J134" s="15" t="s">
        <v>464</v>
      </c>
      <c r="K134" s="15" t="s">
        <v>463</v>
      </c>
      <c r="L134" s="15" t="s">
        <v>460</v>
      </c>
      <c r="M134" s="69">
        <v>1401213</v>
      </c>
      <c r="N134" s="69">
        <v>65.75376</v>
      </c>
      <c r="O134" s="69">
        <v>-168.92316</v>
      </c>
      <c r="P134" s="14"/>
    </row>
    <row r="135" spans="1:16" x14ac:dyDescent="0.25">
      <c r="A135" s="14" t="s">
        <v>217</v>
      </c>
      <c r="B135" s="88"/>
      <c r="C135" s="88" t="s">
        <v>218</v>
      </c>
      <c r="D135" s="15" t="s">
        <v>709</v>
      </c>
      <c r="E135" s="15" t="s">
        <v>708</v>
      </c>
      <c r="F135" s="15"/>
      <c r="G135" s="78" t="s">
        <v>706</v>
      </c>
      <c r="H135" s="78" t="s">
        <v>511</v>
      </c>
      <c r="I135" s="15" t="s">
        <v>467</v>
      </c>
      <c r="J135" s="15" t="s">
        <v>499</v>
      </c>
      <c r="K135" s="15" t="s">
        <v>467</v>
      </c>
      <c r="L135" s="15" t="s">
        <v>427</v>
      </c>
      <c r="M135" s="69">
        <v>1401686</v>
      </c>
      <c r="N135" s="69">
        <v>58.215556999999997</v>
      </c>
      <c r="O135" s="69">
        <v>-157.37582</v>
      </c>
      <c r="P135" s="14"/>
    </row>
    <row r="136" spans="1:16" x14ac:dyDescent="0.25">
      <c r="A136" s="14" t="s">
        <v>219</v>
      </c>
      <c r="B136" s="88"/>
      <c r="C136" s="88" t="s">
        <v>220</v>
      </c>
      <c r="D136" s="14" t="s">
        <v>704</v>
      </c>
      <c r="E136" s="14" t="s">
        <v>705</v>
      </c>
      <c r="F136" s="14" t="s">
        <v>707</v>
      </c>
      <c r="G136" s="78" t="s">
        <v>706</v>
      </c>
      <c r="H136" s="78" t="s">
        <v>512</v>
      </c>
      <c r="I136" s="14" t="s">
        <v>467</v>
      </c>
      <c r="J136" s="15" t="s">
        <v>468</v>
      </c>
      <c r="K136" s="15" t="s">
        <v>467</v>
      </c>
      <c r="L136" s="15" t="s">
        <v>427</v>
      </c>
      <c r="M136" s="69">
        <v>1401738</v>
      </c>
      <c r="N136" s="69">
        <v>59.349724000000002</v>
      </c>
      <c r="O136" s="69">
        <v>-157.47528</v>
      </c>
      <c r="P136" s="14"/>
    </row>
    <row r="137" spans="1:16" s="17" customFormat="1" x14ac:dyDescent="0.25">
      <c r="A137" s="14" t="s">
        <v>221</v>
      </c>
      <c r="B137" s="88"/>
      <c r="C137" s="88" t="s">
        <v>222</v>
      </c>
      <c r="D137" s="14" t="s">
        <v>704</v>
      </c>
      <c r="E137" s="14" t="s">
        <v>705</v>
      </c>
      <c r="F137" s="15"/>
      <c r="G137" s="78" t="s">
        <v>706</v>
      </c>
      <c r="H137" s="78" t="s">
        <v>514</v>
      </c>
      <c r="I137" s="15" t="s">
        <v>439</v>
      </c>
      <c r="J137" s="15" t="s">
        <v>515</v>
      </c>
      <c r="K137" s="15" t="s">
        <v>440</v>
      </c>
      <c r="L137" s="15" t="s">
        <v>438</v>
      </c>
      <c r="M137" s="69">
        <v>1401787</v>
      </c>
      <c r="N137" s="69">
        <v>58.194443</v>
      </c>
      <c r="O137" s="69">
        <v>-136.34332000000001</v>
      </c>
      <c r="P137" s="14"/>
    </row>
    <row r="138" spans="1:16" x14ac:dyDescent="0.25">
      <c r="A138" s="14" t="s">
        <v>223</v>
      </c>
      <c r="B138" s="88"/>
      <c r="C138" s="88" t="s">
        <v>224</v>
      </c>
      <c r="D138" s="14" t="s">
        <v>704</v>
      </c>
      <c r="E138" s="14" t="s">
        <v>705</v>
      </c>
      <c r="F138" s="15" t="s">
        <v>707</v>
      </c>
      <c r="G138" s="78" t="s">
        <v>415</v>
      </c>
      <c r="H138" s="78" t="s">
        <v>516</v>
      </c>
      <c r="I138" s="15" t="s">
        <v>433</v>
      </c>
      <c r="J138" s="15" t="s">
        <v>434</v>
      </c>
      <c r="K138" s="15" t="s">
        <v>435</v>
      </c>
      <c r="L138" s="15" t="s">
        <v>427</v>
      </c>
      <c r="M138" s="69">
        <v>1418574</v>
      </c>
      <c r="N138" s="69">
        <v>54.850833999999999</v>
      </c>
      <c r="O138" s="69">
        <v>-163.41499999999999</v>
      </c>
      <c r="P138" s="14"/>
    </row>
    <row r="139" spans="1:16" x14ac:dyDescent="0.25">
      <c r="A139" s="14" t="s">
        <v>225</v>
      </c>
      <c r="B139" s="88"/>
      <c r="C139" s="88" t="s">
        <v>226</v>
      </c>
      <c r="D139" s="15" t="s">
        <v>709</v>
      </c>
      <c r="E139" s="15" t="s">
        <v>705</v>
      </c>
      <c r="F139" s="15"/>
      <c r="G139" s="78" t="s">
        <v>706</v>
      </c>
      <c r="H139" s="78" t="s">
        <v>769</v>
      </c>
      <c r="I139" s="15" t="s">
        <v>433</v>
      </c>
      <c r="J139" s="15" t="s">
        <v>434</v>
      </c>
      <c r="K139" s="15" t="s">
        <v>435</v>
      </c>
      <c r="L139" s="15" t="s">
        <v>427</v>
      </c>
      <c r="M139" s="69">
        <v>1418448</v>
      </c>
      <c r="N139" s="69">
        <v>55.185833000000002</v>
      </c>
      <c r="O139" s="69">
        <v>-162.72112000000001</v>
      </c>
      <c r="P139" s="14"/>
    </row>
    <row r="140" spans="1:16" ht="25.5" x14ac:dyDescent="0.25">
      <c r="A140" s="14" t="s">
        <v>227</v>
      </c>
      <c r="B140" s="88"/>
      <c r="C140" s="88" t="s">
        <v>228</v>
      </c>
      <c r="D140" s="15" t="s">
        <v>709</v>
      </c>
      <c r="E140" s="15" t="s">
        <v>705</v>
      </c>
      <c r="F140" s="14" t="s">
        <v>707</v>
      </c>
      <c r="G140" s="78" t="s">
        <v>706</v>
      </c>
      <c r="H140" s="78" t="s">
        <v>519</v>
      </c>
      <c r="I140" s="14" t="s">
        <v>442</v>
      </c>
      <c r="J140" s="15" t="s">
        <v>443</v>
      </c>
      <c r="K140" s="15" t="s">
        <v>444</v>
      </c>
      <c r="L140" s="15" t="s">
        <v>441</v>
      </c>
      <c r="M140" s="69">
        <v>1402457</v>
      </c>
      <c r="N140" s="69">
        <v>64.733329999999995</v>
      </c>
      <c r="O140" s="69">
        <v>-156.92750000000001</v>
      </c>
      <c r="P140" s="14"/>
    </row>
    <row r="141" spans="1:16" ht="25.5" x14ac:dyDescent="0.25">
      <c r="A141" s="14" t="s">
        <v>229</v>
      </c>
      <c r="B141" s="88"/>
      <c r="C141" s="88" t="s">
        <v>230</v>
      </c>
      <c r="D141" s="15" t="s">
        <v>709</v>
      </c>
      <c r="E141" s="14" t="s">
        <v>705</v>
      </c>
      <c r="F141" s="15"/>
      <c r="G141" s="78" t="s">
        <v>706</v>
      </c>
      <c r="H141" s="78" t="s">
        <v>716</v>
      </c>
      <c r="I141" s="15" t="s">
        <v>442</v>
      </c>
      <c r="J141" s="15" t="s">
        <v>443</v>
      </c>
      <c r="K141" s="15" t="s">
        <v>444</v>
      </c>
      <c r="L141" s="15" t="s">
        <v>441</v>
      </c>
      <c r="M141" s="69">
        <v>1400106</v>
      </c>
      <c r="N141" s="69">
        <v>65.572500000000005</v>
      </c>
      <c r="O141" s="69">
        <v>-144.80305000000001</v>
      </c>
      <c r="P141" s="14"/>
    </row>
    <row r="142" spans="1:16" x14ac:dyDescent="0.25">
      <c r="A142" s="14" t="s">
        <v>231</v>
      </c>
      <c r="B142" s="88" t="s">
        <v>232</v>
      </c>
      <c r="C142" s="91" t="s">
        <v>233</v>
      </c>
      <c r="D142" s="15" t="s">
        <v>709</v>
      </c>
      <c r="E142" s="15" t="s">
        <v>705</v>
      </c>
      <c r="F142" s="15" t="s">
        <v>712</v>
      </c>
      <c r="G142" s="78" t="s">
        <v>711</v>
      </c>
      <c r="H142" s="78" t="s">
        <v>521</v>
      </c>
      <c r="I142" s="15" t="s">
        <v>203</v>
      </c>
      <c r="J142" s="15" t="s">
        <v>454</v>
      </c>
      <c r="K142" s="15" t="s">
        <v>444</v>
      </c>
      <c r="L142" s="15" t="s">
        <v>441</v>
      </c>
      <c r="M142" s="69">
        <v>1401104</v>
      </c>
      <c r="N142" s="69">
        <v>64.037778000000003</v>
      </c>
      <c r="O142" s="69">
        <v>-145.73222000000001</v>
      </c>
      <c r="P142" s="14"/>
    </row>
    <row r="143" spans="1:16" x14ac:dyDescent="0.25">
      <c r="A143" s="14" t="s">
        <v>231</v>
      </c>
      <c r="B143" s="88" t="s">
        <v>176</v>
      </c>
      <c r="C143" s="91" t="s">
        <v>176</v>
      </c>
      <c r="D143" s="15" t="s">
        <v>709</v>
      </c>
      <c r="E143" s="15" t="s">
        <v>705</v>
      </c>
      <c r="F143" s="15" t="s">
        <v>712</v>
      </c>
      <c r="G143" s="78" t="s">
        <v>711</v>
      </c>
      <c r="H143" s="78" t="s">
        <v>521</v>
      </c>
      <c r="I143" s="15" t="s">
        <v>203</v>
      </c>
      <c r="J143" s="15" t="s">
        <v>484</v>
      </c>
      <c r="K143" s="15" t="s">
        <v>444</v>
      </c>
      <c r="L143" s="15" t="s">
        <v>441</v>
      </c>
      <c r="M143" s="69">
        <v>1401958</v>
      </c>
      <c r="N143" s="69">
        <v>64.837778</v>
      </c>
      <c r="O143" s="69">
        <v>-147.71638999999999</v>
      </c>
      <c r="P143" s="14"/>
    </row>
    <row r="144" spans="1:16" x14ac:dyDescent="0.25">
      <c r="A144" s="14" t="s">
        <v>231</v>
      </c>
      <c r="B144" s="88" t="s">
        <v>234</v>
      </c>
      <c r="C144" s="91" t="s">
        <v>234</v>
      </c>
      <c r="D144" s="15" t="s">
        <v>709</v>
      </c>
      <c r="E144" s="15" t="s">
        <v>705</v>
      </c>
      <c r="F144" s="15" t="s">
        <v>712</v>
      </c>
      <c r="G144" s="78" t="s">
        <v>711</v>
      </c>
      <c r="H144" s="78" t="s">
        <v>521</v>
      </c>
      <c r="I144" s="15" t="s">
        <v>203</v>
      </c>
      <c r="J144" s="15" t="s">
        <v>522</v>
      </c>
      <c r="K144" s="15" t="s">
        <v>444</v>
      </c>
      <c r="L144" s="15" t="s">
        <v>441</v>
      </c>
      <c r="M144" s="69">
        <v>1403275</v>
      </c>
      <c r="N144" s="69">
        <v>63.856943999999999</v>
      </c>
      <c r="O144" s="69">
        <v>-148.96610999999999</v>
      </c>
      <c r="P144" s="14"/>
    </row>
    <row r="145" spans="1:16" x14ac:dyDescent="0.25">
      <c r="A145" s="14" t="s">
        <v>231</v>
      </c>
      <c r="B145" s="88" t="s">
        <v>235</v>
      </c>
      <c r="C145" s="91" t="s">
        <v>235</v>
      </c>
      <c r="D145" s="15" t="s">
        <v>709</v>
      </c>
      <c r="E145" s="15" t="s">
        <v>705</v>
      </c>
      <c r="F145" s="15" t="s">
        <v>712</v>
      </c>
      <c r="G145" s="78" t="s">
        <v>711</v>
      </c>
      <c r="H145" s="78" t="s">
        <v>521</v>
      </c>
      <c r="I145" s="15" t="s">
        <v>203</v>
      </c>
      <c r="J145" s="15" t="s">
        <v>484</v>
      </c>
      <c r="K145" s="15" t="s">
        <v>444</v>
      </c>
      <c r="L145" s="15" t="s">
        <v>441</v>
      </c>
      <c r="M145" s="69">
        <v>1407230</v>
      </c>
      <c r="N145" s="69">
        <v>64.751110999999995</v>
      </c>
      <c r="O145" s="69">
        <v>-147.34943999999999</v>
      </c>
      <c r="P145" s="14"/>
    </row>
    <row r="146" spans="1:16" s="17" customFormat="1" x14ac:dyDescent="0.25">
      <c r="A146" s="14" t="s">
        <v>236</v>
      </c>
      <c r="B146" s="88"/>
      <c r="C146" s="88" t="s">
        <v>237</v>
      </c>
      <c r="D146" s="14" t="s">
        <v>704</v>
      </c>
      <c r="E146" s="14" t="s">
        <v>705</v>
      </c>
      <c r="F146" s="14" t="s">
        <v>707</v>
      </c>
      <c r="G146" s="78" t="s">
        <v>706</v>
      </c>
      <c r="H146" s="78" t="s">
        <v>523</v>
      </c>
      <c r="I146" s="14" t="s">
        <v>463</v>
      </c>
      <c r="J146" s="15" t="s">
        <v>464</v>
      </c>
      <c r="K146" s="15" t="s">
        <v>463</v>
      </c>
      <c r="L146" s="15" t="s">
        <v>460</v>
      </c>
      <c r="M146" s="69">
        <v>1402760</v>
      </c>
      <c r="N146" s="69">
        <v>64.543334999999999</v>
      </c>
      <c r="O146" s="69">
        <v>-163.02916999999999</v>
      </c>
      <c r="P146" s="14"/>
    </row>
    <row r="147" spans="1:16" x14ac:dyDescent="0.25">
      <c r="A147" s="14" t="s">
        <v>238</v>
      </c>
      <c r="B147" s="88" t="s">
        <v>755</v>
      </c>
      <c r="C147" s="88" t="s">
        <v>239</v>
      </c>
      <c r="D147" s="15" t="s">
        <v>709</v>
      </c>
      <c r="E147" s="15" t="s">
        <v>705</v>
      </c>
      <c r="F147" s="15"/>
      <c r="G147" s="78" t="s">
        <v>706</v>
      </c>
      <c r="H147" s="78" t="s">
        <v>525</v>
      </c>
      <c r="I147" s="15" t="s">
        <v>439</v>
      </c>
      <c r="J147" s="15" t="s">
        <v>515</v>
      </c>
      <c r="K147" s="15" t="s">
        <v>440</v>
      </c>
      <c r="L147" s="15" t="s">
        <v>438</v>
      </c>
      <c r="M147" s="69">
        <v>1403078</v>
      </c>
      <c r="N147" s="69">
        <v>58.413333999999999</v>
      </c>
      <c r="O147" s="69">
        <v>-135.73694</v>
      </c>
      <c r="P147" s="14"/>
    </row>
    <row r="148" spans="1:16" x14ac:dyDescent="0.25">
      <c r="A148" s="14" t="s">
        <v>238</v>
      </c>
      <c r="B148" s="88" t="s">
        <v>239</v>
      </c>
      <c r="C148" s="88" t="s">
        <v>239</v>
      </c>
      <c r="D148" s="15" t="s">
        <v>709</v>
      </c>
      <c r="E148" s="15" t="s">
        <v>705</v>
      </c>
      <c r="F148" s="15"/>
      <c r="G148" s="78" t="s">
        <v>706</v>
      </c>
      <c r="H148" s="78" t="s">
        <v>525</v>
      </c>
      <c r="I148" s="15" t="s">
        <v>439</v>
      </c>
      <c r="J148" s="15" t="s">
        <v>515</v>
      </c>
      <c r="K148" s="15" t="s">
        <v>440</v>
      </c>
      <c r="L148" s="15" t="s">
        <v>438</v>
      </c>
      <c r="M148" s="69">
        <v>1403078</v>
      </c>
      <c r="N148" s="69">
        <v>58.413333999999999</v>
      </c>
      <c r="O148" s="69">
        <v>-135.73694</v>
      </c>
      <c r="P148" s="14"/>
    </row>
    <row r="149" spans="1:16" ht="25.5" x14ac:dyDescent="0.25">
      <c r="A149" s="14" t="s">
        <v>797</v>
      </c>
      <c r="B149" s="88"/>
      <c r="C149" s="88" t="s">
        <v>240</v>
      </c>
      <c r="D149" s="15" t="s">
        <v>709</v>
      </c>
      <c r="E149" s="15" t="s">
        <v>705</v>
      </c>
      <c r="F149" s="15" t="s">
        <v>710</v>
      </c>
      <c r="G149" s="78" t="s">
        <v>706</v>
      </c>
      <c r="H149" s="78" t="s">
        <v>770</v>
      </c>
      <c r="I149" s="15" t="s">
        <v>442</v>
      </c>
      <c r="J149" s="15" t="s">
        <v>443</v>
      </c>
      <c r="K149" s="15" t="s">
        <v>444</v>
      </c>
      <c r="L149" s="15" t="s">
        <v>441</v>
      </c>
      <c r="M149" s="69">
        <v>1402276</v>
      </c>
      <c r="N149" s="69">
        <v>66.564719999999994</v>
      </c>
      <c r="O149" s="69">
        <v>-145.2739</v>
      </c>
      <c r="P149" s="14"/>
    </row>
    <row r="150" spans="1:16" x14ac:dyDescent="0.25">
      <c r="A150" s="14" t="s">
        <v>241</v>
      </c>
      <c r="B150" s="88" t="s">
        <v>242</v>
      </c>
      <c r="C150" s="91" t="s">
        <v>201</v>
      </c>
      <c r="D150" s="15" t="s">
        <v>709</v>
      </c>
      <c r="E150" s="15" t="s">
        <v>705</v>
      </c>
      <c r="F150" s="15" t="s">
        <v>712</v>
      </c>
      <c r="G150" s="78" t="s">
        <v>711</v>
      </c>
      <c r="H150" s="78" t="s">
        <v>527</v>
      </c>
      <c r="I150" s="15" t="s">
        <v>203</v>
      </c>
      <c r="J150" s="15" t="s">
        <v>505</v>
      </c>
      <c r="K150" s="15" t="s">
        <v>479</v>
      </c>
      <c r="L150" s="15" t="s">
        <v>422</v>
      </c>
      <c r="M150" s="69">
        <v>1416651</v>
      </c>
      <c r="N150" s="69">
        <v>60.690277999999999</v>
      </c>
      <c r="O150" s="69">
        <v>-151.28889000000001</v>
      </c>
      <c r="P150" s="14"/>
    </row>
    <row r="151" spans="1:16" x14ac:dyDescent="0.25">
      <c r="A151" s="14" t="s">
        <v>241</v>
      </c>
      <c r="B151" s="88" t="s">
        <v>365</v>
      </c>
      <c r="C151" s="91" t="s">
        <v>203</v>
      </c>
      <c r="D151" s="15"/>
      <c r="E151" s="15" t="s">
        <v>705</v>
      </c>
      <c r="F151" s="15" t="s">
        <v>712</v>
      </c>
      <c r="G151" s="78" t="s">
        <v>711</v>
      </c>
      <c r="H151" s="78" t="s">
        <v>527</v>
      </c>
      <c r="I151" s="15" t="s">
        <v>203</v>
      </c>
      <c r="J151" s="15" t="s">
        <v>164</v>
      </c>
      <c r="K151" s="15" t="s">
        <v>479</v>
      </c>
      <c r="L151" s="15" t="s">
        <v>422</v>
      </c>
      <c r="M151" s="69"/>
      <c r="N151" s="69"/>
      <c r="O151" s="69"/>
      <c r="P151" s="14"/>
    </row>
    <row r="152" spans="1:16" x14ac:dyDescent="0.25">
      <c r="A152" s="14" t="s">
        <v>241</v>
      </c>
      <c r="B152" s="88"/>
      <c r="C152" s="91" t="s">
        <v>243</v>
      </c>
      <c r="D152" s="15" t="s">
        <v>709</v>
      </c>
      <c r="E152" s="15" t="s">
        <v>705</v>
      </c>
      <c r="F152" s="15" t="s">
        <v>712</v>
      </c>
      <c r="G152" s="78" t="s">
        <v>711</v>
      </c>
      <c r="H152" s="78" t="s">
        <v>527</v>
      </c>
      <c r="I152" s="15" t="s">
        <v>203</v>
      </c>
      <c r="J152" s="15" t="s">
        <v>505</v>
      </c>
      <c r="K152" s="15" t="s">
        <v>479</v>
      </c>
      <c r="L152" s="15" t="s">
        <v>422</v>
      </c>
      <c r="M152" s="69">
        <v>1413937</v>
      </c>
      <c r="N152" s="69">
        <v>59.438056000000003</v>
      </c>
      <c r="O152" s="69">
        <v>-151.71138999999999</v>
      </c>
      <c r="P152" s="14"/>
    </row>
    <row r="153" spans="1:16" ht="25.5" x14ac:dyDescent="0.25">
      <c r="A153" s="14" t="s">
        <v>244</v>
      </c>
      <c r="B153" s="88"/>
      <c r="C153" s="88" t="s">
        <v>245</v>
      </c>
      <c r="D153" s="14" t="s">
        <v>704</v>
      </c>
      <c r="E153" s="14" t="s">
        <v>705</v>
      </c>
      <c r="F153" s="15"/>
      <c r="G153" s="78" t="s">
        <v>706</v>
      </c>
      <c r="H153" s="78" t="s">
        <v>528</v>
      </c>
      <c r="I153" s="15" t="s">
        <v>442</v>
      </c>
      <c r="J153" s="15" t="s">
        <v>443</v>
      </c>
      <c r="K153" s="15" t="s">
        <v>444</v>
      </c>
      <c r="L153" s="15" t="s">
        <v>441</v>
      </c>
      <c r="M153" s="69">
        <v>1403596</v>
      </c>
      <c r="N153" s="69">
        <v>66.04889</v>
      </c>
      <c r="O153" s="69">
        <v>-154.25555</v>
      </c>
      <c r="P153" s="14"/>
    </row>
    <row r="154" spans="1:16" x14ac:dyDescent="0.25">
      <c r="A154" s="14" t="s">
        <v>246</v>
      </c>
      <c r="B154" s="88"/>
      <c r="C154" s="88" t="s">
        <v>247</v>
      </c>
      <c r="D154" s="14" t="s">
        <v>704</v>
      </c>
      <c r="E154" s="14" t="s">
        <v>705</v>
      </c>
      <c r="F154" s="14" t="s">
        <v>710</v>
      </c>
      <c r="G154" s="78" t="s">
        <v>706</v>
      </c>
      <c r="H154" s="78" t="s">
        <v>529</v>
      </c>
      <c r="I154" s="14" t="s">
        <v>467</v>
      </c>
      <c r="J154" s="15" t="s">
        <v>499</v>
      </c>
      <c r="K154" s="15" t="s">
        <v>467</v>
      </c>
      <c r="L154" s="15" t="s">
        <v>427</v>
      </c>
      <c r="M154" s="69">
        <v>1403706</v>
      </c>
      <c r="N154" s="69">
        <v>59.327778000000002</v>
      </c>
      <c r="O154" s="69">
        <v>-155.89471</v>
      </c>
      <c r="P154" s="14"/>
    </row>
    <row r="155" spans="1:16" s="17" customFormat="1" ht="25.5" x14ac:dyDescent="0.25">
      <c r="A155" s="14" t="s">
        <v>248</v>
      </c>
      <c r="B155" s="88"/>
      <c r="C155" s="88" t="s">
        <v>690</v>
      </c>
      <c r="D155" s="14" t="s">
        <v>704</v>
      </c>
      <c r="E155" s="14" t="s">
        <v>705</v>
      </c>
      <c r="F155" s="14" t="s">
        <v>712</v>
      </c>
      <c r="G155" s="78" t="s">
        <v>706</v>
      </c>
      <c r="H155" s="78" t="s">
        <v>733</v>
      </c>
      <c r="I155" s="14" t="s">
        <v>467</v>
      </c>
      <c r="J155" s="15" t="s">
        <v>499</v>
      </c>
      <c r="K155" s="15" t="s">
        <v>467</v>
      </c>
      <c r="L155" s="15" t="s">
        <v>427</v>
      </c>
      <c r="M155" s="69">
        <v>1403763</v>
      </c>
      <c r="N155" s="69">
        <v>59.756796999999999</v>
      </c>
      <c r="O155" s="69">
        <v>-154.91108</v>
      </c>
      <c r="P155" s="14" t="s">
        <v>692</v>
      </c>
    </row>
    <row r="156" spans="1:16" ht="25.5" x14ac:dyDescent="0.25">
      <c r="A156" s="14" t="s">
        <v>248</v>
      </c>
      <c r="B156" s="88" t="s">
        <v>688</v>
      </c>
      <c r="C156" s="88" t="s">
        <v>688</v>
      </c>
      <c r="D156" s="14" t="s">
        <v>704</v>
      </c>
      <c r="E156" s="14" t="s">
        <v>705</v>
      </c>
      <c r="F156" s="14" t="s">
        <v>712</v>
      </c>
      <c r="G156" s="78" t="s">
        <v>706</v>
      </c>
      <c r="H156" s="78" t="s">
        <v>733</v>
      </c>
      <c r="I156" s="14" t="s">
        <v>467</v>
      </c>
      <c r="J156" s="15" t="s">
        <v>499</v>
      </c>
      <c r="K156" s="15" t="s">
        <v>467</v>
      </c>
      <c r="L156" s="15" t="s">
        <v>427</v>
      </c>
      <c r="M156" s="69">
        <v>1406978</v>
      </c>
      <c r="N156" s="69">
        <v>59.72</v>
      </c>
      <c r="O156" s="69">
        <v>-154.89722</v>
      </c>
      <c r="P156" s="14" t="s">
        <v>692</v>
      </c>
    </row>
    <row r="157" spans="1:16" ht="25.5" x14ac:dyDescent="0.25">
      <c r="A157" s="14" t="s">
        <v>248</v>
      </c>
      <c r="B157" s="88" t="s">
        <v>691</v>
      </c>
      <c r="C157" s="88" t="s">
        <v>689</v>
      </c>
      <c r="D157" s="14" t="s">
        <v>704</v>
      </c>
      <c r="E157" s="14" t="s">
        <v>705</v>
      </c>
      <c r="F157" s="14" t="s">
        <v>712</v>
      </c>
      <c r="G157" s="78" t="s">
        <v>706</v>
      </c>
      <c r="H157" s="78" t="s">
        <v>733</v>
      </c>
      <c r="I157" s="14" t="s">
        <v>461</v>
      </c>
      <c r="J157" s="15" t="s">
        <v>499</v>
      </c>
      <c r="K157" s="15" t="s">
        <v>467</v>
      </c>
      <c r="L157" s="15" t="s">
        <v>427</v>
      </c>
      <c r="M157" s="69">
        <v>1407129</v>
      </c>
      <c r="N157" s="69">
        <v>59.973610000000001</v>
      </c>
      <c r="O157" s="69">
        <v>-154.84583000000001</v>
      </c>
      <c r="P157" s="14" t="s">
        <v>692</v>
      </c>
    </row>
    <row r="158" spans="1:16" x14ac:dyDescent="0.25">
      <c r="A158" s="14" t="s">
        <v>249</v>
      </c>
      <c r="B158" s="88"/>
      <c r="C158" s="88" t="s">
        <v>250</v>
      </c>
      <c r="D158" s="15" t="s">
        <v>709</v>
      </c>
      <c r="E158" s="15" t="s">
        <v>705</v>
      </c>
      <c r="F158" s="15" t="s">
        <v>712</v>
      </c>
      <c r="G158" s="78" t="s">
        <v>706</v>
      </c>
      <c r="H158" s="78" t="s">
        <v>532</v>
      </c>
      <c r="I158" s="15" t="s">
        <v>439</v>
      </c>
      <c r="J158" s="15" t="s">
        <v>515</v>
      </c>
      <c r="K158" s="15" t="s">
        <v>440</v>
      </c>
      <c r="L158" s="15" t="s">
        <v>438</v>
      </c>
      <c r="M158" s="69">
        <v>1420113</v>
      </c>
      <c r="N158" s="69">
        <v>57.503334000000002</v>
      </c>
      <c r="O158" s="69">
        <v>-134.5839</v>
      </c>
      <c r="P158" s="14"/>
    </row>
    <row r="159" spans="1:16" x14ac:dyDescent="0.25">
      <c r="A159" s="14" t="s">
        <v>249</v>
      </c>
      <c r="B159" s="88"/>
      <c r="C159" s="88" t="s">
        <v>251</v>
      </c>
      <c r="D159" s="15" t="s">
        <v>709</v>
      </c>
      <c r="E159" s="15" t="s">
        <v>705</v>
      </c>
      <c r="F159" s="15" t="s">
        <v>712</v>
      </c>
      <c r="G159" s="78" t="s">
        <v>706</v>
      </c>
      <c r="H159" s="78" t="s">
        <v>532</v>
      </c>
      <c r="I159" s="15" t="s">
        <v>439</v>
      </c>
      <c r="J159" s="15" t="s">
        <v>91</v>
      </c>
      <c r="K159" s="15" t="s">
        <v>440</v>
      </c>
      <c r="L159" s="15" t="s">
        <v>438</v>
      </c>
      <c r="M159" s="69">
        <v>1421022</v>
      </c>
      <c r="N159" s="69">
        <v>59.399700000000003</v>
      </c>
      <c r="O159" s="69">
        <v>-135.89641</v>
      </c>
      <c r="P159" s="14" t="s">
        <v>788</v>
      </c>
    </row>
    <row r="160" spans="1:16" x14ac:dyDescent="0.25">
      <c r="A160" s="14" t="s">
        <v>249</v>
      </c>
      <c r="B160" s="88"/>
      <c r="C160" s="88" t="s">
        <v>252</v>
      </c>
      <c r="D160" s="15" t="s">
        <v>709</v>
      </c>
      <c r="E160" s="15" t="s">
        <v>705</v>
      </c>
      <c r="F160" s="15" t="s">
        <v>712</v>
      </c>
      <c r="G160" s="78" t="s">
        <v>706</v>
      </c>
      <c r="H160" s="78" t="s">
        <v>532</v>
      </c>
      <c r="I160" s="15" t="s">
        <v>439</v>
      </c>
      <c r="J160" s="15" t="s">
        <v>515</v>
      </c>
      <c r="K160" s="15" t="s">
        <v>440</v>
      </c>
      <c r="L160" s="15" t="s">
        <v>438</v>
      </c>
      <c r="M160" s="69">
        <v>1403488</v>
      </c>
      <c r="N160" s="69">
        <v>58.11</v>
      </c>
      <c r="O160" s="69">
        <v>-135.4436</v>
      </c>
      <c r="P160" s="14"/>
    </row>
    <row r="161" spans="1:16" x14ac:dyDescent="0.25">
      <c r="A161" s="14" t="s">
        <v>249</v>
      </c>
      <c r="B161" s="88"/>
      <c r="C161" s="88" t="s">
        <v>253</v>
      </c>
      <c r="D161" s="15" t="s">
        <v>709</v>
      </c>
      <c r="E161" s="15" t="s">
        <v>705</v>
      </c>
      <c r="F161" s="15" t="s">
        <v>712</v>
      </c>
      <c r="G161" s="78" t="s">
        <v>706</v>
      </c>
      <c r="H161" s="78" t="s">
        <v>532</v>
      </c>
      <c r="I161" s="15" t="s">
        <v>439</v>
      </c>
      <c r="J161" s="15" t="s">
        <v>534</v>
      </c>
      <c r="K161" s="15" t="s">
        <v>440</v>
      </c>
      <c r="L161" s="15" t="s">
        <v>438</v>
      </c>
      <c r="M161" s="69">
        <v>1422926</v>
      </c>
      <c r="N161" s="69">
        <v>56.975833999999999</v>
      </c>
      <c r="O161" s="69">
        <v>-133.94721999999999</v>
      </c>
      <c r="P161" s="14"/>
    </row>
    <row r="162" spans="1:16" x14ac:dyDescent="0.25">
      <c r="A162" s="14" t="s">
        <v>249</v>
      </c>
      <c r="B162" s="88"/>
      <c r="C162" s="88" t="s">
        <v>254</v>
      </c>
      <c r="D162" s="14" t="s">
        <v>704</v>
      </c>
      <c r="E162" s="14" t="s">
        <v>705</v>
      </c>
      <c r="F162" s="15" t="s">
        <v>712</v>
      </c>
      <c r="G162" s="78" t="s">
        <v>706</v>
      </c>
      <c r="H162" s="78" t="s">
        <v>532</v>
      </c>
      <c r="I162" s="15" t="s">
        <v>439</v>
      </c>
      <c r="J162" s="15" t="s">
        <v>515</v>
      </c>
      <c r="K162" s="15" t="s">
        <v>440</v>
      </c>
      <c r="L162" s="15" t="s">
        <v>438</v>
      </c>
      <c r="M162" s="69">
        <v>1866956</v>
      </c>
      <c r="N162" s="69">
        <v>59.403889999999997</v>
      </c>
      <c r="O162" s="69">
        <v>-135.88444999999999</v>
      </c>
      <c r="P162" s="14" t="s">
        <v>789</v>
      </c>
    </row>
    <row r="163" spans="1:16" x14ac:dyDescent="0.25">
      <c r="A163" s="14" t="s">
        <v>255</v>
      </c>
      <c r="B163" s="88"/>
      <c r="C163" s="88" t="s">
        <v>256</v>
      </c>
      <c r="D163" s="14" t="s">
        <v>704</v>
      </c>
      <c r="E163" s="14" t="s">
        <v>705</v>
      </c>
      <c r="F163" s="14" t="s">
        <v>710</v>
      </c>
      <c r="G163" s="78" t="s">
        <v>706</v>
      </c>
      <c r="H163" s="78" t="s">
        <v>721</v>
      </c>
      <c r="I163" s="14" t="s">
        <v>461</v>
      </c>
      <c r="J163" s="15" t="s">
        <v>461</v>
      </c>
      <c r="K163" s="15" t="s">
        <v>462</v>
      </c>
      <c r="L163" s="15" t="s">
        <v>460</v>
      </c>
      <c r="M163" s="69">
        <v>1412894</v>
      </c>
      <c r="N163" s="69">
        <v>66.075553999999997</v>
      </c>
      <c r="O163" s="69">
        <v>-162.71722</v>
      </c>
      <c r="P163" s="14"/>
    </row>
    <row r="164" spans="1:16" x14ac:dyDescent="0.25">
      <c r="A164" s="14" t="s">
        <v>257</v>
      </c>
      <c r="B164" s="88" t="s">
        <v>258</v>
      </c>
      <c r="C164" s="91" t="s">
        <v>259</v>
      </c>
      <c r="D164" s="15" t="s">
        <v>709</v>
      </c>
      <c r="E164" s="15" t="s">
        <v>705</v>
      </c>
      <c r="F164" s="15" t="s">
        <v>707</v>
      </c>
      <c r="G164" s="78" t="s">
        <v>711</v>
      </c>
      <c r="H164" s="78" t="s">
        <v>536</v>
      </c>
      <c r="I164" s="15" t="s">
        <v>439</v>
      </c>
      <c r="J164" s="15" t="s">
        <v>537</v>
      </c>
      <c r="K164" s="15" t="s">
        <v>440</v>
      </c>
      <c r="L164" s="15" t="s">
        <v>438</v>
      </c>
      <c r="M164" s="69">
        <v>1423039</v>
      </c>
      <c r="N164" s="69">
        <v>55.342222</v>
      </c>
      <c r="O164" s="69">
        <v>-131.64610999999999</v>
      </c>
      <c r="P164" s="14"/>
    </row>
    <row r="165" spans="1:16" x14ac:dyDescent="0.25">
      <c r="A165" s="14" t="s">
        <v>257</v>
      </c>
      <c r="B165" s="88" t="s">
        <v>259</v>
      </c>
      <c r="C165" s="91" t="s">
        <v>259</v>
      </c>
      <c r="D165" s="15" t="s">
        <v>709</v>
      </c>
      <c r="E165" s="15" t="s">
        <v>705</v>
      </c>
      <c r="F165" s="15" t="s">
        <v>707</v>
      </c>
      <c r="G165" s="78" t="s">
        <v>711</v>
      </c>
      <c r="H165" s="78" t="s">
        <v>536</v>
      </c>
      <c r="I165" s="15" t="s">
        <v>439</v>
      </c>
      <c r="J165" s="15" t="s">
        <v>537</v>
      </c>
      <c r="K165" s="15" t="s">
        <v>440</v>
      </c>
      <c r="L165" s="15" t="s">
        <v>438</v>
      </c>
      <c r="M165" s="69">
        <v>1423039</v>
      </c>
      <c r="N165" s="69">
        <v>55.342222</v>
      </c>
      <c r="O165" s="69">
        <v>-131.64610999999999</v>
      </c>
      <c r="P165" s="14"/>
    </row>
    <row r="166" spans="1:16" x14ac:dyDescent="0.25">
      <c r="A166" s="14" t="s">
        <v>257</v>
      </c>
      <c r="B166" s="88" t="s">
        <v>260</v>
      </c>
      <c r="C166" s="91" t="s">
        <v>259</v>
      </c>
      <c r="D166" s="15" t="s">
        <v>709</v>
      </c>
      <c r="E166" s="15" t="s">
        <v>705</v>
      </c>
      <c r="F166" s="15" t="s">
        <v>707</v>
      </c>
      <c r="G166" s="78" t="s">
        <v>711</v>
      </c>
      <c r="H166" s="78" t="s">
        <v>536</v>
      </c>
      <c r="I166" s="15" t="s">
        <v>439</v>
      </c>
      <c r="J166" s="15" t="s">
        <v>537</v>
      </c>
      <c r="K166" s="15" t="s">
        <v>440</v>
      </c>
      <c r="L166" s="15" t="s">
        <v>438</v>
      </c>
      <c r="M166" s="69">
        <v>1423039</v>
      </c>
      <c r="N166" s="69">
        <v>55.342222</v>
      </c>
      <c r="O166" s="69">
        <v>-131.64610999999999</v>
      </c>
      <c r="P166" s="14"/>
    </row>
    <row r="167" spans="1:16" x14ac:dyDescent="0.25">
      <c r="A167" s="14" t="s">
        <v>257</v>
      </c>
      <c r="B167" s="88" t="s">
        <v>261</v>
      </c>
      <c r="C167" s="91" t="s">
        <v>259</v>
      </c>
      <c r="D167" s="15" t="s">
        <v>709</v>
      </c>
      <c r="E167" s="15" t="s">
        <v>705</v>
      </c>
      <c r="F167" s="15" t="s">
        <v>707</v>
      </c>
      <c r="G167" s="78" t="s">
        <v>711</v>
      </c>
      <c r="H167" s="78" t="s">
        <v>536</v>
      </c>
      <c r="I167" s="15" t="s">
        <v>439</v>
      </c>
      <c r="J167" s="15" t="s">
        <v>537</v>
      </c>
      <c r="K167" s="15" t="s">
        <v>440</v>
      </c>
      <c r="L167" s="15" t="s">
        <v>438</v>
      </c>
      <c r="M167" s="69">
        <v>1423039</v>
      </c>
      <c r="N167" s="69">
        <v>55.342222</v>
      </c>
      <c r="O167" s="69">
        <v>-131.64610999999999</v>
      </c>
      <c r="P167" s="14"/>
    </row>
    <row r="168" spans="1:16" x14ac:dyDescent="0.25">
      <c r="A168" s="14" t="s">
        <v>257</v>
      </c>
      <c r="B168" s="88" t="s">
        <v>262</v>
      </c>
      <c r="C168" s="91" t="s">
        <v>259</v>
      </c>
      <c r="D168" s="15" t="s">
        <v>709</v>
      </c>
      <c r="E168" s="15" t="s">
        <v>705</v>
      </c>
      <c r="F168" s="15" t="s">
        <v>707</v>
      </c>
      <c r="G168" s="78" t="s">
        <v>711</v>
      </c>
      <c r="H168" s="78" t="s">
        <v>536</v>
      </c>
      <c r="I168" s="15" t="s">
        <v>439</v>
      </c>
      <c r="J168" s="15" t="s">
        <v>537</v>
      </c>
      <c r="K168" s="15" t="s">
        <v>440</v>
      </c>
      <c r="L168" s="15" t="s">
        <v>438</v>
      </c>
      <c r="M168" s="69">
        <v>1423039</v>
      </c>
      <c r="N168" s="69">
        <v>55.342222</v>
      </c>
      <c r="O168" s="69">
        <v>-131.64610999999999</v>
      </c>
      <c r="P168" s="14"/>
    </row>
    <row r="169" spans="1:16" x14ac:dyDescent="0.25">
      <c r="A169" s="14" t="s">
        <v>263</v>
      </c>
      <c r="B169" s="88"/>
      <c r="C169" s="88" t="s">
        <v>264</v>
      </c>
      <c r="D169" s="15" t="s">
        <v>709</v>
      </c>
      <c r="E169" s="15" t="s">
        <v>705</v>
      </c>
      <c r="F169" s="14" t="s">
        <v>707</v>
      </c>
      <c r="G169" s="78" t="s">
        <v>706</v>
      </c>
      <c r="H169" s="78" t="s">
        <v>538</v>
      </c>
      <c r="I169" s="14" t="s">
        <v>433</v>
      </c>
      <c r="J169" s="15" t="s">
        <v>434</v>
      </c>
      <c r="K169" s="15" t="s">
        <v>435</v>
      </c>
      <c r="L169" s="15" t="s">
        <v>427</v>
      </c>
      <c r="M169" s="69">
        <v>1418792</v>
      </c>
      <c r="N169" s="69">
        <v>55.061669999999999</v>
      </c>
      <c r="O169" s="69">
        <v>-162.31029000000001</v>
      </c>
      <c r="P169" s="14"/>
    </row>
    <row r="170" spans="1:16" x14ac:dyDescent="0.25">
      <c r="A170" s="14" t="s">
        <v>265</v>
      </c>
      <c r="B170" s="88"/>
      <c r="C170" s="88" t="s">
        <v>266</v>
      </c>
      <c r="D170" s="15" t="s">
        <v>709</v>
      </c>
      <c r="E170" s="15" t="s">
        <v>705</v>
      </c>
      <c r="F170" s="15"/>
      <c r="G170" s="78" t="s">
        <v>706</v>
      </c>
      <c r="H170" s="78" t="s">
        <v>539</v>
      </c>
      <c r="I170" s="15" t="s">
        <v>428</v>
      </c>
      <c r="J170" s="15" t="s">
        <v>429</v>
      </c>
      <c r="K170" s="15" t="s">
        <v>430</v>
      </c>
      <c r="L170" s="15" t="s">
        <v>427</v>
      </c>
      <c r="M170" s="69">
        <v>1404781</v>
      </c>
      <c r="N170" s="69">
        <v>59.938890000000001</v>
      </c>
      <c r="O170" s="69">
        <v>-164.04140000000001</v>
      </c>
      <c r="P170" s="14"/>
    </row>
    <row r="171" spans="1:16" x14ac:dyDescent="0.25">
      <c r="A171" s="14" t="s">
        <v>267</v>
      </c>
      <c r="B171" s="88"/>
      <c r="C171" s="88" t="s">
        <v>268</v>
      </c>
      <c r="D171" s="14" t="s">
        <v>704</v>
      </c>
      <c r="E171" s="14" t="s">
        <v>705</v>
      </c>
      <c r="F171" s="15"/>
      <c r="G171" s="78" t="s">
        <v>706</v>
      </c>
      <c r="H171" s="78" t="s">
        <v>540</v>
      </c>
      <c r="I171" s="15" t="s">
        <v>461</v>
      </c>
      <c r="J171" s="15" t="s">
        <v>461</v>
      </c>
      <c r="K171" s="15" t="s">
        <v>462</v>
      </c>
      <c r="L171" s="15" t="s">
        <v>460</v>
      </c>
      <c r="M171" s="69">
        <v>1413362</v>
      </c>
      <c r="N171" s="69">
        <v>66.907219999999995</v>
      </c>
      <c r="O171" s="69">
        <v>-156.8811</v>
      </c>
      <c r="P171" s="14" t="s">
        <v>790</v>
      </c>
    </row>
    <row r="172" spans="1:16" x14ac:dyDescent="0.25">
      <c r="A172" s="14" t="s">
        <v>269</v>
      </c>
      <c r="B172" s="88" t="s">
        <v>270</v>
      </c>
      <c r="C172" s="91" t="s">
        <v>270</v>
      </c>
      <c r="D172" s="14" t="s">
        <v>704</v>
      </c>
      <c r="E172" s="15" t="s">
        <v>705</v>
      </c>
      <c r="F172" s="15" t="s">
        <v>712</v>
      </c>
      <c r="G172" s="78" t="s">
        <v>711</v>
      </c>
      <c r="H172" s="78" t="s">
        <v>542</v>
      </c>
      <c r="I172" s="15" t="s">
        <v>270</v>
      </c>
      <c r="J172" s="15" t="s">
        <v>423</v>
      </c>
      <c r="K172" s="15" t="s">
        <v>424</v>
      </c>
      <c r="L172" s="15" t="s">
        <v>422</v>
      </c>
      <c r="M172" s="69">
        <v>1404875</v>
      </c>
      <c r="N172" s="69">
        <v>57.79</v>
      </c>
      <c r="O172" s="69">
        <v>-152.40722</v>
      </c>
      <c r="P172" s="14"/>
    </row>
    <row r="173" spans="1:16" x14ac:dyDescent="0.25">
      <c r="A173" s="14" t="s">
        <v>269</v>
      </c>
      <c r="B173" s="88" t="s">
        <v>271</v>
      </c>
      <c r="C173" s="91" t="s">
        <v>270</v>
      </c>
      <c r="D173" s="14" t="s">
        <v>704</v>
      </c>
      <c r="E173" s="15" t="s">
        <v>705</v>
      </c>
      <c r="F173" s="15" t="s">
        <v>712</v>
      </c>
      <c r="G173" s="78" t="s">
        <v>711</v>
      </c>
      <c r="H173" s="78" t="s">
        <v>542</v>
      </c>
      <c r="I173" s="15" t="s">
        <v>270</v>
      </c>
      <c r="J173" s="15" t="s">
        <v>423</v>
      </c>
      <c r="K173" s="15" t="s">
        <v>424</v>
      </c>
      <c r="L173" s="15" t="s">
        <v>422</v>
      </c>
      <c r="M173" s="69">
        <v>1404875</v>
      </c>
      <c r="N173" s="69">
        <v>57.79</v>
      </c>
      <c r="O173" s="69">
        <v>-152.40722</v>
      </c>
      <c r="P173" s="14"/>
    </row>
    <row r="174" spans="1:16" s="17" customFormat="1" x14ac:dyDescent="0.25">
      <c r="A174" s="14" t="s">
        <v>269</v>
      </c>
      <c r="B174" s="88" t="s">
        <v>272</v>
      </c>
      <c r="C174" s="91" t="s">
        <v>270</v>
      </c>
      <c r="D174" s="14" t="s">
        <v>704</v>
      </c>
      <c r="E174" s="15" t="s">
        <v>705</v>
      </c>
      <c r="F174" s="15" t="s">
        <v>712</v>
      </c>
      <c r="G174" s="78" t="s">
        <v>711</v>
      </c>
      <c r="H174" s="78" t="s">
        <v>542</v>
      </c>
      <c r="I174" s="15" t="s">
        <v>270</v>
      </c>
      <c r="J174" s="15" t="s">
        <v>423</v>
      </c>
      <c r="K174" s="15" t="s">
        <v>424</v>
      </c>
      <c r="L174" s="15" t="s">
        <v>422</v>
      </c>
      <c r="M174" s="69">
        <v>1404875</v>
      </c>
      <c r="N174" s="69">
        <v>57.79</v>
      </c>
      <c r="O174" s="69">
        <v>-152.40722</v>
      </c>
      <c r="P174" s="14"/>
    </row>
    <row r="175" spans="1:16" x14ac:dyDescent="0.25">
      <c r="A175" s="14" t="s">
        <v>269</v>
      </c>
      <c r="B175" s="88" t="s">
        <v>274</v>
      </c>
      <c r="C175" s="91" t="s">
        <v>270</v>
      </c>
      <c r="D175" s="14" t="s">
        <v>704</v>
      </c>
      <c r="E175" s="15" t="s">
        <v>705</v>
      </c>
      <c r="F175" s="15" t="s">
        <v>712</v>
      </c>
      <c r="G175" s="78" t="s">
        <v>711</v>
      </c>
      <c r="H175" s="78" t="s">
        <v>542</v>
      </c>
      <c r="I175" s="15" t="s">
        <v>270</v>
      </c>
      <c r="J175" s="15" t="s">
        <v>423</v>
      </c>
      <c r="K175" s="15" t="s">
        <v>424</v>
      </c>
      <c r="L175" s="15" t="s">
        <v>422</v>
      </c>
      <c r="M175" s="69">
        <v>1404875</v>
      </c>
      <c r="N175" s="69">
        <v>57.79</v>
      </c>
      <c r="O175" s="69">
        <v>-152.40722</v>
      </c>
      <c r="P175" s="14"/>
    </row>
    <row r="176" spans="1:16" x14ac:dyDescent="0.25">
      <c r="A176" s="14" t="s">
        <v>269</v>
      </c>
      <c r="B176" s="88" t="s">
        <v>273</v>
      </c>
      <c r="C176" s="91" t="s">
        <v>270</v>
      </c>
      <c r="D176" s="14" t="s">
        <v>704</v>
      </c>
      <c r="E176" s="15" t="s">
        <v>705</v>
      </c>
      <c r="F176" s="15" t="s">
        <v>712</v>
      </c>
      <c r="G176" s="78" t="s">
        <v>711</v>
      </c>
      <c r="H176" s="78" t="s">
        <v>542</v>
      </c>
      <c r="I176" s="15" t="s">
        <v>270</v>
      </c>
      <c r="J176" s="15" t="s">
        <v>423</v>
      </c>
      <c r="K176" s="15" t="s">
        <v>424</v>
      </c>
      <c r="L176" s="15" t="s">
        <v>422</v>
      </c>
      <c r="M176" s="69">
        <v>1404875</v>
      </c>
      <c r="N176" s="69">
        <v>57.79</v>
      </c>
      <c r="O176" s="69">
        <v>-152.40722</v>
      </c>
      <c r="P176" s="14"/>
    </row>
    <row r="177" spans="1:16" x14ac:dyDescent="0.25">
      <c r="A177" s="14" t="s">
        <v>275</v>
      </c>
      <c r="B177" s="88"/>
      <c r="C177" s="88" t="s">
        <v>276</v>
      </c>
      <c r="D177" s="14" t="s">
        <v>704</v>
      </c>
      <c r="E177" s="14" t="s">
        <v>705</v>
      </c>
      <c r="F177" s="14" t="s">
        <v>710</v>
      </c>
      <c r="G177" s="78" t="s">
        <v>706</v>
      </c>
      <c r="H177" s="78" t="s">
        <v>543</v>
      </c>
      <c r="I177" s="14" t="s">
        <v>467</v>
      </c>
      <c r="J177" s="15" t="s">
        <v>499</v>
      </c>
      <c r="K177" s="15" t="s">
        <v>467</v>
      </c>
      <c r="L177" s="15" t="s">
        <v>427</v>
      </c>
      <c r="M177" s="69">
        <v>1865555</v>
      </c>
      <c r="N177" s="69">
        <v>59.439444999999999</v>
      </c>
      <c r="O177" s="69">
        <v>-154.77610999999999</v>
      </c>
      <c r="P177" s="14"/>
    </row>
    <row r="178" spans="1:16" x14ac:dyDescent="0.25">
      <c r="A178" s="14" t="s">
        <v>277</v>
      </c>
      <c r="B178" s="88"/>
      <c r="C178" s="88" t="s">
        <v>278</v>
      </c>
      <c r="D178" s="15" t="s">
        <v>709</v>
      </c>
      <c r="E178" s="15" t="s">
        <v>705</v>
      </c>
      <c r="F178" s="15" t="s">
        <v>712</v>
      </c>
      <c r="G178" s="78" t="s">
        <v>706</v>
      </c>
      <c r="H178" s="78" t="s">
        <v>544</v>
      </c>
      <c r="I178" s="15" t="s">
        <v>461</v>
      </c>
      <c r="J178" s="15" t="s">
        <v>461</v>
      </c>
      <c r="K178" s="15" t="s">
        <v>462</v>
      </c>
      <c r="L178" s="15" t="s">
        <v>460</v>
      </c>
      <c r="M178" s="69">
        <v>1413378</v>
      </c>
      <c r="N178" s="69">
        <v>66.898330000000001</v>
      </c>
      <c r="O178" s="69">
        <v>-162.59666000000001</v>
      </c>
      <c r="P178" s="14"/>
    </row>
    <row r="179" spans="1:16" ht="25.5" x14ac:dyDescent="0.25">
      <c r="A179" s="14" t="s">
        <v>279</v>
      </c>
      <c r="B179" s="88"/>
      <c r="C179" s="88" t="s">
        <v>280</v>
      </c>
      <c r="D179" s="14" t="s">
        <v>704</v>
      </c>
      <c r="E179" s="14" t="s">
        <v>705</v>
      </c>
      <c r="F179" s="14" t="s">
        <v>707</v>
      </c>
      <c r="G179" s="78" t="s">
        <v>706</v>
      </c>
      <c r="H179" s="78" t="s">
        <v>545</v>
      </c>
      <c r="I179" s="14" t="s">
        <v>442</v>
      </c>
      <c r="J179" s="15" t="s">
        <v>443</v>
      </c>
      <c r="K179" s="15" t="s">
        <v>444</v>
      </c>
      <c r="L179" s="15" t="s">
        <v>441</v>
      </c>
      <c r="M179" s="69">
        <v>1404984</v>
      </c>
      <c r="N179" s="69">
        <v>64.880279999999999</v>
      </c>
      <c r="O179" s="69">
        <v>-157.70084</v>
      </c>
      <c r="P179" s="14"/>
    </row>
    <row r="180" spans="1:16" x14ac:dyDescent="0.25">
      <c r="A180" s="14" t="s">
        <v>281</v>
      </c>
      <c r="B180" s="88"/>
      <c r="C180" s="88" t="s">
        <v>282</v>
      </c>
      <c r="D180" s="14" t="s">
        <v>704</v>
      </c>
      <c r="E180" s="14" t="s">
        <v>705</v>
      </c>
      <c r="F180" s="15"/>
      <c r="G180" s="78" t="s">
        <v>706</v>
      </c>
      <c r="H180" s="78" t="s">
        <v>546</v>
      </c>
      <c r="I180" s="15" t="s">
        <v>428</v>
      </c>
      <c r="J180" s="15" t="s">
        <v>429</v>
      </c>
      <c r="K180" s="15" t="s">
        <v>430</v>
      </c>
      <c r="L180" s="15" t="s">
        <v>427</v>
      </c>
      <c r="M180" s="69">
        <v>1405119</v>
      </c>
      <c r="N180" s="69">
        <v>60.812220000000003</v>
      </c>
      <c r="O180" s="69">
        <v>-161.43584000000001</v>
      </c>
      <c r="P180" s="14"/>
    </row>
    <row r="181" spans="1:16" x14ac:dyDescent="0.25">
      <c r="A181" s="14" t="s">
        <v>283</v>
      </c>
      <c r="B181" s="88"/>
      <c r="C181" s="88" t="s">
        <v>284</v>
      </c>
      <c r="D181" s="14" t="s">
        <v>704</v>
      </c>
      <c r="E181" s="14" t="s">
        <v>705</v>
      </c>
      <c r="F181" s="14" t="s">
        <v>710</v>
      </c>
      <c r="G181" s="78" t="s">
        <v>706</v>
      </c>
      <c r="H181" s="78" t="s">
        <v>548</v>
      </c>
      <c r="I181" s="14" t="s">
        <v>428</v>
      </c>
      <c r="J181" s="15" t="s">
        <v>429</v>
      </c>
      <c r="K181" s="15" t="s">
        <v>430</v>
      </c>
      <c r="L181" s="15" t="s">
        <v>427</v>
      </c>
      <c r="M181" s="69">
        <v>1405122</v>
      </c>
      <c r="N181" s="69">
        <v>59.864445000000003</v>
      </c>
      <c r="O181" s="69">
        <v>-163.13417000000001</v>
      </c>
      <c r="P181" s="14"/>
    </row>
    <row r="182" spans="1:16" x14ac:dyDescent="0.25">
      <c r="A182" s="14" t="s">
        <v>285</v>
      </c>
      <c r="B182" s="88"/>
      <c r="C182" s="88" t="s">
        <v>286</v>
      </c>
      <c r="D182" s="14" t="s">
        <v>704</v>
      </c>
      <c r="E182" s="14" t="s">
        <v>705</v>
      </c>
      <c r="F182" s="14" t="s">
        <v>710</v>
      </c>
      <c r="G182" s="78" t="s">
        <v>706</v>
      </c>
      <c r="H182" s="78" t="s">
        <v>549</v>
      </c>
      <c r="I182" s="14" t="s">
        <v>270</v>
      </c>
      <c r="J182" s="15" t="s">
        <v>423</v>
      </c>
      <c r="K182" s="15" t="s">
        <v>424</v>
      </c>
      <c r="L182" s="15" t="s">
        <v>422</v>
      </c>
      <c r="M182" s="69">
        <v>1405216</v>
      </c>
      <c r="N182" s="69">
        <v>57.54</v>
      </c>
      <c r="O182" s="69">
        <v>-153.9786</v>
      </c>
      <c r="P182" s="14"/>
    </row>
    <row r="183" spans="1:16" x14ac:dyDescent="0.25">
      <c r="A183" s="14" t="s">
        <v>287</v>
      </c>
      <c r="B183" s="88"/>
      <c r="C183" s="88" t="s">
        <v>288</v>
      </c>
      <c r="D183" s="14" t="s">
        <v>704</v>
      </c>
      <c r="E183" s="14" t="s">
        <v>705</v>
      </c>
      <c r="F183" s="15"/>
      <c r="G183" s="78" t="s">
        <v>706</v>
      </c>
      <c r="H183" s="78" t="s">
        <v>551</v>
      </c>
      <c r="I183" s="15" t="s">
        <v>467</v>
      </c>
      <c r="J183" s="15" t="s">
        <v>499</v>
      </c>
      <c r="K183" s="15" t="s">
        <v>467</v>
      </c>
      <c r="L183" s="15" t="s">
        <v>427</v>
      </c>
      <c r="M183" s="69">
        <v>1405300</v>
      </c>
      <c r="N183" s="69">
        <v>59.114165999999997</v>
      </c>
      <c r="O183" s="69">
        <v>-156.85889</v>
      </c>
      <c r="P183" s="14"/>
    </row>
    <row r="184" spans="1:16" x14ac:dyDescent="0.25">
      <c r="A184" s="14" t="s">
        <v>289</v>
      </c>
      <c r="B184" s="88"/>
      <c r="C184" s="88" t="s">
        <v>290</v>
      </c>
      <c r="D184" s="15" t="s">
        <v>709</v>
      </c>
      <c r="E184" s="15" t="s">
        <v>705</v>
      </c>
      <c r="F184" s="15"/>
      <c r="G184" s="78" t="s">
        <v>706</v>
      </c>
      <c r="H184" s="78" t="s">
        <v>553</v>
      </c>
      <c r="I184" s="15" t="s">
        <v>428</v>
      </c>
      <c r="J184" s="15" t="s">
        <v>429</v>
      </c>
      <c r="K184" s="15" t="s">
        <v>430</v>
      </c>
      <c r="L184" s="15" t="s">
        <v>427</v>
      </c>
      <c r="M184" s="69">
        <v>1405351</v>
      </c>
      <c r="N184" s="69">
        <v>61.356388000000003</v>
      </c>
      <c r="O184" s="69">
        <v>-155.43556000000001</v>
      </c>
      <c r="P184" s="14"/>
    </row>
    <row r="185" spans="1:16" s="17" customFormat="1" x14ac:dyDescent="0.25">
      <c r="A185" s="14" t="s">
        <v>291</v>
      </c>
      <c r="B185" s="88"/>
      <c r="C185" s="88" t="s">
        <v>292</v>
      </c>
      <c r="D185" s="14" t="s">
        <v>704</v>
      </c>
      <c r="E185" s="14" t="s">
        <v>705</v>
      </c>
      <c r="F185" s="14" t="s">
        <v>710</v>
      </c>
      <c r="G185" s="78" t="s">
        <v>706</v>
      </c>
      <c r="H185" s="78" t="s">
        <v>555</v>
      </c>
      <c r="I185" s="14" t="s">
        <v>467</v>
      </c>
      <c r="J185" s="15" t="s">
        <v>468</v>
      </c>
      <c r="K185" s="15" t="s">
        <v>467</v>
      </c>
      <c r="L185" s="15" t="s">
        <v>427</v>
      </c>
      <c r="M185" s="69">
        <v>1405927</v>
      </c>
      <c r="N185" s="69">
        <v>58.981388000000003</v>
      </c>
      <c r="O185" s="69">
        <v>-159.05833000000001</v>
      </c>
      <c r="P185" s="14"/>
    </row>
    <row r="186" spans="1:16" x14ac:dyDescent="0.25">
      <c r="A186" s="14" t="s">
        <v>631</v>
      </c>
      <c r="B186" s="88"/>
      <c r="C186" s="88" t="s">
        <v>732</v>
      </c>
      <c r="D186" s="14" t="s">
        <v>709</v>
      </c>
      <c r="E186" s="14" t="s">
        <v>705</v>
      </c>
      <c r="F186" s="14" t="s">
        <v>712</v>
      </c>
      <c r="G186" s="78" t="s">
        <v>711</v>
      </c>
      <c r="H186" s="78" t="s">
        <v>635</v>
      </c>
      <c r="I186" s="14" t="s">
        <v>203</v>
      </c>
      <c r="J186" s="15" t="s">
        <v>810</v>
      </c>
      <c r="K186" s="15" t="s">
        <v>479</v>
      </c>
      <c r="L186" s="15" t="s">
        <v>422</v>
      </c>
      <c r="M186" s="69">
        <v>1407737</v>
      </c>
      <c r="N186" s="69">
        <v>61.599722</v>
      </c>
      <c r="O186" s="69">
        <v>-149.11277999999999</v>
      </c>
      <c r="P186" s="14"/>
    </row>
    <row r="187" spans="1:16" ht="25.5" x14ac:dyDescent="0.25">
      <c r="A187" s="14" t="s">
        <v>723</v>
      </c>
      <c r="B187" s="88"/>
      <c r="C187" s="88" t="s">
        <v>294</v>
      </c>
      <c r="D187" s="15" t="s">
        <v>709</v>
      </c>
      <c r="E187" s="15" t="s">
        <v>705</v>
      </c>
      <c r="F187" s="15" t="s">
        <v>710</v>
      </c>
      <c r="G187" s="78" t="s">
        <v>706</v>
      </c>
      <c r="H187" s="78" t="s">
        <v>556</v>
      </c>
      <c r="I187" s="15" t="s">
        <v>442</v>
      </c>
      <c r="J187" s="15" t="s">
        <v>443</v>
      </c>
      <c r="K187" s="15" t="s">
        <v>444</v>
      </c>
      <c r="L187" s="15" t="s">
        <v>427</v>
      </c>
      <c r="M187" s="69">
        <v>1406131</v>
      </c>
      <c r="N187" s="69">
        <v>62.956389999999999</v>
      </c>
      <c r="O187" s="69">
        <v>-155.59583000000001</v>
      </c>
      <c r="P187" s="14"/>
    </row>
    <row r="188" spans="1:16" x14ac:dyDescent="0.25">
      <c r="A188" s="14" t="s">
        <v>295</v>
      </c>
      <c r="B188" s="88" t="s">
        <v>296</v>
      </c>
      <c r="C188" s="91" t="s">
        <v>297</v>
      </c>
      <c r="D188" s="15" t="s">
        <v>709</v>
      </c>
      <c r="E188" s="15" t="s">
        <v>705</v>
      </c>
      <c r="F188" s="15" t="s">
        <v>710</v>
      </c>
      <c r="G188" s="78" t="s">
        <v>711</v>
      </c>
      <c r="H188" s="78" t="s">
        <v>558</v>
      </c>
      <c r="I188" s="15" t="s">
        <v>439</v>
      </c>
      <c r="J188" s="15" t="s">
        <v>453</v>
      </c>
      <c r="K188" s="15" t="s">
        <v>440</v>
      </c>
      <c r="L188" s="15" t="s">
        <v>438</v>
      </c>
      <c r="M188" s="69">
        <v>1423661</v>
      </c>
      <c r="N188" s="69">
        <v>55.129167000000002</v>
      </c>
      <c r="O188" s="69">
        <v>-131.57221999999999</v>
      </c>
      <c r="P188" s="14"/>
    </row>
    <row r="189" spans="1:16" x14ac:dyDescent="0.25">
      <c r="A189" s="14" t="s">
        <v>295</v>
      </c>
      <c r="B189" s="88" t="s">
        <v>298</v>
      </c>
      <c r="C189" s="91" t="s">
        <v>297</v>
      </c>
      <c r="D189" s="15" t="s">
        <v>709</v>
      </c>
      <c r="E189" s="15" t="s">
        <v>705</v>
      </c>
      <c r="F189" s="15" t="s">
        <v>710</v>
      </c>
      <c r="G189" s="78" t="s">
        <v>711</v>
      </c>
      <c r="H189" s="78" t="s">
        <v>558</v>
      </c>
      <c r="I189" s="15" t="s">
        <v>439</v>
      </c>
      <c r="J189" s="15" t="s">
        <v>453</v>
      </c>
      <c r="K189" s="15" t="s">
        <v>440</v>
      </c>
      <c r="L189" s="15" t="s">
        <v>438</v>
      </c>
      <c r="M189" s="69">
        <v>1423661</v>
      </c>
      <c r="N189" s="69">
        <v>55.129167000000002</v>
      </c>
      <c r="O189" s="69">
        <v>-131.57221999999999</v>
      </c>
      <c r="P189" s="14"/>
    </row>
    <row r="190" spans="1:16" x14ac:dyDescent="0.25">
      <c r="A190" s="14" t="s">
        <v>295</v>
      </c>
      <c r="B190" s="88" t="s">
        <v>299</v>
      </c>
      <c r="C190" s="91" t="s">
        <v>297</v>
      </c>
      <c r="D190" s="15" t="s">
        <v>709</v>
      </c>
      <c r="E190" s="15" t="s">
        <v>705</v>
      </c>
      <c r="F190" s="15" t="s">
        <v>710</v>
      </c>
      <c r="G190" s="78" t="s">
        <v>711</v>
      </c>
      <c r="H190" s="78" t="s">
        <v>558</v>
      </c>
      <c r="I190" s="15" t="s">
        <v>439</v>
      </c>
      <c r="J190" s="15" t="s">
        <v>453</v>
      </c>
      <c r="K190" s="15" t="s">
        <v>440</v>
      </c>
      <c r="L190" s="15" t="s">
        <v>438</v>
      </c>
      <c r="M190" s="69">
        <v>1423661</v>
      </c>
      <c r="N190" s="69">
        <v>55.129167000000002</v>
      </c>
      <c r="O190" s="69">
        <v>-131.57221999999999</v>
      </c>
      <c r="P190" s="14"/>
    </row>
    <row r="191" spans="1:16" x14ac:dyDescent="0.25">
      <c r="A191" s="14" t="s">
        <v>300</v>
      </c>
      <c r="B191" s="88"/>
      <c r="C191" s="88" t="s">
        <v>301</v>
      </c>
      <c r="D191" s="15" t="s">
        <v>709</v>
      </c>
      <c r="E191" s="15" t="s">
        <v>705</v>
      </c>
      <c r="F191" s="14" t="s">
        <v>712</v>
      </c>
      <c r="G191" s="78" t="s">
        <v>706</v>
      </c>
      <c r="H191" s="78" t="s">
        <v>559</v>
      </c>
      <c r="I191" s="14" t="s">
        <v>428</v>
      </c>
      <c r="J191" s="15" t="s">
        <v>429</v>
      </c>
      <c r="K191" s="15" t="s">
        <v>430</v>
      </c>
      <c r="L191" s="15" t="s">
        <v>427</v>
      </c>
      <c r="M191" s="69">
        <v>1400376</v>
      </c>
      <c r="N191" s="69">
        <v>61.571944999999999</v>
      </c>
      <c r="O191" s="69">
        <v>-159.245</v>
      </c>
      <c r="P191" s="14"/>
    </row>
    <row r="192" spans="1:16" x14ac:dyDescent="0.25">
      <c r="A192" s="14" t="s">
        <v>300</v>
      </c>
      <c r="B192" s="88"/>
      <c r="C192" s="88" t="s">
        <v>302</v>
      </c>
      <c r="D192" s="15" t="s">
        <v>709</v>
      </c>
      <c r="E192" s="15" t="s">
        <v>705</v>
      </c>
      <c r="F192" s="14" t="s">
        <v>712</v>
      </c>
      <c r="G192" s="78" t="s">
        <v>706</v>
      </c>
      <c r="H192" s="78" t="s">
        <v>559</v>
      </c>
      <c r="I192" s="14" t="s">
        <v>428</v>
      </c>
      <c r="J192" s="15" t="s">
        <v>429</v>
      </c>
      <c r="K192" s="15" t="s">
        <v>430</v>
      </c>
      <c r="L192" s="15" t="s">
        <v>427</v>
      </c>
      <c r="M192" s="69">
        <v>1400824</v>
      </c>
      <c r="N192" s="69">
        <v>61.87</v>
      </c>
      <c r="O192" s="69">
        <v>-158.11081999999999</v>
      </c>
      <c r="P192" s="14"/>
    </row>
    <row r="193" spans="1:16" x14ac:dyDescent="0.25">
      <c r="A193" s="14" t="s">
        <v>300</v>
      </c>
      <c r="B193" s="88"/>
      <c r="C193" s="88" t="s">
        <v>303</v>
      </c>
      <c r="D193" s="15" t="s">
        <v>709</v>
      </c>
      <c r="E193" s="15" t="s">
        <v>705</v>
      </c>
      <c r="F193" s="14" t="s">
        <v>712</v>
      </c>
      <c r="G193" s="78" t="s">
        <v>706</v>
      </c>
      <c r="H193" s="78" t="s">
        <v>559</v>
      </c>
      <c r="I193" s="14" t="s">
        <v>428</v>
      </c>
      <c r="J193" s="15" t="s">
        <v>429</v>
      </c>
      <c r="K193" s="15" t="s">
        <v>430</v>
      </c>
      <c r="L193" s="15" t="s">
        <v>427</v>
      </c>
      <c r="M193" s="69">
        <v>1408580</v>
      </c>
      <c r="N193" s="69">
        <v>61.761111999999997</v>
      </c>
      <c r="O193" s="69">
        <v>-157.3125</v>
      </c>
      <c r="P193" s="14"/>
    </row>
    <row r="194" spans="1:16" s="17" customFormat="1" x14ac:dyDescent="0.25">
      <c r="A194" s="14" t="s">
        <v>300</v>
      </c>
      <c r="B194" s="88"/>
      <c r="C194" s="88" t="s">
        <v>304</v>
      </c>
      <c r="D194" s="15" t="s">
        <v>709</v>
      </c>
      <c r="E194" s="15" t="s">
        <v>705</v>
      </c>
      <c r="F194" s="14" t="s">
        <v>712</v>
      </c>
      <c r="G194" s="78" t="s">
        <v>706</v>
      </c>
      <c r="H194" s="78" t="s">
        <v>559</v>
      </c>
      <c r="I194" s="14" t="s">
        <v>428</v>
      </c>
      <c r="J194" s="15" t="s">
        <v>429</v>
      </c>
      <c r="K194" s="15" t="s">
        <v>430</v>
      </c>
      <c r="L194" s="15" t="s">
        <v>427</v>
      </c>
      <c r="M194" s="69">
        <v>1409747</v>
      </c>
      <c r="N194" s="69">
        <v>61.702500000000001</v>
      </c>
      <c r="O194" s="69">
        <v>-157.16972000000001</v>
      </c>
      <c r="P194" s="14"/>
    </row>
    <row r="195" spans="1:16" s="17" customFormat="1" x14ac:dyDescent="0.25">
      <c r="A195" s="14" t="s">
        <v>300</v>
      </c>
      <c r="B195" s="88"/>
      <c r="C195" s="88" t="s">
        <v>305</v>
      </c>
      <c r="D195" s="15" t="s">
        <v>709</v>
      </c>
      <c r="E195" s="15" t="s">
        <v>705</v>
      </c>
      <c r="F195" s="14" t="s">
        <v>712</v>
      </c>
      <c r="G195" s="78" t="s">
        <v>706</v>
      </c>
      <c r="H195" s="78" t="s">
        <v>559</v>
      </c>
      <c r="I195" s="14" t="s">
        <v>428</v>
      </c>
      <c r="J195" s="15" t="s">
        <v>429</v>
      </c>
      <c r="K195" s="15" t="s">
        <v>430</v>
      </c>
      <c r="L195" s="15" t="s">
        <v>427</v>
      </c>
      <c r="M195" s="69">
        <v>1410241</v>
      </c>
      <c r="N195" s="69">
        <v>61.783054</v>
      </c>
      <c r="O195" s="69">
        <v>-156.58806000000001</v>
      </c>
      <c r="P195" s="14"/>
    </row>
    <row r="196" spans="1:16" s="17" customFormat="1" ht="25.5" x14ac:dyDescent="0.25">
      <c r="A196" s="14" t="s">
        <v>306</v>
      </c>
      <c r="B196" s="88"/>
      <c r="C196" s="88" t="s">
        <v>307</v>
      </c>
      <c r="D196" s="15" t="s">
        <v>704</v>
      </c>
      <c r="E196" s="15" t="s">
        <v>744</v>
      </c>
      <c r="F196" s="14"/>
      <c r="G196" s="78" t="s">
        <v>711</v>
      </c>
      <c r="H196" s="78"/>
      <c r="I196" s="14" t="s">
        <v>442</v>
      </c>
      <c r="J196" s="15" t="s">
        <v>443</v>
      </c>
      <c r="K196" s="15" t="s">
        <v>444</v>
      </c>
      <c r="L196" s="15" t="s">
        <v>427</v>
      </c>
      <c r="M196" s="69">
        <v>1405185</v>
      </c>
      <c r="N196" s="69">
        <v>63.8827778</v>
      </c>
      <c r="O196" s="69">
        <v>-152.31222220000001</v>
      </c>
      <c r="P196" s="14"/>
    </row>
    <row r="197" spans="1:16" s="17" customFormat="1" x14ac:dyDescent="0.25">
      <c r="A197" s="14" t="s">
        <v>311</v>
      </c>
      <c r="B197" s="88"/>
      <c r="C197" s="88" t="s">
        <v>694</v>
      </c>
      <c r="D197" s="15" t="s">
        <v>744</v>
      </c>
      <c r="E197" s="15" t="s">
        <v>744</v>
      </c>
      <c r="F197" s="15" t="s">
        <v>744</v>
      </c>
      <c r="G197" s="78" t="s">
        <v>706</v>
      </c>
      <c r="H197" s="78" t="s">
        <v>562</v>
      </c>
      <c r="I197" s="15" t="s">
        <v>467</v>
      </c>
      <c r="J197" s="15" t="s">
        <v>467</v>
      </c>
      <c r="K197" s="15" t="s">
        <v>467</v>
      </c>
      <c r="L197" s="15" t="s">
        <v>427</v>
      </c>
      <c r="M197" s="69">
        <v>1404738</v>
      </c>
      <c r="N197" s="69">
        <v>58.688333299999996</v>
      </c>
      <c r="O197" s="69">
        <v>-156.66138889999999</v>
      </c>
      <c r="P197" s="14" t="s">
        <v>757</v>
      </c>
    </row>
    <row r="198" spans="1:16" x14ac:dyDescent="0.25">
      <c r="A198" s="14" t="s">
        <v>311</v>
      </c>
      <c r="B198" s="88"/>
      <c r="C198" s="88" t="s">
        <v>312</v>
      </c>
      <c r="D198" s="15" t="s">
        <v>709</v>
      </c>
      <c r="E198" s="15" t="s">
        <v>705</v>
      </c>
      <c r="F198" s="15" t="s">
        <v>712</v>
      </c>
      <c r="G198" s="78" t="s">
        <v>706</v>
      </c>
      <c r="H198" s="78" t="s">
        <v>562</v>
      </c>
      <c r="I198" s="15" t="s">
        <v>467</v>
      </c>
      <c r="J198" s="15" t="s">
        <v>467</v>
      </c>
      <c r="K198" s="15" t="s">
        <v>467</v>
      </c>
      <c r="L198" s="15" t="s">
        <v>427</v>
      </c>
      <c r="M198" s="69">
        <v>1406798</v>
      </c>
      <c r="N198" s="69">
        <v>58.728332999999999</v>
      </c>
      <c r="O198" s="69">
        <v>-157.01389</v>
      </c>
      <c r="P198" s="14" t="s">
        <v>791</v>
      </c>
    </row>
    <row r="199" spans="1:16" s="17" customFormat="1" x14ac:dyDescent="0.25">
      <c r="A199" s="14" t="s">
        <v>311</v>
      </c>
      <c r="B199" s="88"/>
      <c r="C199" s="88" t="s">
        <v>693</v>
      </c>
      <c r="D199" s="15" t="s">
        <v>744</v>
      </c>
      <c r="E199" s="15" t="s">
        <v>744</v>
      </c>
      <c r="F199" s="15" t="s">
        <v>744</v>
      </c>
      <c r="G199" s="78" t="s">
        <v>706</v>
      </c>
      <c r="H199" s="78" t="s">
        <v>562</v>
      </c>
      <c r="I199" s="15" t="s">
        <v>467</v>
      </c>
      <c r="J199" s="15" t="s">
        <v>467</v>
      </c>
      <c r="K199" s="15" t="s">
        <v>467</v>
      </c>
      <c r="L199" s="15" t="s">
        <v>427</v>
      </c>
      <c r="M199" s="69">
        <v>1409961</v>
      </c>
      <c r="N199" s="69">
        <v>58.715555600000002</v>
      </c>
      <c r="O199" s="69">
        <v>-156.99805559999999</v>
      </c>
      <c r="P199" s="14" t="s">
        <v>742</v>
      </c>
    </row>
    <row r="200" spans="1:16" s="17" customFormat="1" x14ac:dyDescent="0.25">
      <c r="A200" s="14" t="s">
        <v>313</v>
      </c>
      <c r="B200" s="88"/>
      <c r="C200" s="88" t="s">
        <v>314</v>
      </c>
      <c r="D200" s="15" t="s">
        <v>709</v>
      </c>
      <c r="E200" s="15" t="s">
        <v>705</v>
      </c>
      <c r="F200" s="15"/>
      <c r="G200" s="78" t="s">
        <v>706</v>
      </c>
      <c r="H200" s="78" t="s">
        <v>564</v>
      </c>
      <c r="I200" s="15" t="s">
        <v>428</v>
      </c>
      <c r="J200" s="15" t="s">
        <v>429</v>
      </c>
      <c r="K200" s="15" t="s">
        <v>430</v>
      </c>
      <c r="L200" s="15" t="s">
        <v>427</v>
      </c>
      <c r="M200" s="69">
        <v>1406829</v>
      </c>
      <c r="N200" s="69">
        <v>60.696666999999998</v>
      </c>
      <c r="O200" s="69">
        <v>-161.95193</v>
      </c>
      <c r="P200" s="14"/>
    </row>
    <row r="201" spans="1:16" x14ac:dyDescent="0.25">
      <c r="A201" s="14" t="s">
        <v>315</v>
      </c>
      <c r="B201" s="88"/>
      <c r="C201" s="88" t="s">
        <v>316</v>
      </c>
      <c r="D201" s="14" t="s">
        <v>704</v>
      </c>
      <c r="E201" s="14" t="s">
        <v>705</v>
      </c>
      <c r="F201" s="15"/>
      <c r="G201" s="78" t="s">
        <v>706</v>
      </c>
      <c r="H201" s="78" t="s">
        <v>566</v>
      </c>
      <c r="I201" s="15" t="s">
        <v>428</v>
      </c>
      <c r="J201" s="15" t="s">
        <v>429</v>
      </c>
      <c r="K201" s="15" t="s">
        <v>430</v>
      </c>
      <c r="L201" s="15" t="s">
        <v>427</v>
      </c>
      <c r="M201" s="69">
        <v>1406834</v>
      </c>
      <c r="N201" s="69">
        <v>60.708056999999997</v>
      </c>
      <c r="O201" s="69">
        <v>-161.76611</v>
      </c>
      <c r="P201" s="14"/>
    </row>
    <row r="202" spans="1:16" x14ac:dyDescent="0.25">
      <c r="A202" s="14" t="s">
        <v>317</v>
      </c>
      <c r="B202" s="88"/>
      <c r="C202" s="88" t="s">
        <v>318</v>
      </c>
      <c r="D202" s="14" t="s">
        <v>704</v>
      </c>
      <c r="E202" s="14" t="s">
        <v>705</v>
      </c>
      <c r="F202" s="15"/>
      <c r="G202" s="78" t="s">
        <v>706</v>
      </c>
      <c r="H202" s="78" t="s">
        <v>568</v>
      </c>
      <c r="I202" s="15" t="s">
        <v>428</v>
      </c>
      <c r="J202" s="15" t="s">
        <v>429</v>
      </c>
      <c r="K202" s="15" t="s">
        <v>430</v>
      </c>
      <c r="L202" s="15" t="s">
        <v>427</v>
      </c>
      <c r="M202" s="69">
        <v>1400188</v>
      </c>
      <c r="N202" s="69">
        <v>60.16</v>
      </c>
      <c r="O202" s="69">
        <v>-164.26581999999999</v>
      </c>
      <c r="P202" s="14"/>
    </row>
    <row r="203" spans="1:16" x14ac:dyDescent="0.25">
      <c r="A203" s="14" t="s">
        <v>319</v>
      </c>
      <c r="B203" s="88"/>
      <c r="C203" s="88" t="s">
        <v>320</v>
      </c>
      <c r="D203" s="14" t="s">
        <v>704</v>
      </c>
      <c r="E203" s="14" t="s">
        <v>705</v>
      </c>
      <c r="F203" s="15" t="s">
        <v>707</v>
      </c>
      <c r="G203" s="78" t="s">
        <v>415</v>
      </c>
      <c r="H203" s="78" t="s">
        <v>570</v>
      </c>
      <c r="I203" s="15" t="s">
        <v>467</v>
      </c>
      <c r="J203" s="15" t="s">
        <v>499</v>
      </c>
      <c r="K203" s="15" t="s">
        <v>467</v>
      </c>
      <c r="L203" s="15" t="s">
        <v>427</v>
      </c>
      <c r="M203" s="69">
        <v>1407902</v>
      </c>
      <c r="N203" s="69">
        <v>55.913986000000001</v>
      </c>
      <c r="O203" s="69">
        <v>-159.16327999999999</v>
      </c>
      <c r="P203" s="14"/>
    </row>
    <row r="204" spans="1:16" s="17" customFormat="1" x14ac:dyDescent="0.25">
      <c r="A204" s="14" t="s">
        <v>321</v>
      </c>
      <c r="B204" s="88"/>
      <c r="C204" s="88" t="s">
        <v>322</v>
      </c>
      <c r="D204" s="14" t="s">
        <v>704</v>
      </c>
      <c r="E204" s="14" t="s">
        <v>705</v>
      </c>
      <c r="F204" s="14" t="s">
        <v>712</v>
      </c>
      <c r="G204" s="78" t="s">
        <v>706</v>
      </c>
      <c r="H204" s="78" t="s">
        <v>572</v>
      </c>
      <c r="I204" s="14" t="s">
        <v>433</v>
      </c>
      <c r="J204" s="15" t="s">
        <v>434</v>
      </c>
      <c r="K204" s="15" t="s">
        <v>435</v>
      </c>
      <c r="L204" s="15" t="s">
        <v>427</v>
      </c>
      <c r="M204" s="69">
        <v>1418948</v>
      </c>
      <c r="N204" s="69">
        <v>56.000613999999999</v>
      </c>
      <c r="O204" s="69">
        <v>-161.20697000000001</v>
      </c>
      <c r="P204" s="14"/>
    </row>
    <row r="205" spans="1:16" x14ac:dyDescent="0.25">
      <c r="A205" s="14" t="s">
        <v>323</v>
      </c>
      <c r="B205" s="88"/>
      <c r="C205" s="88" t="s">
        <v>324</v>
      </c>
      <c r="D205" s="14" t="s">
        <v>704</v>
      </c>
      <c r="E205" s="14" t="s">
        <v>705</v>
      </c>
      <c r="F205" s="14" t="s">
        <v>707</v>
      </c>
      <c r="G205" s="78" t="s">
        <v>706</v>
      </c>
      <c r="H205" s="78" t="s">
        <v>573</v>
      </c>
      <c r="I205" s="14" t="s">
        <v>467</v>
      </c>
      <c r="J205" s="15" t="s">
        <v>468</v>
      </c>
      <c r="K205" s="15" t="s">
        <v>467</v>
      </c>
      <c r="L205" s="15" t="s">
        <v>427</v>
      </c>
      <c r="M205" s="69">
        <v>1404914</v>
      </c>
      <c r="N205" s="69">
        <v>59.728610000000003</v>
      </c>
      <c r="O205" s="69">
        <v>-157.28443999999999</v>
      </c>
      <c r="P205" s="14"/>
    </row>
    <row r="206" spans="1:16" ht="25.5" x14ac:dyDescent="0.25">
      <c r="A206" s="14" t="s">
        <v>325</v>
      </c>
      <c r="B206" s="88"/>
      <c r="C206" s="88" t="s">
        <v>326</v>
      </c>
      <c r="D206" s="14" t="s">
        <v>704</v>
      </c>
      <c r="E206" s="14" t="s">
        <v>705</v>
      </c>
      <c r="F206" s="14" t="s">
        <v>707</v>
      </c>
      <c r="G206" s="78" t="s">
        <v>706</v>
      </c>
      <c r="H206" s="78" t="s">
        <v>575</v>
      </c>
      <c r="I206" s="14" t="s">
        <v>442</v>
      </c>
      <c r="J206" s="15" t="s">
        <v>443</v>
      </c>
      <c r="K206" s="15" t="s">
        <v>444</v>
      </c>
      <c r="L206" s="15" t="s">
        <v>427</v>
      </c>
      <c r="M206" s="69">
        <v>1407022</v>
      </c>
      <c r="N206" s="69">
        <v>63.013331999999998</v>
      </c>
      <c r="O206" s="69">
        <v>-154.375</v>
      </c>
      <c r="P206" s="14"/>
    </row>
    <row r="207" spans="1:16" x14ac:dyDescent="0.25">
      <c r="A207" s="14" t="s">
        <v>327</v>
      </c>
      <c r="B207" s="88" t="s">
        <v>328</v>
      </c>
      <c r="C207" s="88" t="s">
        <v>329</v>
      </c>
      <c r="D207" s="15" t="s">
        <v>704</v>
      </c>
      <c r="E207" s="15" t="s">
        <v>705</v>
      </c>
      <c r="F207" s="15" t="s">
        <v>707</v>
      </c>
      <c r="G207" s="78" t="s">
        <v>706</v>
      </c>
      <c r="H207" s="78" t="s">
        <v>771</v>
      </c>
      <c r="I207" s="15" t="s">
        <v>463</v>
      </c>
      <c r="J207" s="15" t="s">
        <v>464</v>
      </c>
      <c r="K207" s="15" t="s">
        <v>463</v>
      </c>
      <c r="L207" s="15" t="s">
        <v>460</v>
      </c>
      <c r="M207" s="69">
        <v>1407125</v>
      </c>
      <c r="N207" s="69">
        <v>64.501114000000001</v>
      </c>
      <c r="O207" s="69">
        <v>-165.40638999999999</v>
      </c>
      <c r="P207" s="14"/>
    </row>
    <row r="208" spans="1:16" x14ac:dyDescent="0.25">
      <c r="A208" s="14" t="s">
        <v>330</v>
      </c>
      <c r="B208" s="88"/>
      <c r="C208" s="88" t="s">
        <v>331</v>
      </c>
      <c r="D208" s="15" t="s">
        <v>709</v>
      </c>
      <c r="E208" s="15" t="s">
        <v>705</v>
      </c>
      <c r="F208" s="15" t="s">
        <v>707</v>
      </c>
      <c r="G208" s="78" t="s">
        <v>706</v>
      </c>
      <c r="H208" s="78" t="s">
        <v>579</v>
      </c>
      <c r="I208" s="15" t="s">
        <v>486</v>
      </c>
      <c r="J208" s="15" t="s">
        <v>486</v>
      </c>
      <c r="K208" s="15" t="s">
        <v>487</v>
      </c>
      <c r="L208" s="15" t="s">
        <v>460</v>
      </c>
      <c r="M208" s="69">
        <v>1398235</v>
      </c>
      <c r="N208" s="69">
        <v>68.143330000000006</v>
      </c>
      <c r="O208" s="69">
        <v>-151.73581999999999</v>
      </c>
      <c r="P208" s="14"/>
    </row>
    <row r="209" spans="1:16" x14ac:dyDescent="0.25">
      <c r="A209" s="14" t="s">
        <v>330</v>
      </c>
      <c r="B209" s="88"/>
      <c r="C209" s="88" t="s">
        <v>332</v>
      </c>
      <c r="D209" s="15" t="s">
        <v>709</v>
      </c>
      <c r="E209" s="15" t="s">
        <v>705</v>
      </c>
      <c r="F209" s="15" t="s">
        <v>707</v>
      </c>
      <c r="G209" s="78" t="s">
        <v>706</v>
      </c>
      <c r="H209" s="78" t="s">
        <v>579</v>
      </c>
      <c r="I209" s="15" t="s">
        <v>486</v>
      </c>
      <c r="J209" s="15" t="s">
        <v>486</v>
      </c>
      <c r="K209" s="15" t="s">
        <v>487</v>
      </c>
      <c r="L209" s="15" t="s">
        <v>460</v>
      </c>
      <c r="M209" s="69">
        <v>1406178</v>
      </c>
      <c r="N209" s="69">
        <v>70.469170000000005</v>
      </c>
      <c r="O209" s="69">
        <v>-157.39944</v>
      </c>
      <c r="P209" s="14"/>
    </row>
    <row r="210" spans="1:16" x14ac:dyDescent="0.25">
      <c r="A210" s="14" t="s">
        <v>330</v>
      </c>
      <c r="B210" s="88"/>
      <c r="C210" s="88" t="s">
        <v>333</v>
      </c>
      <c r="D210" s="15" t="s">
        <v>709</v>
      </c>
      <c r="E210" s="15" t="s">
        <v>705</v>
      </c>
      <c r="F210" s="15" t="s">
        <v>707</v>
      </c>
      <c r="G210" s="78" t="s">
        <v>706</v>
      </c>
      <c r="H210" s="78" t="s">
        <v>579</v>
      </c>
      <c r="I210" s="15" t="s">
        <v>486</v>
      </c>
      <c r="J210" s="15" t="s">
        <v>486</v>
      </c>
      <c r="K210" s="15" t="s">
        <v>487</v>
      </c>
      <c r="L210" s="15" t="s">
        <v>460</v>
      </c>
      <c r="M210" s="69">
        <v>1404349</v>
      </c>
      <c r="N210" s="69">
        <v>70.13194</v>
      </c>
      <c r="O210" s="69">
        <v>-143.62388999999999</v>
      </c>
      <c r="P210" s="14"/>
    </row>
    <row r="211" spans="1:16" x14ac:dyDescent="0.25">
      <c r="A211" s="14" t="s">
        <v>330</v>
      </c>
      <c r="B211" s="88"/>
      <c r="C211" s="88" t="s">
        <v>334</v>
      </c>
      <c r="D211" s="15" t="s">
        <v>709</v>
      </c>
      <c r="E211" s="15" t="s">
        <v>705</v>
      </c>
      <c r="F211" s="15" t="s">
        <v>710</v>
      </c>
      <c r="G211" s="78" t="s">
        <v>706</v>
      </c>
      <c r="H211" s="78" t="s">
        <v>579</v>
      </c>
      <c r="I211" s="15" t="s">
        <v>486</v>
      </c>
      <c r="J211" s="15" t="s">
        <v>486</v>
      </c>
      <c r="K211" s="15" t="s">
        <v>487</v>
      </c>
      <c r="L211" s="15" t="s">
        <v>460</v>
      </c>
      <c r="M211" s="69">
        <v>1416680</v>
      </c>
      <c r="N211" s="69">
        <v>70.217500000000001</v>
      </c>
      <c r="O211" s="69">
        <v>-150.97640000000001</v>
      </c>
      <c r="P211" s="14"/>
    </row>
    <row r="212" spans="1:16" x14ac:dyDescent="0.25">
      <c r="A212" s="14" t="s">
        <v>330</v>
      </c>
      <c r="B212" s="88"/>
      <c r="C212" s="88" t="s">
        <v>335</v>
      </c>
      <c r="D212" s="15" t="s">
        <v>709</v>
      </c>
      <c r="E212" s="15" t="s">
        <v>705</v>
      </c>
      <c r="F212" s="15" t="s">
        <v>710</v>
      </c>
      <c r="G212" s="78" t="s">
        <v>706</v>
      </c>
      <c r="H212" s="78" t="s">
        <v>579</v>
      </c>
      <c r="I212" s="15" t="s">
        <v>486</v>
      </c>
      <c r="J212" s="15" t="s">
        <v>486</v>
      </c>
      <c r="K212" s="15" t="s">
        <v>487</v>
      </c>
      <c r="L212" s="15" t="s">
        <v>460</v>
      </c>
      <c r="M212" s="69">
        <v>1408110</v>
      </c>
      <c r="N212" s="69">
        <v>68.348609999999994</v>
      </c>
      <c r="O212" s="69">
        <v>-166.73473000000001</v>
      </c>
      <c r="P212" s="14"/>
    </row>
    <row r="213" spans="1:16" x14ac:dyDescent="0.25">
      <c r="A213" s="14" t="s">
        <v>330</v>
      </c>
      <c r="B213" s="88"/>
      <c r="C213" s="88" t="s">
        <v>336</v>
      </c>
      <c r="D213" s="15" t="s">
        <v>709</v>
      </c>
      <c r="E213" s="15" t="s">
        <v>705</v>
      </c>
      <c r="F213" s="15" t="s">
        <v>710</v>
      </c>
      <c r="G213" s="78" t="s">
        <v>706</v>
      </c>
      <c r="H213" s="78" t="s">
        <v>579</v>
      </c>
      <c r="I213" s="15" t="s">
        <v>486</v>
      </c>
      <c r="J213" s="15" t="s">
        <v>486</v>
      </c>
      <c r="K213" s="15" t="s">
        <v>487</v>
      </c>
      <c r="L213" s="15" t="s">
        <v>460</v>
      </c>
      <c r="M213" s="69">
        <v>1408115</v>
      </c>
      <c r="N213" s="69">
        <v>69.743859999999998</v>
      </c>
      <c r="O213" s="69">
        <v>-163.00844000000001</v>
      </c>
      <c r="P213" s="14"/>
    </row>
    <row r="214" spans="1:16" x14ac:dyDescent="0.25">
      <c r="A214" s="14" t="s">
        <v>330</v>
      </c>
      <c r="B214" s="88"/>
      <c r="C214" s="88" t="s">
        <v>337</v>
      </c>
      <c r="D214" s="15" t="s">
        <v>709</v>
      </c>
      <c r="E214" s="15" t="s">
        <v>705</v>
      </c>
      <c r="F214" s="15" t="s">
        <v>707</v>
      </c>
      <c r="G214" s="78" t="s">
        <v>706</v>
      </c>
      <c r="H214" s="78" t="s">
        <v>579</v>
      </c>
      <c r="I214" s="15" t="s">
        <v>486</v>
      </c>
      <c r="J214" s="15" t="s">
        <v>486</v>
      </c>
      <c r="K214" s="15" t="s">
        <v>487</v>
      </c>
      <c r="L214" s="15" t="s">
        <v>460</v>
      </c>
      <c r="M214" s="69">
        <v>1411728</v>
      </c>
      <c r="N214" s="69">
        <v>70.636949999999999</v>
      </c>
      <c r="O214" s="69">
        <v>-160.03833</v>
      </c>
      <c r="P214" s="14"/>
    </row>
    <row r="215" spans="1:16" x14ac:dyDescent="0.25">
      <c r="A215" s="14" t="s">
        <v>338</v>
      </c>
      <c r="B215" s="88" t="s">
        <v>758</v>
      </c>
      <c r="C215" s="88" t="s">
        <v>339</v>
      </c>
      <c r="D215" s="15" t="s">
        <v>704</v>
      </c>
      <c r="E215" s="15" t="s">
        <v>705</v>
      </c>
      <c r="F215" s="15"/>
      <c r="G215" s="78" t="s">
        <v>706</v>
      </c>
      <c r="H215" s="78" t="s">
        <v>580</v>
      </c>
      <c r="I215" s="15" t="s">
        <v>428</v>
      </c>
      <c r="J215" s="15" t="s">
        <v>459</v>
      </c>
      <c r="K215" s="15" t="s">
        <v>430</v>
      </c>
      <c r="L215" s="15" t="s">
        <v>441</v>
      </c>
      <c r="M215" s="69">
        <v>1409405</v>
      </c>
      <c r="N215" s="69">
        <v>62.533610000000003</v>
      </c>
      <c r="O215" s="69">
        <v>-164.84110999999999</v>
      </c>
      <c r="P215" s="14"/>
    </row>
    <row r="216" spans="1:16" x14ac:dyDescent="0.25">
      <c r="A216" s="14" t="s">
        <v>798</v>
      </c>
      <c r="B216" s="88"/>
      <c r="C216" s="88" t="s">
        <v>696</v>
      </c>
      <c r="D216" s="15" t="s">
        <v>744</v>
      </c>
      <c r="E216" s="15" t="s">
        <v>744</v>
      </c>
      <c r="F216" s="15" t="s">
        <v>744</v>
      </c>
      <c r="G216" s="78" t="s">
        <v>706</v>
      </c>
      <c r="H216" s="78" t="s">
        <v>772</v>
      </c>
      <c r="I216" s="15" t="s">
        <v>467</v>
      </c>
      <c r="J216" s="15" t="s">
        <v>468</v>
      </c>
      <c r="K216" s="15" t="s">
        <v>467</v>
      </c>
      <c r="L216" s="15" t="s">
        <v>427</v>
      </c>
      <c r="M216" s="69">
        <v>1398091</v>
      </c>
      <c r="N216" s="69">
        <v>59.273055599999999</v>
      </c>
      <c r="O216" s="69">
        <v>-158.6177778</v>
      </c>
      <c r="P216" s="14" t="s">
        <v>759</v>
      </c>
    </row>
    <row r="217" spans="1:16" x14ac:dyDescent="0.25">
      <c r="A217" s="14" t="s">
        <v>798</v>
      </c>
      <c r="B217" s="88"/>
      <c r="C217" s="88" t="s">
        <v>340</v>
      </c>
      <c r="D217" s="15" t="s">
        <v>709</v>
      </c>
      <c r="E217" s="15" t="s">
        <v>705</v>
      </c>
      <c r="F217" s="15" t="s">
        <v>710</v>
      </c>
      <c r="G217" s="78" t="s">
        <v>706</v>
      </c>
      <c r="H217" s="78" t="s">
        <v>772</v>
      </c>
      <c r="I217" s="15" t="s">
        <v>467</v>
      </c>
      <c r="J217" s="15" t="s">
        <v>468</v>
      </c>
      <c r="K217" s="15" t="s">
        <v>467</v>
      </c>
      <c r="L217" s="15" t="s">
        <v>427</v>
      </c>
      <c r="M217" s="69">
        <v>1401203</v>
      </c>
      <c r="N217" s="69">
        <v>59.039721999999998</v>
      </c>
      <c r="O217" s="69">
        <v>-158.45750000000001</v>
      </c>
      <c r="P217" s="14" t="s">
        <v>792</v>
      </c>
    </row>
    <row r="218" spans="1:16" s="17" customFormat="1" x14ac:dyDescent="0.25">
      <c r="A218" s="14" t="s">
        <v>341</v>
      </c>
      <c r="B218" s="88"/>
      <c r="C218" s="88" t="s">
        <v>342</v>
      </c>
      <c r="D218" s="14" t="s">
        <v>704</v>
      </c>
      <c r="E218" s="14" t="s">
        <v>705</v>
      </c>
      <c r="F218" s="14" t="s">
        <v>707</v>
      </c>
      <c r="G218" s="78" t="s">
        <v>706</v>
      </c>
      <c r="H218" s="78" t="s">
        <v>583</v>
      </c>
      <c r="I218" s="14" t="s">
        <v>270</v>
      </c>
      <c r="J218" s="15" t="s">
        <v>423</v>
      </c>
      <c r="K218" s="15" t="s">
        <v>424</v>
      </c>
      <c r="L218" s="15" t="s">
        <v>422</v>
      </c>
      <c r="M218" s="69">
        <v>1407684</v>
      </c>
      <c r="N218" s="69">
        <v>57.923609999999996</v>
      </c>
      <c r="O218" s="69">
        <v>-152.50220999999999</v>
      </c>
      <c r="P218" s="14"/>
    </row>
    <row r="219" spans="1:16" x14ac:dyDescent="0.25">
      <c r="A219" s="14" t="s">
        <v>343</v>
      </c>
      <c r="B219" s="88"/>
      <c r="C219" s="88" t="s">
        <v>344</v>
      </c>
      <c r="D219" s="14" t="s">
        <v>704</v>
      </c>
      <c r="E219" s="14" t="s">
        <v>705</v>
      </c>
      <c r="F219" s="14" t="s">
        <v>710</v>
      </c>
      <c r="G219" s="78" t="s">
        <v>706</v>
      </c>
      <c r="H219" s="78" t="s">
        <v>585</v>
      </c>
      <c r="I219" s="14" t="s">
        <v>467</v>
      </c>
      <c r="J219" s="15" t="s">
        <v>499</v>
      </c>
      <c r="K219" s="15" t="s">
        <v>467</v>
      </c>
      <c r="L219" s="15" t="s">
        <v>427</v>
      </c>
      <c r="M219" s="69">
        <v>1407862</v>
      </c>
      <c r="N219" s="69">
        <v>59.787224000000002</v>
      </c>
      <c r="O219" s="69">
        <v>-154.10611</v>
      </c>
      <c r="P219" s="14"/>
    </row>
    <row r="220" spans="1:16" x14ac:dyDescent="0.25">
      <c r="A220" s="14" t="s">
        <v>345</v>
      </c>
      <c r="B220" s="88"/>
      <c r="C220" s="88" t="s">
        <v>346</v>
      </c>
      <c r="D220" s="15" t="s">
        <v>709</v>
      </c>
      <c r="E220" s="15" t="s">
        <v>705</v>
      </c>
      <c r="F220" s="15" t="s">
        <v>710</v>
      </c>
      <c r="G220" s="78" t="s">
        <v>706</v>
      </c>
      <c r="H220" s="78"/>
      <c r="I220" s="15" t="s">
        <v>439</v>
      </c>
      <c r="J220" s="15" t="s">
        <v>515</v>
      </c>
      <c r="K220" s="15" t="s">
        <v>440</v>
      </c>
      <c r="L220" s="15" t="s">
        <v>438</v>
      </c>
      <c r="M220" s="69">
        <v>1424201</v>
      </c>
      <c r="N220" s="69">
        <v>57.960833000000001</v>
      </c>
      <c r="O220" s="69">
        <v>-136.22749999999999</v>
      </c>
      <c r="P220" s="14"/>
    </row>
    <row r="221" spans="1:16" ht="25.5" x14ac:dyDescent="0.25">
      <c r="A221" s="14" t="s">
        <v>347</v>
      </c>
      <c r="B221" s="88" t="s">
        <v>760</v>
      </c>
      <c r="C221" s="88" t="s">
        <v>348</v>
      </c>
      <c r="D221" s="15" t="s">
        <v>709</v>
      </c>
      <c r="E221" s="15" t="s">
        <v>705</v>
      </c>
      <c r="F221" s="14" t="s">
        <v>707</v>
      </c>
      <c r="G221" s="78" t="s">
        <v>711</v>
      </c>
      <c r="H221" s="78" t="s">
        <v>587</v>
      </c>
      <c r="I221" s="14" t="s">
        <v>439</v>
      </c>
      <c r="J221" s="15" t="s">
        <v>534</v>
      </c>
      <c r="K221" s="15" t="s">
        <v>440</v>
      </c>
      <c r="L221" s="15" t="s">
        <v>438</v>
      </c>
      <c r="M221" s="69">
        <v>1424228</v>
      </c>
      <c r="N221" s="69">
        <v>56.811267000000001</v>
      </c>
      <c r="O221" s="69">
        <v>-132.95124000000001</v>
      </c>
      <c r="P221" s="14"/>
    </row>
    <row r="222" spans="1:16" x14ac:dyDescent="0.25">
      <c r="A222" s="14" t="s">
        <v>349</v>
      </c>
      <c r="B222" s="88"/>
      <c r="C222" s="88" t="s">
        <v>350</v>
      </c>
      <c r="D222" s="14" t="s">
        <v>704</v>
      </c>
      <c r="E222" s="14" t="s">
        <v>705</v>
      </c>
      <c r="F222" s="15"/>
      <c r="G222" s="78" t="s">
        <v>706</v>
      </c>
      <c r="H222" s="78" t="s">
        <v>588</v>
      </c>
      <c r="I222" s="15" t="s">
        <v>467</v>
      </c>
      <c r="J222" s="15" t="s">
        <v>499</v>
      </c>
      <c r="K222" s="15" t="s">
        <v>467</v>
      </c>
      <c r="L222" s="15" t="s">
        <v>427</v>
      </c>
      <c r="M222" s="69">
        <v>1407992</v>
      </c>
      <c r="N222" s="69">
        <v>57.564166999999998</v>
      </c>
      <c r="O222" s="69">
        <v>-157.57916</v>
      </c>
      <c r="P222" s="14"/>
    </row>
    <row r="223" spans="1:16" x14ac:dyDescent="0.25">
      <c r="A223" s="14" t="s">
        <v>351</v>
      </c>
      <c r="B223" s="88"/>
      <c r="C223" s="88" t="s">
        <v>352</v>
      </c>
      <c r="D223" s="14" t="s">
        <v>704</v>
      </c>
      <c r="E223" s="14" t="s">
        <v>705</v>
      </c>
      <c r="F223" s="14" t="s">
        <v>707</v>
      </c>
      <c r="G223" s="78" t="s">
        <v>706</v>
      </c>
      <c r="H223" s="78" t="s">
        <v>589</v>
      </c>
      <c r="I223" s="14" t="s">
        <v>428</v>
      </c>
      <c r="J223" s="15" t="s">
        <v>429</v>
      </c>
      <c r="K223" s="15" t="s">
        <v>430</v>
      </c>
      <c r="L223" s="15" t="s">
        <v>427</v>
      </c>
      <c r="M223" s="69">
        <v>1408072</v>
      </c>
      <c r="N223" s="69">
        <v>59.013058000000001</v>
      </c>
      <c r="O223" s="69">
        <v>-161.81639000000001</v>
      </c>
      <c r="P223" s="14"/>
    </row>
    <row r="224" spans="1:16" x14ac:dyDescent="0.25">
      <c r="A224" s="14" t="s">
        <v>353</v>
      </c>
      <c r="B224" s="88"/>
      <c r="C224" s="88" t="s">
        <v>354</v>
      </c>
      <c r="D224" s="14" t="s">
        <v>704</v>
      </c>
      <c r="E224" s="14" t="s">
        <v>744</v>
      </c>
      <c r="F224" s="14"/>
      <c r="G224" s="78" t="s">
        <v>706</v>
      </c>
      <c r="H224" s="78" t="s">
        <v>731</v>
      </c>
      <c r="I224" s="14" t="s">
        <v>467</v>
      </c>
      <c r="J224" s="15" t="s">
        <v>499</v>
      </c>
      <c r="K224" s="15" t="s">
        <v>467</v>
      </c>
      <c r="L224" s="15" t="s">
        <v>427</v>
      </c>
      <c r="M224" s="69">
        <v>1419072</v>
      </c>
      <c r="N224" s="69">
        <v>56.932560000000002</v>
      </c>
      <c r="O224" s="69">
        <v>-158.62496999999999</v>
      </c>
      <c r="P224" s="14"/>
    </row>
    <row r="225" spans="1:16" s="17" customFormat="1" x14ac:dyDescent="0.25">
      <c r="A225" s="14" t="s">
        <v>355</v>
      </c>
      <c r="B225" s="88"/>
      <c r="C225" s="88" t="s">
        <v>356</v>
      </c>
      <c r="D225" s="14" t="s">
        <v>704</v>
      </c>
      <c r="E225" s="14" t="s">
        <v>705</v>
      </c>
      <c r="F225" s="15"/>
      <c r="G225" s="78" t="s">
        <v>706</v>
      </c>
      <c r="H225" s="78" t="s">
        <v>591</v>
      </c>
      <c r="I225" s="15" t="s">
        <v>428</v>
      </c>
      <c r="J225" s="15" t="s">
        <v>429</v>
      </c>
      <c r="K225" s="15" t="s">
        <v>430</v>
      </c>
      <c r="L225" s="15" t="s">
        <v>427</v>
      </c>
      <c r="M225" s="69">
        <v>1404934</v>
      </c>
      <c r="N225" s="69">
        <v>59.953274</v>
      </c>
      <c r="O225" s="69">
        <v>-162.89512999999999</v>
      </c>
      <c r="P225" s="14"/>
    </row>
    <row r="226" spans="1:16" ht="25.5" x14ac:dyDescent="0.25">
      <c r="A226" s="14" t="s">
        <v>357</v>
      </c>
      <c r="B226" s="88"/>
      <c r="C226" s="88" t="s">
        <v>358</v>
      </c>
      <c r="D226" s="14" t="s">
        <v>765</v>
      </c>
      <c r="E226" s="14" t="s">
        <v>744</v>
      </c>
      <c r="F226" s="15"/>
      <c r="G226" s="78" t="s">
        <v>708</v>
      </c>
      <c r="H226" s="78"/>
      <c r="I226" s="15" t="s">
        <v>442</v>
      </c>
      <c r="J226" s="15" t="s">
        <v>443</v>
      </c>
      <c r="K226" s="15" t="s">
        <v>444</v>
      </c>
      <c r="L226" s="15" t="s">
        <v>441</v>
      </c>
      <c r="M226" s="69">
        <v>1408519</v>
      </c>
      <c r="N226" s="69">
        <v>65.504999999999995</v>
      </c>
      <c r="O226" s="69">
        <v>-150.16999999999999</v>
      </c>
      <c r="P226" s="14"/>
    </row>
    <row r="227" spans="1:16" ht="25.5" x14ac:dyDescent="0.25">
      <c r="A227" s="14" t="s">
        <v>359</v>
      </c>
      <c r="B227" s="88"/>
      <c r="C227" s="88" t="s">
        <v>360</v>
      </c>
      <c r="D227" s="14" t="s">
        <v>704</v>
      </c>
      <c r="E227" s="14" t="s">
        <v>705</v>
      </c>
      <c r="F227" s="14" t="s">
        <v>707</v>
      </c>
      <c r="G227" s="78" t="s">
        <v>706</v>
      </c>
      <c r="H227" s="78" t="s">
        <v>593</v>
      </c>
      <c r="I227" s="14" t="s">
        <v>442</v>
      </c>
      <c r="J227" s="15" t="s">
        <v>443</v>
      </c>
      <c r="K227" s="15" t="s">
        <v>444</v>
      </c>
      <c r="L227" s="15" t="s">
        <v>441</v>
      </c>
      <c r="M227" s="69">
        <v>1408878</v>
      </c>
      <c r="N227" s="69">
        <v>64.739440000000002</v>
      </c>
      <c r="O227" s="69">
        <v>-155.48694</v>
      </c>
      <c r="P227" s="14"/>
    </row>
    <row r="228" spans="1:16" x14ac:dyDescent="0.25">
      <c r="A228" s="14" t="s">
        <v>361</v>
      </c>
      <c r="B228" s="88"/>
      <c r="C228" s="88" t="s">
        <v>362</v>
      </c>
      <c r="D228" s="14" t="s">
        <v>704</v>
      </c>
      <c r="E228" s="14" t="s">
        <v>705</v>
      </c>
      <c r="F228" s="14"/>
      <c r="G228" s="78" t="s">
        <v>708</v>
      </c>
      <c r="H228" s="78" t="s">
        <v>773</v>
      </c>
      <c r="I228" s="14" t="s">
        <v>433</v>
      </c>
      <c r="J228" s="15" t="s">
        <v>482</v>
      </c>
      <c r="K228" s="15" t="s">
        <v>435</v>
      </c>
      <c r="L228" s="15" t="s">
        <v>427</v>
      </c>
      <c r="M228" s="69">
        <v>1419161</v>
      </c>
      <c r="N228" s="69">
        <v>56.6</v>
      </c>
      <c r="O228" s="69">
        <v>-169.54167000000001</v>
      </c>
      <c r="P228" s="14"/>
    </row>
    <row r="229" spans="1:16" x14ac:dyDescent="0.25">
      <c r="A229" s="14" t="s">
        <v>363</v>
      </c>
      <c r="B229" s="88"/>
      <c r="C229" s="88" t="s">
        <v>364</v>
      </c>
      <c r="D229" s="14"/>
      <c r="E229" s="14"/>
      <c r="F229" s="14"/>
      <c r="G229" s="78" t="s">
        <v>711</v>
      </c>
      <c r="H229" s="78" t="s">
        <v>596</v>
      </c>
      <c r="I229" s="14" t="s">
        <v>203</v>
      </c>
      <c r="J229" s="15" t="s">
        <v>505</v>
      </c>
      <c r="K229" s="15" t="s">
        <v>496</v>
      </c>
      <c r="L229" s="15" t="s">
        <v>422</v>
      </c>
      <c r="M229" s="69">
        <v>1414598</v>
      </c>
      <c r="N229" s="69">
        <v>60.104166999999997</v>
      </c>
      <c r="O229" s="69">
        <v>-149.44221999999999</v>
      </c>
      <c r="P229" s="14"/>
    </row>
    <row r="230" spans="1:16" s="17" customFormat="1" x14ac:dyDescent="0.25">
      <c r="A230" s="14" t="s">
        <v>724</v>
      </c>
      <c r="B230" s="88" t="s">
        <v>367</v>
      </c>
      <c r="C230" s="88" t="s">
        <v>368</v>
      </c>
      <c r="D230" s="15" t="s">
        <v>709</v>
      </c>
      <c r="E230" s="15" t="s">
        <v>705</v>
      </c>
      <c r="F230" s="15" t="s">
        <v>710</v>
      </c>
      <c r="G230" s="78" t="s">
        <v>711</v>
      </c>
      <c r="H230" s="78" t="s">
        <v>597</v>
      </c>
      <c r="I230" s="15" t="s">
        <v>439</v>
      </c>
      <c r="J230" s="15" t="s">
        <v>368</v>
      </c>
      <c r="K230" s="15" t="s">
        <v>440</v>
      </c>
      <c r="L230" s="15" t="s">
        <v>438</v>
      </c>
      <c r="M230" s="69">
        <v>1414736</v>
      </c>
      <c r="N230" s="69">
        <v>57.053055999999998</v>
      </c>
      <c r="O230" s="69">
        <v>-135.33000000000001</v>
      </c>
      <c r="P230" s="14"/>
    </row>
    <row r="231" spans="1:16" x14ac:dyDescent="0.25">
      <c r="A231" s="14" t="s">
        <v>724</v>
      </c>
      <c r="B231" s="88" t="s">
        <v>369</v>
      </c>
      <c r="C231" s="88" t="s">
        <v>368</v>
      </c>
      <c r="D231" s="15" t="s">
        <v>709</v>
      </c>
      <c r="E231" s="15" t="s">
        <v>705</v>
      </c>
      <c r="F231" s="15" t="s">
        <v>710</v>
      </c>
      <c r="G231" s="78" t="s">
        <v>711</v>
      </c>
      <c r="H231" s="78" t="s">
        <v>597</v>
      </c>
      <c r="I231" s="15" t="s">
        <v>439</v>
      </c>
      <c r="J231" s="15" t="s">
        <v>368</v>
      </c>
      <c r="K231" s="15" t="s">
        <v>440</v>
      </c>
      <c r="L231" s="15" t="s">
        <v>438</v>
      </c>
      <c r="M231" s="69">
        <v>1414736</v>
      </c>
      <c r="N231" s="69">
        <v>57.053055999999998</v>
      </c>
      <c r="O231" s="69">
        <v>-135.33000000000001</v>
      </c>
      <c r="P231" s="14"/>
    </row>
    <row r="232" spans="1:16" x14ac:dyDescent="0.25">
      <c r="A232" s="14" t="s">
        <v>724</v>
      </c>
      <c r="B232" s="88" t="s">
        <v>370</v>
      </c>
      <c r="C232" s="88" t="s">
        <v>368</v>
      </c>
      <c r="D232" s="15" t="s">
        <v>709</v>
      </c>
      <c r="E232" s="15" t="s">
        <v>705</v>
      </c>
      <c r="F232" s="15" t="s">
        <v>710</v>
      </c>
      <c r="G232" s="78" t="s">
        <v>711</v>
      </c>
      <c r="H232" s="78" t="s">
        <v>597</v>
      </c>
      <c r="I232" s="15" t="s">
        <v>439</v>
      </c>
      <c r="J232" s="15" t="s">
        <v>368</v>
      </c>
      <c r="K232" s="15" t="s">
        <v>440</v>
      </c>
      <c r="L232" s="15" t="s">
        <v>438</v>
      </c>
      <c r="M232" s="69">
        <v>1414736</v>
      </c>
      <c r="N232" s="69">
        <v>57.053055999999998</v>
      </c>
      <c r="O232" s="69">
        <v>-135.33000000000001</v>
      </c>
      <c r="P232" s="14"/>
    </row>
    <row r="233" spans="1:16" x14ac:dyDescent="0.25">
      <c r="A233" s="14" t="s">
        <v>371</v>
      </c>
      <c r="B233" s="88" t="s">
        <v>372</v>
      </c>
      <c r="C233" s="88" t="s">
        <v>259</v>
      </c>
      <c r="D233" s="15"/>
      <c r="E233" s="15"/>
      <c r="F233" s="15"/>
      <c r="G233" s="78" t="s">
        <v>711</v>
      </c>
      <c r="H233" s="78"/>
      <c r="I233" s="15" t="s">
        <v>439</v>
      </c>
      <c r="J233" s="15" t="s">
        <v>537</v>
      </c>
      <c r="K233" s="15" t="s">
        <v>440</v>
      </c>
      <c r="L233" s="15" t="s">
        <v>438</v>
      </c>
      <c r="M233" s="69">
        <v>1423039</v>
      </c>
      <c r="N233" s="69">
        <v>55.342222</v>
      </c>
      <c r="O233" s="69">
        <v>-131.64610999999999</v>
      </c>
      <c r="P233" s="14"/>
    </row>
    <row r="234" spans="1:16" s="17" customFormat="1" x14ac:dyDescent="0.25">
      <c r="A234" s="14" t="s">
        <v>761</v>
      </c>
      <c r="B234" s="88" t="s">
        <v>373</v>
      </c>
      <c r="C234" s="88" t="s">
        <v>91</v>
      </c>
      <c r="D234" s="15"/>
      <c r="E234" s="15"/>
      <c r="F234" s="15"/>
      <c r="G234" s="78" t="s">
        <v>711</v>
      </c>
      <c r="H234" s="78"/>
      <c r="I234" s="15" t="s">
        <v>439</v>
      </c>
      <c r="J234" s="15" t="s">
        <v>91</v>
      </c>
      <c r="K234" s="15" t="s">
        <v>440</v>
      </c>
      <c r="L234" s="15" t="s">
        <v>438</v>
      </c>
      <c r="M234" s="69">
        <v>1422400</v>
      </c>
      <c r="N234" s="69">
        <v>59.228589999999997</v>
      </c>
      <c r="O234" s="69">
        <v>-135.44409999999999</v>
      </c>
      <c r="P234" s="14"/>
    </row>
    <row r="235" spans="1:16" s="17" customFormat="1" x14ac:dyDescent="0.25">
      <c r="A235" s="14" t="s">
        <v>374</v>
      </c>
      <c r="B235" s="88"/>
      <c r="C235" s="88" t="s">
        <v>375</v>
      </c>
      <c r="D235" s="14" t="s">
        <v>704</v>
      </c>
      <c r="E235" s="14" t="s">
        <v>705</v>
      </c>
      <c r="F235" s="15"/>
      <c r="G235" s="78" t="s">
        <v>706</v>
      </c>
      <c r="H235" s="78" t="s">
        <v>599</v>
      </c>
      <c r="I235" s="15" t="s">
        <v>433</v>
      </c>
      <c r="J235" s="15" t="s">
        <v>482</v>
      </c>
      <c r="K235" s="15" t="s">
        <v>435</v>
      </c>
      <c r="L235" s="15" t="s">
        <v>427</v>
      </c>
      <c r="M235" s="69">
        <v>1419163</v>
      </c>
      <c r="N235" s="69">
        <v>57.122222999999998</v>
      </c>
      <c r="O235" s="69">
        <v>-170.27500000000001</v>
      </c>
      <c r="P235" s="14"/>
    </row>
    <row r="236" spans="1:16" ht="25.5" x14ac:dyDescent="0.25">
      <c r="A236" s="14" t="s">
        <v>376</v>
      </c>
      <c r="B236" s="88"/>
      <c r="C236" s="88" t="s">
        <v>377</v>
      </c>
      <c r="D236" s="14" t="s">
        <v>704</v>
      </c>
      <c r="E236" s="14" t="s">
        <v>705</v>
      </c>
      <c r="F236" s="15"/>
      <c r="G236" s="78" t="s">
        <v>706</v>
      </c>
      <c r="H236" s="78" t="s">
        <v>600</v>
      </c>
      <c r="I236" s="15" t="s">
        <v>442</v>
      </c>
      <c r="J236" s="15" t="s">
        <v>443</v>
      </c>
      <c r="K236" s="15" t="s">
        <v>444</v>
      </c>
      <c r="L236" s="15" t="s">
        <v>441</v>
      </c>
      <c r="M236" s="69">
        <v>1410198</v>
      </c>
      <c r="N236" s="69">
        <v>66.006386000000006</v>
      </c>
      <c r="O236" s="69">
        <v>-149.09083999999999</v>
      </c>
      <c r="P236" s="14"/>
    </row>
    <row r="237" spans="1:16" ht="25.5" x14ac:dyDescent="0.25">
      <c r="A237" s="14" t="s">
        <v>378</v>
      </c>
      <c r="B237" s="88"/>
      <c r="C237" s="88" t="s">
        <v>379</v>
      </c>
      <c r="D237" s="14" t="s">
        <v>704</v>
      </c>
      <c r="E237" s="14" t="s">
        <v>705</v>
      </c>
      <c r="F237" s="15"/>
      <c r="G237" s="78" t="s">
        <v>706</v>
      </c>
      <c r="H237" s="78" t="s">
        <v>601</v>
      </c>
      <c r="I237" s="15" t="s">
        <v>442</v>
      </c>
      <c r="J237" s="15" t="s">
        <v>443</v>
      </c>
      <c r="K237" s="15" t="s">
        <v>444</v>
      </c>
      <c r="L237" s="15" t="s">
        <v>427</v>
      </c>
      <c r="M237" s="69">
        <v>1410562</v>
      </c>
      <c r="N237" s="69">
        <v>62.988610000000001</v>
      </c>
      <c r="O237" s="69">
        <v>-156.06415999999999</v>
      </c>
      <c r="P237" s="14"/>
    </row>
    <row r="238" spans="1:16" x14ac:dyDescent="0.25">
      <c r="A238" s="14" t="s">
        <v>380</v>
      </c>
      <c r="B238" s="88"/>
      <c r="C238" s="88" t="s">
        <v>381</v>
      </c>
      <c r="D238" s="14" t="s">
        <v>704</v>
      </c>
      <c r="E238" s="14" t="s">
        <v>705</v>
      </c>
      <c r="F238" s="14" t="s">
        <v>712</v>
      </c>
      <c r="G238" s="78" t="s">
        <v>706</v>
      </c>
      <c r="H238" s="78" t="s">
        <v>602</v>
      </c>
      <c r="I238" s="14" t="s">
        <v>467</v>
      </c>
      <c r="J238" s="15" t="s">
        <v>499</v>
      </c>
      <c r="K238" s="15" t="s">
        <v>479</v>
      </c>
      <c r="L238" s="15" t="s">
        <v>427</v>
      </c>
      <c r="M238" s="69">
        <v>1408208</v>
      </c>
      <c r="N238" s="69">
        <v>60.202500000000001</v>
      </c>
      <c r="O238" s="69">
        <v>-154.31277</v>
      </c>
      <c r="P238" s="14"/>
    </row>
    <row r="239" spans="1:16" ht="25.5" x14ac:dyDescent="0.25">
      <c r="A239" s="14" t="s">
        <v>725</v>
      </c>
      <c r="B239" s="88"/>
      <c r="C239" s="88" t="s">
        <v>382</v>
      </c>
      <c r="D239" s="15" t="s">
        <v>709</v>
      </c>
      <c r="E239" s="15" t="s">
        <v>705</v>
      </c>
      <c r="F239" s="15"/>
      <c r="G239" s="78" t="s">
        <v>706</v>
      </c>
      <c r="H239" s="78" t="s">
        <v>774</v>
      </c>
      <c r="I239" s="15" t="s">
        <v>442</v>
      </c>
      <c r="J239" s="15" t="s">
        <v>443</v>
      </c>
      <c r="K239" s="15" t="s">
        <v>444</v>
      </c>
      <c r="L239" s="15" t="s">
        <v>441</v>
      </c>
      <c r="M239" s="69">
        <v>1410629</v>
      </c>
      <c r="N239" s="69">
        <v>65.171940000000006</v>
      </c>
      <c r="O239" s="69">
        <v>-152.07889</v>
      </c>
      <c r="P239" s="14"/>
    </row>
    <row r="240" spans="1:16" x14ac:dyDescent="0.25">
      <c r="A240" s="14" t="s">
        <v>383</v>
      </c>
      <c r="B240" s="88"/>
      <c r="C240" s="88" t="s">
        <v>384</v>
      </c>
      <c r="D240" s="14" t="s">
        <v>704</v>
      </c>
      <c r="E240" s="14" t="s">
        <v>705</v>
      </c>
      <c r="F240" s="15"/>
      <c r="G240" s="78" t="s">
        <v>706</v>
      </c>
      <c r="H240" s="78" t="s">
        <v>604</v>
      </c>
      <c r="I240" s="15" t="s">
        <v>449</v>
      </c>
      <c r="J240" s="15" t="s">
        <v>450</v>
      </c>
      <c r="K240" s="15" t="s">
        <v>496</v>
      </c>
      <c r="L240" s="15" t="s">
        <v>422</v>
      </c>
      <c r="M240" s="69">
        <v>1415193</v>
      </c>
      <c r="N240" s="69">
        <v>60.864722999999998</v>
      </c>
      <c r="O240" s="69">
        <v>-146.67859999999999</v>
      </c>
      <c r="P240" s="14"/>
    </row>
    <row r="241" spans="1:16" x14ac:dyDescent="0.25">
      <c r="A241" s="14" t="s">
        <v>762</v>
      </c>
      <c r="B241" s="88"/>
      <c r="C241" s="88" t="s">
        <v>386</v>
      </c>
      <c r="D241" s="15"/>
      <c r="E241" s="14" t="s">
        <v>705</v>
      </c>
      <c r="F241" s="15"/>
      <c r="G241" s="78" t="s">
        <v>706</v>
      </c>
      <c r="H241" s="78" t="s">
        <v>605</v>
      </c>
      <c r="I241" s="15" t="s">
        <v>433</v>
      </c>
      <c r="J241" s="15" t="s">
        <v>482</v>
      </c>
      <c r="K241" s="15" t="s">
        <v>435</v>
      </c>
      <c r="L241" s="15" t="s">
        <v>427</v>
      </c>
      <c r="M241" s="69">
        <v>1418109</v>
      </c>
      <c r="N241" s="69">
        <v>51.88</v>
      </c>
      <c r="O241" s="69">
        <v>-176.65807000000001</v>
      </c>
      <c r="P241" s="14"/>
    </row>
    <row r="242" spans="1:16" x14ac:dyDescent="0.25">
      <c r="A242" s="14" t="s">
        <v>387</v>
      </c>
      <c r="B242" s="88"/>
      <c r="C242" s="88" t="s">
        <v>388</v>
      </c>
      <c r="D242" s="15" t="s">
        <v>709</v>
      </c>
      <c r="E242" s="15" t="s">
        <v>705</v>
      </c>
      <c r="F242" s="15"/>
      <c r="G242" s="78" t="s">
        <v>706</v>
      </c>
      <c r="H242" s="78" t="s">
        <v>607</v>
      </c>
      <c r="I242" s="15" t="s">
        <v>433</v>
      </c>
      <c r="J242" s="15" t="s">
        <v>434</v>
      </c>
      <c r="K242" s="15" t="s">
        <v>435</v>
      </c>
      <c r="L242" s="15" t="s">
        <v>427</v>
      </c>
      <c r="M242" s="69">
        <v>1419182</v>
      </c>
      <c r="N242" s="69">
        <v>55.33972</v>
      </c>
      <c r="O242" s="69">
        <v>-160.49722</v>
      </c>
      <c r="P242" s="14"/>
    </row>
    <row r="243" spans="1:16" ht="25.5" x14ac:dyDescent="0.25">
      <c r="A243" s="14" t="s">
        <v>389</v>
      </c>
      <c r="B243" s="88"/>
      <c r="C243" s="88" t="s">
        <v>390</v>
      </c>
      <c r="D243" s="15" t="s">
        <v>709</v>
      </c>
      <c r="E243" s="15" t="s">
        <v>705</v>
      </c>
      <c r="F243" s="15"/>
      <c r="G243" s="78" t="s">
        <v>706</v>
      </c>
      <c r="H243" s="78" t="s">
        <v>722</v>
      </c>
      <c r="I243" s="15" t="s">
        <v>442</v>
      </c>
      <c r="J243" s="15" t="s">
        <v>443</v>
      </c>
      <c r="K243" s="15" t="s">
        <v>444</v>
      </c>
      <c r="L243" s="15" t="s">
        <v>441</v>
      </c>
      <c r="M243" s="69">
        <v>1405922</v>
      </c>
      <c r="N243" s="69">
        <v>65.001114000000001</v>
      </c>
      <c r="O243" s="69">
        <v>-150.63390000000001</v>
      </c>
      <c r="P243" s="14"/>
    </row>
    <row r="244" spans="1:16" s="17" customFormat="1" ht="25.5" x14ac:dyDescent="0.25">
      <c r="A244" s="14" t="s">
        <v>807</v>
      </c>
      <c r="B244" s="88"/>
      <c r="C244" s="88" t="s">
        <v>632</v>
      </c>
      <c r="D244" s="15"/>
      <c r="E244" s="15"/>
      <c r="F244" s="15"/>
      <c r="G244" s="78" t="s">
        <v>711</v>
      </c>
      <c r="H244" s="78"/>
      <c r="I244" s="15" t="s">
        <v>461</v>
      </c>
      <c r="J244" s="15" t="s">
        <v>461</v>
      </c>
      <c r="K244" s="15" t="s">
        <v>462</v>
      </c>
      <c r="L244" s="15" t="s">
        <v>422</v>
      </c>
      <c r="M244" s="69">
        <v>1866941</v>
      </c>
      <c r="N244" s="69">
        <v>70.205555599999997</v>
      </c>
      <c r="O244" s="69">
        <v>-148.51166670000001</v>
      </c>
      <c r="P244" s="14"/>
    </row>
    <row r="245" spans="1:16" x14ac:dyDescent="0.25">
      <c r="A245" s="14" t="s">
        <v>391</v>
      </c>
      <c r="B245" s="88"/>
      <c r="C245" s="88" t="s">
        <v>392</v>
      </c>
      <c r="D245" s="14" t="s">
        <v>704</v>
      </c>
      <c r="E245" s="14" t="s">
        <v>705</v>
      </c>
      <c r="F245" s="14" t="s">
        <v>707</v>
      </c>
      <c r="G245" s="78" t="s">
        <v>706</v>
      </c>
      <c r="H245" s="78" t="s">
        <v>610</v>
      </c>
      <c r="I245" s="14" t="s">
        <v>439</v>
      </c>
      <c r="J245" s="15" t="s">
        <v>515</v>
      </c>
      <c r="K245" s="15" t="s">
        <v>440</v>
      </c>
      <c r="L245" s="15" t="s">
        <v>438</v>
      </c>
      <c r="M245" s="69">
        <v>1415210</v>
      </c>
      <c r="N245" s="69">
        <v>57.780833999999999</v>
      </c>
      <c r="O245" s="69">
        <v>-135.21888999999999</v>
      </c>
      <c r="P245" s="14"/>
    </row>
    <row r="246" spans="1:16" x14ac:dyDescent="0.25">
      <c r="A246" s="14" t="s">
        <v>393</v>
      </c>
      <c r="B246" s="88"/>
      <c r="C246" s="88" t="s">
        <v>394</v>
      </c>
      <c r="D246" s="14" t="s">
        <v>704</v>
      </c>
      <c r="E246" s="14" t="s">
        <v>705</v>
      </c>
      <c r="F246" s="15"/>
      <c r="G246" s="78" t="s">
        <v>706</v>
      </c>
      <c r="H246" s="78" t="s">
        <v>611</v>
      </c>
      <c r="I246" s="15" t="s">
        <v>428</v>
      </c>
      <c r="J246" s="15" t="s">
        <v>429</v>
      </c>
      <c r="K246" s="15" t="s">
        <v>430</v>
      </c>
      <c r="L246" s="15" t="s">
        <v>427</v>
      </c>
      <c r="M246" s="69">
        <v>1411295</v>
      </c>
      <c r="N246" s="69">
        <v>61.102499999999999</v>
      </c>
      <c r="O246" s="69">
        <v>-160.96167</v>
      </c>
      <c r="P246" s="14"/>
    </row>
    <row r="247" spans="1:16" x14ac:dyDescent="0.25">
      <c r="A247" s="14" t="s">
        <v>395</v>
      </c>
      <c r="B247" s="88"/>
      <c r="C247" s="88" t="s">
        <v>396</v>
      </c>
      <c r="D247" s="14" t="s">
        <v>704</v>
      </c>
      <c r="E247" s="14" t="s">
        <v>705</v>
      </c>
      <c r="F247" s="15"/>
      <c r="G247" s="78" t="s">
        <v>706</v>
      </c>
      <c r="H247" s="78" t="s">
        <v>612</v>
      </c>
      <c r="I247" s="15" t="s">
        <v>428</v>
      </c>
      <c r="J247" s="15" t="s">
        <v>429</v>
      </c>
      <c r="K247" s="15" t="s">
        <v>430</v>
      </c>
      <c r="L247" s="15" t="s">
        <v>427</v>
      </c>
      <c r="M247" s="69">
        <v>1411324</v>
      </c>
      <c r="N247" s="69">
        <v>60.343055999999997</v>
      </c>
      <c r="O247" s="69">
        <v>-162.66306</v>
      </c>
      <c r="P247" s="14"/>
    </row>
    <row r="248" spans="1:16" x14ac:dyDescent="0.25">
      <c r="A248" s="14" t="s">
        <v>397</v>
      </c>
      <c r="B248" s="88"/>
      <c r="C248" s="88" t="s">
        <v>398</v>
      </c>
      <c r="D248" s="14" t="s">
        <v>704</v>
      </c>
      <c r="E248" s="14" t="s">
        <v>705</v>
      </c>
      <c r="F248" s="15"/>
      <c r="G248" s="78" t="s">
        <v>706</v>
      </c>
      <c r="H248" s="78" t="s">
        <v>614</v>
      </c>
      <c r="I248" s="15" t="s">
        <v>467</v>
      </c>
      <c r="J248" s="15" t="s">
        <v>468</v>
      </c>
      <c r="K248" s="15" t="s">
        <v>467</v>
      </c>
      <c r="L248" s="15" t="s">
        <v>427</v>
      </c>
      <c r="M248" s="69">
        <v>1416737</v>
      </c>
      <c r="N248" s="69">
        <v>59.079166000000001</v>
      </c>
      <c r="O248" s="69">
        <v>-160.27500000000001</v>
      </c>
      <c r="P248" s="14"/>
    </row>
    <row r="249" spans="1:16" x14ac:dyDescent="0.25">
      <c r="A249" s="14" t="s">
        <v>399</v>
      </c>
      <c r="B249" s="88"/>
      <c r="C249" s="88" t="s">
        <v>400</v>
      </c>
      <c r="D249" s="14" t="s">
        <v>704</v>
      </c>
      <c r="E249" s="14" t="s">
        <v>705</v>
      </c>
      <c r="F249" s="15"/>
      <c r="G249" s="78" t="s">
        <v>706</v>
      </c>
      <c r="H249" s="78" t="s">
        <v>616</v>
      </c>
      <c r="I249" s="15" t="s">
        <v>433</v>
      </c>
      <c r="J249" s="15" t="s">
        <v>482</v>
      </c>
      <c r="K249" s="15" t="s">
        <v>435</v>
      </c>
      <c r="L249" s="15" t="s">
        <v>427</v>
      </c>
      <c r="M249" s="69">
        <v>1418954</v>
      </c>
      <c r="N249" s="69">
        <v>52.938057000000001</v>
      </c>
      <c r="O249" s="69">
        <v>-168.86778000000001</v>
      </c>
      <c r="P249" s="14"/>
    </row>
    <row r="250" spans="1:16" ht="25.5" x14ac:dyDescent="0.25">
      <c r="A250" s="14" t="s">
        <v>799</v>
      </c>
      <c r="B250" s="88"/>
      <c r="C250" s="88" t="s">
        <v>401</v>
      </c>
      <c r="D250" s="15" t="s">
        <v>709</v>
      </c>
      <c r="E250" s="15" t="s">
        <v>705</v>
      </c>
      <c r="F250" s="15" t="s">
        <v>710</v>
      </c>
      <c r="G250" s="78" t="s">
        <v>706</v>
      </c>
      <c r="H250" s="78" t="s">
        <v>775</v>
      </c>
      <c r="I250" s="15" t="s">
        <v>463</v>
      </c>
      <c r="J250" s="15" t="s">
        <v>464</v>
      </c>
      <c r="K250" s="15" t="s">
        <v>463</v>
      </c>
      <c r="L250" s="15" t="s">
        <v>460</v>
      </c>
      <c r="M250" s="69">
        <v>1411517</v>
      </c>
      <c r="N250" s="69">
        <v>63.873055000000001</v>
      </c>
      <c r="O250" s="69">
        <v>-160.78806</v>
      </c>
      <c r="P250" s="14"/>
    </row>
    <row r="251" spans="1:16" x14ac:dyDescent="0.25">
      <c r="A251" s="14" t="s">
        <v>726</v>
      </c>
      <c r="B251" s="88"/>
      <c r="C251" s="88" t="s">
        <v>658</v>
      </c>
      <c r="D251" s="15"/>
      <c r="E251" s="15" t="s">
        <v>705</v>
      </c>
      <c r="F251" s="14" t="s">
        <v>707</v>
      </c>
      <c r="G251" s="78" t="s">
        <v>706</v>
      </c>
      <c r="H251" s="78" t="s">
        <v>734</v>
      </c>
      <c r="I251" s="14" t="s">
        <v>433</v>
      </c>
      <c r="J251" s="15" t="s">
        <v>482</v>
      </c>
      <c r="K251" s="15" t="s">
        <v>435</v>
      </c>
      <c r="L251" s="15" t="s">
        <v>427</v>
      </c>
      <c r="M251" s="69">
        <v>1419726</v>
      </c>
      <c r="N251" s="69">
        <v>53.889800000000001</v>
      </c>
      <c r="O251" s="69">
        <v>-166.54220000000001</v>
      </c>
      <c r="P251" s="14"/>
    </row>
    <row r="252" spans="1:16" s="17" customFormat="1" x14ac:dyDescent="0.25">
      <c r="A252" s="14" t="s">
        <v>726</v>
      </c>
      <c r="B252" s="88" t="s">
        <v>659</v>
      </c>
      <c r="C252" s="88" t="s">
        <v>660</v>
      </c>
      <c r="D252" s="15"/>
      <c r="E252" s="15" t="s">
        <v>705</v>
      </c>
      <c r="F252" s="14" t="s">
        <v>707</v>
      </c>
      <c r="G252" s="78" t="s">
        <v>706</v>
      </c>
      <c r="H252" s="78" t="s">
        <v>734</v>
      </c>
      <c r="I252" s="14" t="s">
        <v>433</v>
      </c>
      <c r="J252" s="15" t="s">
        <v>482</v>
      </c>
      <c r="K252" s="15" t="s">
        <v>435</v>
      </c>
      <c r="L252" s="15" t="s">
        <v>427</v>
      </c>
      <c r="M252" s="69">
        <v>1419424</v>
      </c>
      <c r="N252" s="69">
        <v>53.873609999999999</v>
      </c>
      <c r="O252" s="69">
        <v>-166.53666999999999</v>
      </c>
      <c r="P252" s="14"/>
    </row>
    <row r="253" spans="1:16" x14ac:dyDescent="0.25">
      <c r="A253" s="14" t="s">
        <v>402</v>
      </c>
      <c r="B253" s="88"/>
      <c r="C253" s="88" t="s">
        <v>403</v>
      </c>
      <c r="D253" s="14" t="s">
        <v>704</v>
      </c>
      <c r="E253" s="14" t="s">
        <v>705</v>
      </c>
      <c r="F253" s="15"/>
      <c r="G253" s="78" t="s">
        <v>706</v>
      </c>
      <c r="H253" s="78" t="s">
        <v>621</v>
      </c>
      <c r="I253" s="15" t="s">
        <v>428</v>
      </c>
      <c r="J253" s="15" t="s">
        <v>429</v>
      </c>
      <c r="K253" s="15" t="s">
        <v>430</v>
      </c>
      <c r="L253" s="15" t="s">
        <v>427</v>
      </c>
      <c r="M253" s="69">
        <v>1406985</v>
      </c>
      <c r="N253" s="69">
        <v>60.942779999999999</v>
      </c>
      <c r="O253" s="69">
        <v>-164.62943999999999</v>
      </c>
      <c r="P253" s="14"/>
    </row>
    <row r="254" spans="1:16" ht="25.5" x14ac:dyDescent="0.25">
      <c r="A254" s="14" t="s">
        <v>404</v>
      </c>
      <c r="B254" s="88"/>
      <c r="C254" s="88" t="s">
        <v>405</v>
      </c>
      <c r="D254" s="14" t="s">
        <v>704</v>
      </c>
      <c r="E254" s="14"/>
      <c r="F254" s="15"/>
      <c r="G254" s="78" t="s">
        <v>706</v>
      </c>
      <c r="H254" s="78" t="s">
        <v>623</v>
      </c>
      <c r="I254" s="15" t="s">
        <v>442</v>
      </c>
      <c r="J254" s="15" t="s">
        <v>443</v>
      </c>
      <c r="K254" s="15" t="s">
        <v>444</v>
      </c>
      <c r="L254" s="15" t="s">
        <v>441</v>
      </c>
      <c r="M254" s="69">
        <v>1411644</v>
      </c>
      <c r="N254" s="69">
        <v>67.013885000000002</v>
      </c>
      <c r="O254" s="69">
        <v>-146.41861</v>
      </c>
      <c r="P254" s="14"/>
    </row>
    <row r="255" spans="1:16" x14ac:dyDescent="0.25">
      <c r="A255" s="14" t="s">
        <v>406</v>
      </c>
      <c r="B255" s="88"/>
      <c r="C255" s="88" t="s">
        <v>407</v>
      </c>
      <c r="D255" s="14" t="s">
        <v>704</v>
      </c>
      <c r="E255" s="14" t="s">
        <v>705</v>
      </c>
      <c r="F255" s="14" t="s">
        <v>707</v>
      </c>
      <c r="G255" s="78" t="s">
        <v>706</v>
      </c>
      <c r="H255" s="78" t="s">
        <v>624</v>
      </c>
      <c r="I255" s="14" t="s">
        <v>463</v>
      </c>
      <c r="J255" s="15" t="s">
        <v>464</v>
      </c>
      <c r="K255" s="15" t="s">
        <v>463</v>
      </c>
      <c r="L255" s="15" t="s">
        <v>460</v>
      </c>
      <c r="M255" s="69">
        <v>1411989</v>
      </c>
      <c r="N255" s="69">
        <v>64.681389999999993</v>
      </c>
      <c r="O255" s="69">
        <v>-163.40556000000001</v>
      </c>
      <c r="P255" s="14"/>
    </row>
    <row r="256" spans="1:16" x14ac:dyDescent="0.25">
      <c r="A256" s="14" t="s">
        <v>408</v>
      </c>
      <c r="B256" s="88"/>
      <c r="C256" s="88" t="s">
        <v>409</v>
      </c>
      <c r="D256" s="15" t="s">
        <v>709</v>
      </c>
      <c r="E256" s="15" t="s">
        <v>705</v>
      </c>
      <c r="F256" s="15" t="s">
        <v>707</v>
      </c>
      <c r="G256" s="78" t="s">
        <v>711</v>
      </c>
      <c r="H256" s="78" t="s">
        <v>626</v>
      </c>
      <c r="I256" s="15" t="s">
        <v>439</v>
      </c>
      <c r="J256" s="15" t="s">
        <v>409</v>
      </c>
      <c r="K256" s="15" t="s">
        <v>440</v>
      </c>
      <c r="L256" s="15" t="s">
        <v>438</v>
      </c>
      <c r="M256" s="69">
        <v>1415843</v>
      </c>
      <c r="N256" s="69">
        <v>56.470832999999999</v>
      </c>
      <c r="O256" s="69">
        <v>-132.37666999999999</v>
      </c>
      <c r="P256" s="14"/>
    </row>
    <row r="257" spans="1:16" x14ac:dyDescent="0.25">
      <c r="A257" s="14" t="s">
        <v>410</v>
      </c>
      <c r="B257" s="88"/>
      <c r="C257" s="88" t="s">
        <v>411</v>
      </c>
      <c r="D257" s="14" t="s">
        <v>709</v>
      </c>
      <c r="E257" s="14" t="s">
        <v>705</v>
      </c>
      <c r="F257" s="14" t="s">
        <v>710</v>
      </c>
      <c r="G257" s="78" t="s">
        <v>706</v>
      </c>
      <c r="H257" s="78" t="s">
        <v>627</v>
      </c>
      <c r="I257" s="14" t="s">
        <v>439</v>
      </c>
      <c r="J257" s="15" t="s">
        <v>411</v>
      </c>
      <c r="K257" s="15" t="s">
        <v>440</v>
      </c>
      <c r="L257" s="15" t="s">
        <v>438</v>
      </c>
      <c r="M257" s="69">
        <v>1415858</v>
      </c>
      <c r="N257" s="69">
        <v>59.546944000000003</v>
      </c>
      <c r="O257" s="69">
        <v>-139.72721999999999</v>
      </c>
      <c r="P257" s="14"/>
    </row>
    <row r="258" spans="1:16" s="17" customFormat="1" x14ac:dyDescent="0.25">
      <c r="A258" s="14"/>
      <c r="B258" s="88"/>
      <c r="C258" s="88" t="s">
        <v>308</v>
      </c>
      <c r="D258" s="15" t="s">
        <v>744</v>
      </c>
      <c r="E258" s="15" t="s">
        <v>744</v>
      </c>
      <c r="F258" s="14" t="s">
        <v>744</v>
      </c>
      <c r="G258" s="78" t="s">
        <v>711</v>
      </c>
      <c r="H258" s="78"/>
      <c r="I258" s="14" t="s">
        <v>439</v>
      </c>
      <c r="J258" s="15" t="s">
        <v>453</v>
      </c>
      <c r="K258" s="15" t="s">
        <v>440</v>
      </c>
      <c r="L258" s="15" t="s">
        <v>438</v>
      </c>
      <c r="M258" s="69">
        <v>1424323</v>
      </c>
      <c r="N258" s="69">
        <v>56.352777799999998</v>
      </c>
      <c r="O258" s="69">
        <v>-133.62111110000001</v>
      </c>
      <c r="P258" s="14" t="s">
        <v>756</v>
      </c>
    </row>
    <row r="259" spans="1:16" s="17" customFormat="1" x14ac:dyDescent="0.25">
      <c r="A259" s="64"/>
      <c r="B259" s="87"/>
      <c r="C259" s="87" t="s">
        <v>309</v>
      </c>
      <c r="D259" s="15" t="s">
        <v>744</v>
      </c>
      <c r="E259" s="15" t="s">
        <v>744</v>
      </c>
      <c r="F259" s="14" t="s">
        <v>744</v>
      </c>
      <c r="G259" s="82" t="s">
        <v>711</v>
      </c>
      <c r="H259" s="78"/>
      <c r="I259" s="66" t="s">
        <v>439</v>
      </c>
      <c r="J259" s="16" t="s">
        <v>453</v>
      </c>
      <c r="K259" s="16" t="s">
        <v>440</v>
      </c>
      <c r="L259" s="16" t="s">
        <v>438</v>
      </c>
      <c r="M259" s="69">
        <v>1866970</v>
      </c>
      <c r="N259" s="69">
        <v>56.317222200000003</v>
      </c>
      <c r="O259" s="69">
        <v>-133.59805560000001</v>
      </c>
      <c r="P259" s="14" t="s">
        <v>756</v>
      </c>
    </row>
    <row r="260" spans="1:16" s="17" customFormat="1" ht="25.5" x14ac:dyDescent="0.25">
      <c r="A260" s="14"/>
      <c r="B260" s="88"/>
      <c r="C260" s="88" t="s">
        <v>310</v>
      </c>
      <c r="D260" s="15" t="s">
        <v>744</v>
      </c>
      <c r="E260" s="15" t="s">
        <v>744</v>
      </c>
      <c r="F260" s="14" t="s">
        <v>744</v>
      </c>
      <c r="G260" s="78" t="s">
        <v>711</v>
      </c>
      <c r="H260" s="78"/>
      <c r="I260" s="14" t="s">
        <v>442</v>
      </c>
      <c r="J260" s="15" t="s">
        <v>443</v>
      </c>
      <c r="K260" s="15" t="s">
        <v>444</v>
      </c>
      <c r="L260" s="15" t="s">
        <v>441</v>
      </c>
      <c r="M260" s="69">
        <v>1410727</v>
      </c>
      <c r="N260" s="69">
        <v>63.383888900000002</v>
      </c>
      <c r="O260" s="69">
        <v>-153.28222220000001</v>
      </c>
      <c r="P260" s="14" t="s">
        <v>756</v>
      </c>
    </row>
    <row r="261" spans="1:16" ht="15" customHeight="1" x14ac:dyDescent="0.25">
      <c r="A261" s="696" t="s">
        <v>727</v>
      </c>
      <c r="B261" s="696"/>
      <c r="C261" s="696"/>
      <c r="D261" s="696"/>
      <c r="E261" s="696"/>
      <c r="F261" s="696"/>
      <c r="G261" s="696"/>
      <c r="H261" s="696"/>
      <c r="I261" s="696"/>
      <c r="J261" s="696"/>
      <c r="K261" s="696"/>
      <c r="L261" s="696"/>
      <c r="M261" s="696"/>
      <c r="N261" s="696"/>
      <c r="O261" s="696"/>
      <c r="P261" s="696"/>
    </row>
    <row r="262" spans="1:16" ht="15" customHeight="1" x14ac:dyDescent="0.25">
      <c r="A262" s="696" t="s">
        <v>728</v>
      </c>
      <c r="B262" s="696"/>
      <c r="C262" s="696"/>
      <c r="D262" s="696"/>
      <c r="E262" s="696"/>
      <c r="F262" s="696"/>
      <c r="G262" s="696"/>
      <c r="H262" s="696"/>
      <c r="I262" s="696"/>
      <c r="J262" s="696"/>
      <c r="K262" s="696"/>
      <c r="L262" s="696"/>
      <c r="M262" s="696"/>
      <c r="N262" s="696"/>
      <c r="O262" s="696"/>
      <c r="P262" s="696"/>
    </row>
    <row r="263" spans="1:16" ht="15" customHeight="1" x14ac:dyDescent="0.25">
      <c r="A263" s="696" t="s">
        <v>729</v>
      </c>
      <c r="B263" s="696"/>
      <c r="C263" s="696"/>
      <c r="D263" s="696"/>
      <c r="E263" s="696"/>
      <c r="F263" s="696"/>
      <c r="G263" s="696"/>
      <c r="H263" s="696"/>
      <c r="I263" s="696"/>
      <c r="J263" s="696"/>
      <c r="K263" s="696"/>
      <c r="L263" s="696"/>
      <c r="M263" s="696"/>
      <c r="N263" s="696"/>
      <c r="O263" s="696"/>
      <c r="P263" s="696"/>
    </row>
    <row r="264" spans="1:16" ht="15.75" customHeight="1" x14ac:dyDescent="0.25">
      <c r="A264" s="696" t="s">
        <v>730</v>
      </c>
      <c r="B264" s="696"/>
      <c r="C264" s="696"/>
      <c r="D264" s="696"/>
      <c r="E264" s="696"/>
      <c r="F264" s="696"/>
      <c r="G264" s="696"/>
      <c r="H264" s="696"/>
      <c r="I264" s="696"/>
      <c r="J264" s="696"/>
      <c r="K264" s="696"/>
      <c r="L264" s="696"/>
      <c r="M264" s="696"/>
      <c r="N264" s="696"/>
      <c r="O264" s="696"/>
      <c r="P264" s="696"/>
    </row>
    <row r="267" spans="1:16" x14ac:dyDescent="0.25">
      <c r="F267" s="31"/>
      <c r="G267" s="26"/>
    </row>
    <row r="268" spans="1:16" x14ac:dyDescent="0.25">
      <c r="G268" s="58"/>
      <c r="H268" s="58"/>
    </row>
  </sheetData>
  <sortState ref="A3:P260">
    <sortCondition ref="A3:A260"/>
    <sortCondition ref="C3:C260"/>
    <sortCondition ref="B3:B260"/>
  </sortState>
  <mergeCells count="5">
    <mergeCell ref="A263:P263"/>
    <mergeCell ref="A264:P264"/>
    <mergeCell ref="A261:P261"/>
    <mergeCell ref="A262:P262"/>
    <mergeCell ref="A1:P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143"/>
  <sheetViews>
    <sheetView workbookViewId="0">
      <selection activeCell="H29" sqref="H29"/>
    </sheetView>
  </sheetViews>
  <sheetFormatPr defaultRowHeight="15" x14ac:dyDescent="0.25"/>
  <cols>
    <col min="2" max="2" width="29.28515625" customWidth="1"/>
    <col min="3" max="3" width="11.5703125" bestFit="1" customWidth="1"/>
    <col min="4" max="4" width="15.140625" bestFit="1" customWidth="1"/>
    <col min="5" max="5" width="11.7109375" bestFit="1" customWidth="1"/>
    <col min="6" max="6" width="28.28515625" customWidth="1"/>
    <col min="7" max="7" width="14.5703125" customWidth="1"/>
    <col min="8" max="8" width="12.140625" customWidth="1"/>
    <col min="9" max="9" width="12.140625" bestFit="1" customWidth="1"/>
    <col min="10" max="10" width="11.7109375" bestFit="1" customWidth="1"/>
    <col min="11" max="11" width="14.28515625" bestFit="1" customWidth="1"/>
    <col min="12" max="12" width="11.5703125" bestFit="1" customWidth="1"/>
    <col min="13" max="13" width="11.5703125" customWidth="1"/>
  </cols>
  <sheetData>
    <row r="2" spans="2:7" x14ac:dyDescent="0.25">
      <c r="B2" s="640" t="s">
        <v>918</v>
      </c>
      <c r="C2" s="640"/>
      <c r="D2" s="640"/>
      <c r="E2" s="640"/>
      <c r="F2" s="640"/>
      <c r="G2" s="640"/>
    </row>
    <row r="3" spans="2:7" x14ac:dyDescent="0.25">
      <c r="B3" s="640" t="s">
        <v>915</v>
      </c>
      <c r="C3" s="640"/>
      <c r="D3" s="640"/>
      <c r="E3" s="640"/>
      <c r="F3" s="640"/>
      <c r="G3" s="640"/>
    </row>
    <row r="4" spans="2:7" ht="30" x14ac:dyDescent="0.25">
      <c r="B4" s="297" t="s">
        <v>12</v>
      </c>
      <c r="C4" s="297" t="s">
        <v>706</v>
      </c>
      <c r="D4" s="297" t="s">
        <v>708</v>
      </c>
      <c r="E4" s="297" t="s">
        <v>711</v>
      </c>
      <c r="F4" s="297" t="s">
        <v>32</v>
      </c>
      <c r="G4" s="638" t="s">
        <v>916</v>
      </c>
    </row>
    <row r="5" spans="2:7" x14ac:dyDescent="0.25">
      <c r="B5" s="17" t="s">
        <v>433</v>
      </c>
      <c r="C5" s="17">
        <v>12</v>
      </c>
      <c r="D5" s="17">
        <v>1</v>
      </c>
      <c r="E5" s="17">
        <v>0</v>
      </c>
      <c r="F5" s="17">
        <f>SUM(C5:E5)</f>
        <v>13</v>
      </c>
      <c r="G5" s="295">
        <f>C5/F5</f>
        <v>0.92307692307692313</v>
      </c>
    </row>
    <row r="6" spans="2:7" x14ac:dyDescent="0.25">
      <c r="B6" s="17" t="s">
        <v>463</v>
      </c>
      <c r="C6" s="17">
        <v>17</v>
      </c>
      <c r="D6" s="17">
        <v>0</v>
      </c>
      <c r="E6" s="17">
        <v>0</v>
      </c>
      <c r="F6" s="17">
        <f t="shared" ref="F6:F15" si="0">SUM(C6:E6)</f>
        <v>17</v>
      </c>
      <c r="G6" s="295">
        <f t="shared" ref="G6:G15" si="1">C6/F6</f>
        <v>1</v>
      </c>
    </row>
    <row r="7" spans="2:7" x14ac:dyDescent="0.25">
      <c r="B7" s="17" t="s">
        <v>467</v>
      </c>
      <c r="C7" s="17">
        <v>25</v>
      </c>
      <c r="D7" s="17">
        <v>1</v>
      </c>
      <c r="E7" s="17">
        <v>0</v>
      </c>
      <c r="F7" s="17">
        <f t="shared" si="0"/>
        <v>26</v>
      </c>
      <c r="G7" s="295">
        <f t="shared" si="1"/>
        <v>0.96153846153846156</v>
      </c>
    </row>
    <row r="8" spans="2:7" x14ac:dyDescent="0.25">
      <c r="B8" s="17" t="s">
        <v>449</v>
      </c>
      <c r="C8" s="17">
        <v>6</v>
      </c>
      <c r="D8" s="17">
        <v>0</v>
      </c>
      <c r="E8" s="17">
        <v>2</v>
      </c>
      <c r="F8" s="17">
        <f t="shared" si="0"/>
        <v>8</v>
      </c>
      <c r="G8" s="295">
        <f t="shared" si="1"/>
        <v>0.75</v>
      </c>
    </row>
    <row r="9" spans="2:7" x14ac:dyDescent="0.25">
      <c r="B9" s="17" t="s">
        <v>270</v>
      </c>
      <c r="C9" s="17">
        <v>4</v>
      </c>
      <c r="D9" s="17">
        <v>1</v>
      </c>
      <c r="E9" s="17">
        <v>1</v>
      </c>
      <c r="F9" s="17">
        <f t="shared" si="0"/>
        <v>6</v>
      </c>
      <c r="G9" s="295">
        <f t="shared" si="1"/>
        <v>0.66666666666666663</v>
      </c>
    </row>
    <row r="10" spans="2:7" x14ac:dyDescent="0.25">
      <c r="B10" s="17" t="s">
        <v>428</v>
      </c>
      <c r="C10" s="17">
        <v>48</v>
      </c>
      <c r="D10" s="17">
        <v>0</v>
      </c>
      <c r="E10" s="17">
        <v>0</v>
      </c>
      <c r="F10" s="17">
        <f t="shared" si="0"/>
        <v>48</v>
      </c>
      <c r="G10" s="295">
        <f t="shared" si="1"/>
        <v>1</v>
      </c>
    </row>
    <row r="11" spans="2:7" x14ac:dyDescent="0.25">
      <c r="B11" s="17" t="s">
        <v>486</v>
      </c>
      <c r="C11" s="17">
        <v>7</v>
      </c>
      <c r="D11" s="17">
        <v>1</v>
      </c>
      <c r="E11" s="17">
        <v>0</v>
      </c>
      <c r="F11" s="17">
        <f t="shared" si="0"/>
        <v>8</v>
      </c>
      <c r="G11" s="295">
        <f t="shared" si="1"/>
        <v>0.875</v>
      </c>
    </row>
    <row r="12" spans="2:7" x14ac:dyDescent="0.25">
      <c r="B12" s="17" t="s">
        <v>461</v>
      </c>
      <c r="C12" s="17">
        <v>12</v>
      </c>
      <c r="D12" s="17">
        <v>1</v>
      </c>
      <c r="E12" s="17">
        <v>0</v>
      </c>
      <c r="F12" s="17">
        <f t="shared" si="0"/>
        <v>13</v>
      </c>
      <c r="G12" s="295">
        <f t="shared" si="1"/>
        <v>0.92307692307692313</v>
      </c>
    </row>
    <row r="13" spans="2:7" x14ac:dyDescent="0.25">
      <c r="B13" s="17" t="s">
        <v>203</v>
      </c>
      <c r="C13" s="17">
        <v>0</v>
      </c>
      <c r="D13" s="17">
        <v>0</v>
      </c>
      <c r="E13" s="17">
        <v>14</v>
      </c>
      <c r="F13" s="17">
        <f t="shared" si="0"/>
        <v>14</v>
      </c>
      <c r="G13" s="295">
        <f t="shared" si="1"/>
        <v>0</v>
      </c>
    </row>
    <row r="14" spans="2:7" x14ac:dyDescent="0.25">
      <c r="B14" s="17" t="s">
        <v>439</v>
      </c>
      <c r="C14" s="17">
        <v>21</v>
      </c>
      <c r="D14" s="17"/>
      <c r="E14" s="17">
        <v>10</v>
      </c>
      <c r="F14" s="17">
        <f t="shared" si="0"/>
        <v>31</v>
      </c>
      <c r="G14" s="295">
        <f t="shared" si="1"/>
        <v>0.67741935483870963</v>
      </c>
    </row>
    <row r="15" spans="2:7" x14ac:dyDescent="0.25">
      <c r="B15" s="17" t="s">
        <v>442</v>
      </c>
      <c r="C15" s="17">
        <v>38</v>
      </c>
      <c r="D15" s="17">
        <v>3</v>
      </c>
      <c r="E15" s="17">
        <v>2</v>
      </c>
      <c r="F15" s="17">
        <f t="shared" si="0"/>
        <v>43</v>
      </c>
      <c r="G15" s="295">
        <f t="shared" si="1"/>
        <v>0.88372093023255816</v>
      </c>
    </row>
    <row r="16" spans="2:7" x14ac:dyDescent="0.25">
      <c r="B16" s="297" t="s">
        <v>32</v>
      </c>
      <c r="C16" s="297">
        <f t="shared" ref="C16:E16" si="2">SUM(C5:C15)</f>
        <v>190</v>
      </c>
      <c r="D16" s="297">
        <f t="shared" si="2"/>
        <v>8</v>
      </c>
      <c r="E16" s="297">
        <f t="shared" si="2"/>
        <v>29</v>
      </c>
      <c r="F16" s="297">
        <f>SUM(F5:F15)</f>
        <v>227</v>
      </c>
      <c r="G16" s="298">
        <f>C16/F16</f>
        <v>0.83700440528634357</v>
      </c>
    </row>
    <row r="17" spans="2:7" x14ac:dyDescent="0.25">
      <c r="B17" s="296" t="s">
        <v>935</v>
      </c>
      <c r="C17" s="17"/>
      <c r="D17" s="17"/>
      <c r="E17" s="17"/>
      <c r="F17" s="17"/>
      <c r="G17" s="17"/>
    </row>
    <row r="20" spans="2:7" x14ac:dyDescent="0.25">
      <c r="B20" s="640" t="s">
        <v>919</v>
      </c>
      <c r="C20" s="640"/>
      <c r="D20" s="640"/>
    </row>
    <row r="21" spans="2:7" x14ac:dyDescent="0.25">
      <c r="B21" s="640" t="s">
        <v>915</v>
      </c>
      <c r="C21" s="640"/>
      <c r="D21" s="640"/>
    </row>
    <row r="22" spans="2:7" x14ac:dyDescent="0.25">
      <c r="B22" s="297" t="s">
        <v>12</v>
      </c>
      <c r="C22" s="297" t="s">
        <v>32</v>
      </c>
      <c r="D22" s="297" t="s">
        <v>917</v>
      </c>
    </row>
    <row r="23" spans="2:7" x14ac:dyDescent="0.25">
      <c r="B23" s="299" t="s">
        <v>433</v>
      </c>
      <c r="C23" s="300">
        <v>34945</v>
      </c>
      <c r="D23" s="301">
        <f>C23/$C$34</f>
        <v>1.5866784574425096E-2</v>
      </c>
      <c r="F23" s="373"/>
    </row>
    <row r="24" spans="2:7" x14ac:dyDescent="0.25">
      <c r="B24" s="302" t="s">
        <v>463</v>
      </c>
      <c r="C24" s="303">
        <v>38709</v>
      </c>
      <c r="D24" s="304">
        <f t="shared" ref="D24:D33" si="3">C24/$C$34</f>
        <v>1.7575829563354441E-2</v>
      </c>
      <c r="F24" s="373"/>
    </row>
    <row r="25" spans="2:7" x14ac:dyDescent="0.25">
      <c r="B25" s="302" t="s">
        <v>467</v>
      </c>
      <c r="C25" s="303">
        <v>27561</v>
      </c>
      <c r="D25" s="304">
        <f t="shared" si="3"/>
        <v>1.2514077826748606E-2</v>
      </c>
      <c r="F25" s="373"/>
    </row>
    <row r="26" spans="2:7" x14ac:dyDescent="0.25">
      <c r="B26" s="302" t="s">
        <v>449</v>
      </c>
      <c r="C26" s="303">
        <v>56255</v>
      </c>
      <c r="D26" s="304">
        <f t="shared" si="3"/>
        <v>2.5542594540972491E-2</v>
      </c>
      <c r="F26" s="373"/>
    </row>
    <row r="27" spans="2:7" x14ac:dyDescent="0.25">
      <c r="B27" s="302" t="s">
        <v>270</v>
      </c>
      <c r="C27" s="303">
        <v>63056</v>
      </c>
      <c r="D27" s="304">
        <f t="shared" si="3"/>
        <v>2.8630590016452961E-2</v>
      </c>
      <c r="F27" s="373"/>
    </row>
    <row r="28" spans="2:7" x14ac:dyDescent="0.25">
      <c r="B28" s="302" t="s">
        <v>428</v>
      </c>
      <c r="C28" s="303">
        <v>51102</v>
      </c>
      <c r="D28" s="304">
        <f t="shared" si="3"/>
        <v>2.3202873810910608E-2</v>
      </c>
      <c r="F28" s="373"/>
    </row>
    <row r="29" spans="2:7" x14ac:dyDescent="0.25">
      <c r="B29" s="302" t="s">
        <v>486</v>
      </c>
      <c r="C29" s="303">
        <v>40600</v>
      </c>
      <c r="D29" s="304">
        <f t="shared" si="3"/>
        <v>1.8434438509705504E-2</v>
      </c>
      <c r="F29" s="373"/>
    </row>
    <row r="30" spans="2:7" x14ac:dyDescent="0.25">
      <c r="B30" s="302" t="s">
        <v>461</v>
      </c>
      <c r="C30" s="303">
        <v>32042</v>
      </c>
      <c r="D30" s="304">
        <f t="shared" si="3"/>
        <v>1.4548676815960192E-2</v>
      </c>
      <c r="F30" s="373"/>
    </row>
    <row r="31" spans="2:7" x14ac:dyDescent="0.25">
      <c r="B31" s="302" t="s">
        <v>203</v>
      </c>
      <c r="C31" s="303">
        <v>1418212.6</v>
      </c>
      <c r="D31" s="304">
        <f t="shared" si="3"/>
        <v>0.64393972828545742</v>
      </c>
      <c r="F31" s="373"/>
    </row>
    <row r="32" spans="2:7" x14ac:dyDescent="0.25">
      <c r="B32" s="302" t="s">
        <v>439</v>
      </c>
      <c r="C32" s="303">
        <v>410733</v>
      </c>
      <c r="D32" s="304">
        <f t="shared" si="3"/>
        <v>0.18649340473908549</v>
      </c>
      <c r="F32" s="373"/>
    </row>
    <row r="33" spans="2:11" x14ac:dyDescent="0.25">
      <c r="B33" s="305" t="s">
        <v>442</v>
      </c>
      <c r="C33" s="306">
        <v>29184</v>
      </c>
      <c r="D33" s="307">
        <f t="shared" si="3"/>
        <v>1.3251001316927228E-2</v>
      </c>
      <c r="F33" s="373"/>
    </row>
    <row r="34" spans="2:11" x14ac:dyDescent="0.25">
      <c r="B34" s="308" t="s">
        <v>32</v>
      </c>
      <c r="C34" s="309">
        <f>SUM(C23:C33)</f>
        <v>2202399.6</v>
      </c>
      <c r="D34" s="310">
        <f>SUM(D23:D33)</f>
        <v>1</v>
      </c>
      <c r="F34" s="373"/>
    </row>
    <row r="36" spans="2:11" x14ac:dyDescent="0.25">
      <c r="G36" s="373"/>
      <c r="H36" s="373"/>
      <c r="I36" s="373"/>
      <c r="J36" s="373"/>
      <c r="K36" s="373"/>
    </row>
    <row r="37" spans="2:11" x14ac:dyDescent="0.25">
      <c r="B37" s="640" t="s">
        <v>920</v>
      </c>
      <c r="C37" s="640"/>
      <c r="D37" s="640"/>
      <c r="G37" s="373"/>
      <c r="H37" s="373"/>
      <c r="I37" s="373"/>
      <c r="J37" s="373"/>
      <c r="K37" s="373"/>
    </row>
    <row r="38" spans="2:11" x14ac:dyDescent="0.25">
      <c r="B38" s="641" t="s">
        <v>915</v>
      </c>
      <c r="C38" s="641"/>
      <c r="D38" s="641"/>
      <c r="G38" s="373"/>
      <c r="H38" s="373"/>
      <c r="I38" s="373"/>
      <c r="J38" s="373"/>
      <c r="K38" s="373"/>
    </row>
    <row r="39" spans="2:11" x14ac:dyDescent="0.25">
      <c r="B39" s="297" t="s">
        <v>12</v>
      </c>
      <c r="C39" s="297" t="s">
        <v>32</v>
      </c>
      <c r="D39" s="297" t="s">
        <v>917</v>
      </c>
      <c r="G39" s="373"/>
      <c r="H39" s="373"/>
      <c r="I39" s="373"/>
      <c r="J39" s="373"/>
      <c r="K39" s="373"/>
    </row>
    <row r="40" spans="2:11" x14ac:dyDescent="0.25">
      <c r="B40" s="299" t="s">
        <v>433</v>
      </c>
      <c r="C40" s="300">
        <v>51564.83</v>
      </c>
      <c r="D40" s="301">
        <f>C40/$C$51</f>
        <v>7.9507946322266588E-3</v>
      </c>
      <c r="F40" s="373"/>
      <c r="G40" s="373"/>
      <c r="H40" s="373"/>
      <c r="I40" s="373"/>
      <c r="J40" s="373"/>
      <c r="K40" s="373"/>
    </row>
    <row r="41" spans="2:11" x14ac:dyDescent="0.25">
      <c r="B41" s="302" t="s">
        <v>463</v>
      </c>
      <c r="C41" s="303">
        <v>46042.738000000005</v>
      </c>
      <c r="D41" s="304">
        <f t="shared" ref="D41:D51" si="4">C41/$C$51</f>
        <v>7.0993418216140428E-3</v>
      </c>
      <c r="F41" s="373"/>
      <c r="G41" s="373"/>
      <c r="H41" s="373"/>
      <c r="I41" s="373"/>
      <c r="J41" s="373"/>
      <c r="K41" s="373"/>
    </row>
    <row r="42" spans="2:11" x14ac:dyDescent="0.25">
      <c r="B42" s="302" t="s">
        <v>467</v>
      </c>
      <c r="C42" s="303">
        <v>45427.808999999994</v>
      </c>
      <c r="D42" s="304">
        <f t="shared" si="4"/>
        <v>7.0045257581769944E-3</v>
      </c>
      <c r="F42" s="373"/>
      <c r="G42" s="373"/>
      <c r="H42" s="373"/>
      <c r="I42" s="373"/>
      <c r="J42" s="373"/>
      <c r="K42" s="373"/>
    </row>
    <row r="43" spans="2:11" x14ac:dyDescent="0.25">
      <c r="B43" s="302" t="s">
        <v>449</v>
      </c>
      <c r="C43" s="303">
        <v>113911.663</v>
      </c>
      <c r="D43" s="304">
        <f t="shared" si="4"/>
        <v>1.7564069128675728E-2</v>
      </c>
      <c r="F43" s="373"/>
      <c r="G43" s="373"/>
      <c r="H43" s="373"/>
      <c r="I43" s="373"/>
      <c r="J43" s="373"/>
      <c r="K43" s="373"/>
    </row>
    <row r="44" spans="2:11" x14ac:dyDescent="0.25">
      <c r="B44" s="302" t="s">
        <v>270</v>
      </c>
      <c r="C44" s="303">
        <v>148012.67200000002</v>
      </c>
      <c r="D44" s="304">
        <f t="shared" si="4"/>
        <v>2.2822112630626827E-2</v>
      </c>
      <c r="F44" s="373"/>
      <c r="G44" s="373"/>
      <c r="H44" s="373"/>
      <c r="I44" s="373"/>
      <c r="J44" s="373"/>
      <c r="K44" s="373"/>
    </row>
    <row r="45" spans="2:11" x14ac:dyDescent="0.25">
      <c r="B45" s="302" t="s">
        <v>428</v>
      </c>
      <c r="C45" s="303">
        <v>101289.43700000002</v>
      </c>
      <c r="D45" s="304">
        <f t="shared" si="4"/>
        <v>1.5617844798496582E-2</v>
      </c>
      <c r="F45" s="373"/>
      <c r="G45" s="373"/>
      <c r="H45" s="373"/>
      <c r="I45" s="373"/>
      <c r="J45" s="373"/>
      <c r="K45" s="373"/>
    </row>
    <row r="46" spans="2:11" x14ac:dyDescent="0.25">
      <c r="B46" s="302" t="s">
        <v>486</v>
      </c>
      <c r="C46" s="303">
        <v>83140.004000000015</v>
      </c>
      <c r="D46" s="304">
        <f t="shared" si="4"/>
        <v>1.2819378974516217E-2</v>
      </c>
      <c r="F46" s="373"/>
      <c r="G46" s="373"/>
      <c r="H46" s="373"/>
      <c r="I46" s="373"/>
      <c r="J46" s="373"/>
      <c r="K46" s="373"/>
    </row>
    <row r="47" spans="2:11" x14ac:dyDescent="0.25">
      <c r="B47" s="302" t="s">
        <v>461</v>
      </c>
      <c r="C47" s="303">
        <v>44674.273000000001</v>
      </c>
      <c r="D47" s="304">
        <f t="shared" si="4"/>
        <v>6.8883378451364691E-3</v>
      </c>
      <c r="F47" s="373"/>
      <c r="G47" s="491"/>
      <c r="H47" s="328"/>
    </row>
    <row r="48" spans="2:11" x14ac:dyDescent="0.25">
      <c r="B48" s="302" t="s">
        <v>203</v>
      </c>
      <c r="C48" s="303">
        <v>5031183</v>
      </c>
      <c r="D48" s="304">
        <f t="shared" si="4"/>
        <v>0.77575942343162996</v>
      </c>
      <c r="F48" s="373"/>
      <c r="G48" s="491"/>
      <c r="H48" s="328"/>
    </row>
    <row r="49" spans="2:10" x14ac:dyDescent="0.25">
      <c r="B49" s="302" t="s">
        <v>439</v>
      </c>
      <c r="C49" s="303">
        <v>789060</v>
      </c>
      <c r="D49" s="304">
        <f t="shared" si="4"/>
        <v>0.12166536789716494</v>
      </c>
      <c r="F49" s="373"/>
      <c r="G49" s="491"/>
      <c r="H49" s="328"/>
    </row>
    <row r="50" spans="2:10" x14ac:dyDescent="0.25">
      <c r="B50" s="305" t="s">
        <v>442</v>
      </c>
      <c r="C50" s="306">
        <v>31187.463000000003</v>
      </c>
      <c r="D50" s="307">
        <f t="shared" si="4"/>
        <v>4.8088030817355076E-3</v>
      </c>
      <c r="F50" s="373"/>
      <c r="G50" s="491"/>
      <c r="H50" s="328"/>
    </row>
    <row r="51" spans="2:10" x14ac:dyDescent="0.25">
      <c r="B51" s="308" t="s">
        <v>32</v>
      </c>
      <c r="C51" s="309">
        <f>SUM(C40:C50)</f>
        <v>6485493.8890000004</v>
      </c>
      <c r="D51" s="310">
        <f t="shared" si="4"/>
        <v>1</v>
      </c>
    </row>
    <row r="54" spans="2:10" x14ac:dyDescent="0.25">
      <c r="B54" s="640" t="s">
        <v>921</v>
      </c>
      <c r="C54" s="640"/>
      <c r="D54" s="640"/>
      <c r="E54" s="640"/>
      <c r="F54" s="640"/>
      <c r="G54" s="640"/>
      <c r="H54" s="640"/>
    </row>
    <row r="55" spans="2:10" x14ac:dyDescent="0.25">
      <c r="B55" s="641" t="s">
        <v>915</v>
      </c>
      <c r="C55" s="641"/>
      <c r="D55" s="641"/>
      <c r="E55" s="641"/>
      <c r="F55" s="641"/>
      <c r="G55" s="641"/>
      <c r="H55" s="641"/>
    </row>
    <row r="56" spans="2:10" x14ac:dyDescent="0.25">
      <c r="B56" s="297" t="s">
        <v>12</v>
      </c>
      <c r="C56" s="297" t="s">
        <v>56</v>
      </c>
      <c r="D56" s="297" t="s">
        <v>57</v>
      </c>
      <c r="E56" s="297" t="s">
        <v>26</v>
      </c>
      <c r="F56" s="297" t="s">
        <v>58</v>
      </c>
      <c r="G56" s="297" t="s">
        <v>27</v>
      </c>
      <c r="H56" s="297" t="s">
        <v>32</v>
      </c>
      <c r="J56" s="330" t="s">
        <v>936</v>
      </c>
    </row>
    <row r="57" spans="2:10" x14ac:dyDescent="0.25">
      <c r="B57" s="299" t="s">
        <v>433</v>
      </c>
      <c r="C57" s="311">
        <v>49235.964999999997</v>
      </c>
      <c r="D57" s="311"/>
      <c r="E57" s="311"/>
      <c r="F57" s="311">
        <v>2327.8719999999998</v>
      </c>
      <c r="G57" s="311"/>
      <c r="H57" s="311">
        <f>SUM(C57:G57)</f>
        <v>51563.837</v>
      </c>
    </row>
    <row r="58" spans="2:10" x14ac:dyDescent="0.25">
      <c r="B58" s="302" t="s">
        <v>463</v>
      </c>
      <c r="C58" s="312">
        <v>43813.678999999996</v>
      </c>
      <c r="D58" s="312"/>
      <c r="E58" s="312"/>
      <c r="F58" s="312"/>
      <c r="G58" s="312">
        <v>2228.797</v>
      </c>
      <c r="H58" s="311">
        <f t="shared" ref="H58:H67" si="5">SUM(C58:G58)</f>
        <v>46042.475999999995</v>
      </c>
    </row>
    <row r="59" spans="2:10" x14ac:dyDescent="0.25">
      <c r="B59" s="302" t="s">
        <v>467</v>
      </c>
      <c r="C59" s="312">
        <v>45414.284</v>
      </c>
      <c r="D59" s="312"/>
      <c r="E59" s="312"/>
      <c r="F59" s="312">
        <v>2.665</v>
      </c>
      <c r="G59" s="312">
        <v>10.86</v>
      </c>
      <c r="H59" s="311">
        <f t="shared" si="5"/>
        <v>45427.809000000001</v>
      </c>
    </row>
    <row r="60" spans="2:10" x14ac:dyDescent="0.25">
      <c r="B60" s="302" t="s">
        <v>449</v>
      </c>
      <c r="C60" s="312">
        <v>51413.289000000004</v>
      </c>
      <c r="D60" s="312"/>
      <c r="E60" s="312"/>
      <c r="F60" s="312">
        <v>62498</v>
      </c>
      <c r="G60" s="312"/>
      <c r="H60" s="311">
        <f t="shared" si="5"/>
        <v>113911.289</v>
      </c>
    </row>
    <row r="61" spans="2:10" x14ac:dyDescent="0.25">
      <c r="B61" s="302" t="s">
        <v>270</v>
      </c>
      <c r="C61" s="312">
        <v>11241.679</v>
      </c>
      <c r="D61" s="312"/>
      <c r="E61" s="312"/>
      <c r="F61" s="312">
        <v>124164.993</v>
      </c>
      <c r="G61" s="312">
        <v>12606</v>
      </c>
      <c r="H61" s="311">
        <f t="shared" si="5"/>
        <v>148012.67199999999</v>
      </c>
    </row>
    <row r="62" spans="2:10" x14ac:dyDescent="0.25">
      <c r="B62" s="302" t="s">
        <v>428</v>
      </c>
      <c r="C62" s="312">
        <v>98780.074000000037</v>
      </c>
      <c r="D62" s="312"/>
      <c r="E62" s="312"/>
      <c r="F62" s="312"/>
      <c r="G62" s="312">
        <v>2509.3629999999998</v>
      </c>
      <c r="H62" s="311">
        <f t="shared" si="5"/>
        <v>101289.43700000003</v>
      </c>
    </row>
    <row r="63" spans="2:10" x14ac:dyDescent="0.25">
      <c r="B63" s="302" t="s">
        <v>486</v>
      </c>
      <c r="C63" s="312">
        <v>28460.004000000001</v>
      </c>
      <c r="D63" s="312">
        <v>54680</v>
      </c>
      <c r="E63" s="312"/>
      <c r="F63" s="312"/>
      <c r="G63" s="312"/>
      <c r="H63" s="311">
        <f t="shared" si="5"/>
        <v>83140.004000000001</v>
      </c>
    </row>
    <row r="64" spans="2:10" x14ac:dyDescent="0.25">
      <c r="B64" s="302" t="s">
        <v>461</v>
      </c>
      <c r="C64" s="312">
        <v>40577.025000000001</v>
      </c>
      <c r="D64" s="312"/>
      <c r="E64" s="312"/>
      <c r="F64" s="312">
        <v>3005</v>
      </c>
      <c r="G64" s="312">
        <v>1091.7860000000001</v>
      </c>
      <c r="H64" s="311">
        <f t="shared" si="5"/>
        <v>44673.811000000002</v>
      </c>
    </row>
    <row r="65" spans="2:11" x14ac:dyDescent="0.25">
      <c r="B65" s="302" t="s">
        <v>203</v>
      </c>
      <c r="C65" s="312">
        <v>532207.85378814593</v>
      </c>
      <c r="D65" s="312">
        <v>3635555.4711026615</v>
      </c>
      <c r="E65" s="312">
        <v>393673</v>
      </c>
      <c r="F65" s="312">
        <v>467864</v>
      </c>
      <c r="G65" s="312">
        <v>1901</v>
      </c>
      <c r="H65" s="311">
        <f t="shared" si="5"/>
        <v>5031201.3248908073</v>
      </c>
    </row>
    <row r="66" spans="2:11" x14ac:dyDescent="0.25">
      <c r="B66" s="302" t="s">
        <v>439</v>
      </c>
      <c r="C66" s="312">
        <v>20086</v>
      </c>
      <c r="D66" s="312"/>
      <c r="E66" s="312"/>
      <c r="F66" s="312">
        <v>768974.24</v>
      </c>
      <c r="G66" s="312"/>
      <c r="H66" s="311">
        <f t="shared" si="5"/>
        <v>789060.24</v>
      </c>
    </row>
    <row r="67" spans="2:11" x14ac:dyDescent="0.25">
      <c r="B67" s="305" t="s">
        <v>442</v>
      </c>
      <c r="C67" s="313">
        <v>31187.463000000003</v>
      </c>
      <c r="D67" s="313"/>
      <c r="E67" s="313"/>
      <c r="F67" s="313"/>
      <c r="G67" s="313"/>
      <c r="H67" s="311">
        <f t="shared" si="5"/>
        <v>31187.463000000003</v>
      </c>
    </row>
    <row r="68" spans="2:11" x14ac:dyDescent="0.25">
      <c r="B68" s="308" t="s">
        <v>32</v>
      </c>
      <c r="C68" s="309">
        <f>SUM(C57:C67)</f>
        <v>952417.31578814599</v>
      </c>
      <c r="D68" s="309">
        <f t="shared" ref="D68:G68" si="6">SUM(D57:D67)</f>
        <v>3690235.4711026615</v>
      </c>
      <c r="E68" s="309">
        <f t="shared" si="6"/>
        <v>393673</v>
      </c>
      <c r="F68" s="309">
        <f t="shared" si="6"/>
        <v>1428836.77</v>
      </c>
      <c r="G68" s="309">
        <f t="shared" si="6"/>
        <v>20347.806</v>
      </c>
      <c r="H68" s="309">
        <f>SUM(H57:H67)</f>
        <v>6485510.3628908079</v>
      </c>
    </row>
    <row r="69" spans="2:11" x14ac:dyDescent="0.25">
      <c r="B69" s="308" t="s">
        <v>917</v>
      </c>
      <c r="C69" s="601">
        <f>C68/$H$68</f>
        <v>0.14685310214563005</v>
      </c>
      <c r="D69" s="601">
        <f t="shared" ref="D69:G69" si="7">D68/$H$68</f>
        <v>0.56899692770790677</v>
      </c>
      <c r="E69" s="601">
        <f t="shared" si="7"/>
        <v>6.0700388708426464E-2</v>
      </c>
      <c r="F69" s="603">
        <f>F68/H68</f>
        <v>0.22031215587528871</v>
      </c>
      <c r="G69" s="327">
        <f t="shared" si="7"/>
        <v>3.1374255627478953E-3</v>
      </c>
      <c r="H69" s="310">
        <f>SUM(C69:G69)</f>
        <v>0.99999999999999989</v>
      </c>
    </row>
    <row r="71" spans="2:11" x14ac:dyDescent="0.25">
      <c r="H71" s="328"/>
    </row>
    <row r="72" spans="2:11" x14ac:dyDescent="0.25">
      <c r="B72" s="640" t="s">
        <v>928</v>
      </c>
      <c r="C72" s="640"/>
      <c r="D72" s="640"/>
      <c r="E72" s="640"/>
      <c r="K72" s="332" t="s">
        <v>1012</v>
      </c>
    </row>
    <row r="73" spans="2:11" x14ac:dyDescent="0.25">
      <c r="B73" s="641" t="s">
        <v>915</v>
      </c>
      <c r="C73" s="641"/>
      <c r="D73" s="641"/>
      <c r="E73" s="641"/>
    </row>
    <row r="74" spans="2:11" x14ac:dyDescent="0.25">
      <c r="B74" s="642" t="s">
        <v>12</v>
      </c>
      <c r="C74" s="316" t="s">
        <v>56</v>
      </c>
      <c r="D74" s="316" t="s">
        <v>57</v>
      </c>
      <c r="E74" s="316" t="s">
        <v>26</v>
      </c>
      <c r="G74" s="331" t="s">
        <v>937</v>
      </c>
    </row>
    <row r="75" spans="2:11" x14ac:dyDescent="0.25">
      <c r="B75" s="643"/>
      <c r="C75" s="317" t="s">
        <v>922</v>
      </c>
      <c r="D75" s="317" t="s">
        <v>923</v>
      </c>
      <c r="E75" s="318" t="s">
        <v>924</v>
      </c>
    </row>
    <row r="76" spans="2:11" x14ac:dyDescent="0.25">
      <c r="B76" s="299" t="s">
        <v>433</v>
      </c>
      <c r="C76" s="300">
        <v>90411.904761904763</v>
      </c>
      <c r="D76" s="301"/>
      <c r="E76" s="301"/>
      <c r="F76" s="373"/>
    </row>
    <row r="77" spans="2:11" x14ac:dyDescent="0.25">
      <c r="B77" s="302" t="s">
        <v>463</v>
      </c>
      <c r="C77" s="303">
        <v>69846.071428571435</v>
      </c>
      <c r="D77" s="304"/>
      <c r="E77" s="304"/>
      <c r="F77" s="373"/>
    </row>
    <row r="78" spans="2:11" x14ac:dyDescent="0.25">
      <c r="B78" s="302" t="s">
        <v>467</v>
      </c>
      <c r="C78" s="303">
        <v>87683.142857142855</v>
      </c>
      <c r="D78" s="304"/>
      <c r="E78" s="304"/>
      <c r="F78" s="373"/>
    </row>
    <row r="79" spans="2:11" x14ac:dyDescent="0.25">
      <c r="B79" s="302" t="s">
        <v>449</v>
      </c>
      <c r="C79" s="303">
        <v>117887.23809523809</v>
      </c>
      <c r="D79" s="304"/>
      <c r="E79" s="304"/>
      <c r="F79" s="373"/>
    </row>
    <row r="80" spans="2:11" x14ac:dyDescent="0.25">
      <c r="B80" s="302" t="s">
        <v>270</v>
      </c>
      <c r="C80" s="303">
        <v>20811.785714285714</v>
      </c>
      <c r="D80" s="304"/>
      <c r="E80" s="304"/>
      <c r="F80" s="373"/>
    </row>
    <row r="81" spans="2:12" x14ac:dyDescent="0.25">
      <c r="B81" s="302" t="s">
        <v>428</v>
      </c>
      <c r="C81" s="303">
        <v>180809.83333333331</v>
      </c>
      <c r="D81" s="304"/>
      <c r="E81" s="304"/>
      <c r="F81" s="373"/>
    </row>
    <row r="82" spans="2:12" x14ac:dyDescent="0.25">
      <c r="B82" s="302" t="s">
        <v>486</v>
      </c>
      <c r="C82" s="303">
        <v>51226.333333333336</v>
      </c>
      <c r="D82" s="312">
        <v>755159</v>
      </c>
      <c r="E82" s="312"/>
      <c r="F82" s="373"/>
    </row>
    <row r="83" spans="2:12" x14ac:dyDescent="0.25">
      <c r="B83" s="302" t="s">
        <v>461</v>
      </c>
      <c r="C83" s="303">
        <v>58760.523809523816</v>
      </c>
      <c r="D83" s="312"/>
      <c r="E83" s="312"/>
      <c r="F83" s="373"/>
    </row>
    <row r="84" spans="2:12" x14ac:dyDescent="0.25">
      <c r="B84" s="302" t="s">
        <v>203</v>
      </c>
      <c r="C84" s="303">
        <v>889067</v>
      </c>
      <c r="D84" s="373">
        <v>38976546</v>
      </c>
      <c r="E84" s="312">
        <v>409828</v>
      </c>
      <c r="F84" s="637"/>
    </row>
    <row r="85" spans="2:12" x14ac:dyDescent="0.25">
      <c r="B85" s="302" t="s">
        <v>439</v>
      </c>
      <c r="C85" s="303">
        <v>41195.309523809527</v>
      </c>
      <c r="D85" s="312"/>
      <c r="E85" s="312"/>
      <c r="F85" s="373"/>
    </row>
    <row r="86" spans="2:12" x14ac:dyDescent="0.25">
      <c r="B86" s="305" t="s">
        <v>442</v>
      </c>
      <c r="C86" s="306">
        <v>56991.404761904756</v>
      </c>
      <c r="D86" s="313"/>
      <c r="E86" s="313"/>
      <c r="F86" s="373"/>
    </row>
    <row r="87" spans="2:12" x14ac:dyDescent="0.25">
      <c r="B87" s="308" t="s">
        <v>925</v>
      </c>
      <c r="C87" s="309">
        <f>SUM(C76:C86)</f>
        <v>1664690.5476190478</v>
      </c>
      <c r="D87" s="309">
        <f t="shared" ref="D87:E87" si="8">SUM(D76:D86)</f>
        <v>39731705</v>
      </c>
      <c r="E87" s="309">
        <f t="shared" si="8"/>
        <v>409828</v>
      </c>
    </row>
    <row r="88" spans="2:12" x14ac:dyDescent="0.25">
      <c r="B88" s="314" t="s">
        <v>926</v>
      </c>
      <c r="C88" s="315">
        <v>5.8250000000000002</v>
      </c>
      <c r="D88" s="17">
        <v>1.0249999999999999</v>
      </c>
      <c r="E88" s="17">
        <v>19.536000000000001</v>
      </c>
    </row>
    <row r="89" spans="2:12" x14ac:dyDescent="0.25">
      <c r="B89" s="297" t="s">
        <v>927</v>
      </c>
      <c r="C89" s="319">
        <f>C87*C88</f>
        <v>9696822.4398809541</v>
      </c>
      <c r="D89" s="319">
        <f t="shared" ref="D89:E89" si="9">D87*D88</f>
        <v>40724997.625</v>
      </c>
      <c r="E89" s="319">
        <f t="shared" si="9"/>
        <v>8006399.8080000002</v>
      </c>
    </row>
    <row r="90" spans="2:12" x14ac:dyDescent="0.25">
      <c r="C90" s="491"/>
      <c r="D90" s="491"/>
      <c r="E90" s="491"/>
    </row>
    <row r="92" spans="2:12" x14ac:dyDescent="0.25">
      <c r="B92" s="640" t="s">
        <v>930</v>
      </c>
      <c r="C92" s="640"/>
      <c r="D92" s="640"/>
      <c r="E92" s="640"/>
      <c r="F92" s="640"/>
      <c r="G92" s="640"/>
    </row>
    <row r="93" spans="2:12" x14ac:dyDescent="0.25">
      <c r="B93" s="641" t="s">
        <v>915</v>
      </c>
      <c r="C93" s="641"/>
      <c r="D93" s="641"/>
      <c r="E93" s="641"/>
      <c r="F93" s="641"/>
      <c r="G93" s="641"/>
    </row>
    <row r="94" spans="2:12" x14ac:dyDescent="0.25">
      <c r="B94" s="297" t="s">
        <v>12</v>
      </c>
      <c r="C94" s="316" t="s">
        <v>29</v>
      </c>
      <c r="D94" s="316" t="s">
        <v>30</v>
      </c>
      <c r="E94" s="316" t="s">
        <v>31</v>
      </c>
      <c r="F94" s="316" t="s">
        <v>32</v>
      </c>
      <c r="G94" s="308" t="s">
        <v>929</v>
      </c>
    </row>
    <row r="95" spans="2:12" x14ac:dyDescent="0.25">
      <c r="B95" s="299" t="s">
        <v>433</v>
      </c>
      <c r="C95" s="320">
        <v>8751.8889999999992</v>
      </c>
      <c r="D95" s="320">
        <v>34008.192000000003</v>
      </c>
      <c r="E95" s="320">
        <v>10065.455</v>
      </c>
      <c r="F95" s="320">
        <f>SUM(C95:E95)</f>
        <v>52825.536000000007</v>
      </c>
      <c r="G95" s="301">
        <f>F95/$F$106</f>
        <v>8.5299952027163995E-3</v>
      </c>
      <c r="I95" s="17"/>
      <c r="J95" s="326" t="s">
        <v>29</v>
      </c>
      <c r="K95" s="326" t="s">
        <v>30</v>
      </c>
      <c r="L95" s="326" t="s">
        <v>31</v>
      </c>
    </row>
    <row r="96" spans="2:12" x14ac:dyDescent="0.25">
      <c r="B96" s="302" t="s">
        <v>463</v>
      </c>
      <c r="C96" s="312">
        <v>14124.064999999999</v>
      </c>
      <c r="D96" s="312">
        <v>16923.799000000003</v>
      </c>
      <c r="E96" s="312">
        <v>10518.768</v>
      </c>
      <c r="F96" s="312">
        <f t="shared" ref="F96:F105" si="10">SUM(C96:E96)</f>
        <v>41566.631999999998</v>
      </c>
      <c r="G96" s="304">
        <f t="shared" ref="G96:G105" si="11">F96/$F$106</f>
        <v>6.711965431890325E-3</v>
      </c>
      <c r="I96" s="318" t="s">
        <v>932</v>
      </c>
      <c r="J96" s="325">
        <f>C107</f>
        <v>0.33852347817972794</v>
      </c>
      <c r="K96" s="325">
        <f t="shared" ref="K96:L96" si="12">D107</f>
        <v>0.4396325814051541</v>
      </c>
      <c r="L96" s="325">
        <f t="shared" si="12"/>
        <v>0.22184394041511779</v>
      </c>
    </row>
    <row r="97" spans="2:12" x14ac:dyDescent="0.25">
      <c r="B97" s="302" t="s">
        <v>467</v>
      </c>
      <c r="C97" s="312">
        <v>14922.834000000001</v>
      </c>
      <c r="D97" s="312">
        <v>25751.453000000005</v>
      </c>
      <c r="E97" s="312">
        <v>11193.494000000001</v>
      </c>
      <c r="F97" s="312">
        <f t="shared" si="10"/>
        <v>51867.781000000003</v>
      </c>
      <c r="G97" s="304">
        <f t="shared" si="11"/>
        <v>8.375341863176641E-3</v>
      </c>
      <c r="I97" s="326" t="s">
        <v>933</v>
      </c>
      <c r="J97" s="325">
        <f>C125</f>
        <v>0.36952361990303212</v>
      </c>
      <c r="K97" s="325">
        <f t="shared" ref="K97:L97" si="13">D125</f>
        <v>0.39667713032998742</v>
      </c>
      <c r="L97" s="325">
        <f t="shared" si="13"/>
        <v>0.23379924976698047</v>
      </c>
    </row>
    <row r="98" spans="2:12" x14ac:dyDescent="0.25">
      <c r="B98" s="302" t="s">
        <v>449</v>
      </c>
      <c r="C98" s="312">
        <v>23747</v>
      </c>
      <c r="D98" s="312">
        <v>72149</v>
      </c>
      <c r="E98" s="312">
        <v>4721.4140000000007</v>
      </c>
      <c r="F98" s="312">
        <f t="shared" si="10"/>
        <v>100617.414</v>
      </c>
      <c r="G98" s="304">
        <f t="shared" si="11"/>
        <v>1.6247181263427782E-2</v>
      </c>
      <c r="I98" s="326" t="s">
        <v>934</v>
      </c>
      <c r="J98" s="325">
        <f>C143</f>
        <v>0.84379276483249299</v>
      </c>
      <c r="K98" s="325">
        <f t="shared" ref="K98:L98" si="14">D143</f>
        <v>0.14247545523798777</v>
      </c>
      <c r="L98" s="325">
        <f t="shared" si="14"/>
        <v>1.3731779929519636E-2</v>
      </c>
    </row>
    <row r="99" spans="2:12" x14ac:dyDescent="0.25">
      <c r="B99" s="302" t="s">
        <v>270</v>
      </c>
      <c r="C99" s="312">
        <v>34586.127</v>
      </c>
      <c r="D99" s="312">
        <v>21827.642</v>
      </c>
      <c r="E99" s="312">
        <v>84901.45199999999</v>
      </c>
      <c r="F99" s="312">
        <f t="shared" si="10"/>
        <v>141315.22099999999</v>
      </c>
      <c r="G99" s="304">
        <f t="shared" si="11"/>
        <v>2.2818853313685401E-2</v>
      </c>
    </row>
    <row r="100" spans="2:12" x14ac:dyDescent="0.25">
      <c r="B100" s="302" t="s">
        <v>428</v>
      </c>
      <c r="C100" s="312">
        <v>31302.302000000007</v>
      </c>
      <c r="D100" s="312">
        <v>35914.092999999993</v>
      </c>
      <c r="E100" s="312">
        <v>21725.295000000002</v>
      </c>
      <c r="F100" s="312">
        <f t="shared" si="10"/>
        <v>88941.69</v>
      </c>
      <c r="G100" s="304">
        <f t="shared" si="11"/>
        <v>1.4361845547984389E-2</v>
      </c>
    </row>
    <row r="101" spans="2:12" x14ac:dyDescent="0.25">
      <c r="B101" s="302" t="s">
        <v>486</v>
      </c>
      <c r="C101" s="312">
        <v>17199.306999999997</v>
      </c>
      <c r="D101" s="312">
        <v>58555.823000000011</v>
      </c>
      <c r="E101" s="312">
        <v>1465.482</v>
      </c>
      <c r="F101" s="312">
        <f t="shared" si="10"/>
        <v>77220.612000000008</v>
      </c>
      <c r="G101" s="304">
        <f t="shared" si="11"/>
        <v>1.2469186302450853E-2</v>
      </c>
      <c r="I101" s="332" t="s">
        <v>938</v>
      </c>
    </row>
    <row r="102" spans="2:12" x14ac:dyDescent="0.25">
      <c r="B102" s="302" t="s">
        <v>461</v>
      </c>
      <c r="C102" s="312">
        <v>12698.538</v>
      </c>
      <c r="D102" s="312">
        <v>12016.912</v>
      </c>
      <c r="E102" s="312">
        <v>8137.601999999999</v>
      </c>
      <c r="F102" s="312">
        <f t="shared" si="10"/>
        <v>32853.051999999996</v>
      </c>
      <c r="G102" s="304">
        <f t="shared" si="11"/>
        <v>5.3049414577561946E-3</v>
      </c>
    </row>
    <row r="103" spans="2:12" x14ac:dyDescent="0.25">
      <c r="B103" s="302" t="s">
        <v>203</v>
      </c>
      <c r="C103" s="312">
        <v>1619410</v>
      </c>
      <c r="D103" s="312">
        <v>2126687</v>
      </c>
      <c r="E103" s="312">
        <v>1036081</v>
      </c>
      <c r="F103" s="312">
        <f t="shared" si="10"/>
        <v>4782178</v>
      </c>
      <c r="G103" s="304">
        <f t="shared" si="11"/>
        <v>0.77220144815068037</v>
      </c>
    </row>
    <row r="104" spans="2:12" x14ac:dyDescent="0.25">
      <c r="B104" s="302" t="s">
        <v>439</v>
      </c>
      <c r="C104" s="312">
        <v>308371.10699999996</v>
      </c>
      <c r="D104" s="312">
        <v>310686.03200000001</v>
      </c>
      <c r="E104" s="312">
        <v>176605.90200000003</v>
      </c>
      <c r="F104" s="312">
        <f t="shared" si="10"/>
        <v>795663.04099999997</v>
      </c>
      <c r="G104" s="304">
        <f t="shared" si="11"/>
        <v>0.12847956569165225</v>
      </c>
    </row>
    <row r="105" spans="2:12" x14ac:dyDescent="0.25">
      <c r="B105" s="305" t="s">
        <v>442</v>
      </c>
      <c r="C105" s="313">
        <v>11333.986999999999</v>
      </c>
      <c r="D105" s="313">
        <v>8087.3009999999995</v>
      </c>
      <c r="E105" s="313">
        <v>8444.8219999999983</v>
      </c>
      <c r="F105" s="313">
        <f t="shared" si="10"/>
        <v>27866.11</v>
      </c>
      <c r="G105" s="307">
        <f t="shared" si="11"/>
        <v>4.4996757745793146E-3</v>
      </c>
    </row>
    <row r="106" spans="2:12" x14ac:dyDescent="0.25">
      <c r="B106" s="308" t="s">
        <v>32</v>
      </c>
      <c r="C106" s="309">
        <f>SUM(C95:C105)</f>
        <v>2096447.1559999997</v>
      </c>
      <c r="D106" s="309">
        <f t="shared" ref="D106:F106" si="15">SUM(D95:D105)</f>
        <v>2722607.247</v>
      </c>
      <c r="E106" s="309">
        <f t="shared" si="15"/>
        <v>1373860.686</v>
      </c>
      <c r="F106" s="309">
        <f t="shared" si="15"/>
        <v>6192915.0890000006</v>
      </c>
      <c r="G106" s="321"/>
    </row>
    <row r="107" spans="2:12" x14ac:dyDescent="0.25">
      <c r="B107" s="308" t="s">
        <v>929</v>
      </c>
      <c r="C107" s="321">
        <f>C106/$F$106</f>
        <v>0.33852347817972794</v>
      </c>
      <c r="D107" s="321">
        <f t="shared" ref="D107:E107" si="16">D106/$F$106</f>
        <v>0.4396325814051541</v>
      </c>
      <c r="E107" s="321">
        <f t="shared" si="16"/>
        <v>0.22184394041511779</v>
      </c>
      <c r="F107" s="322"/>
      <c r="G107" s="322"/>
    </row>
    <row r="110" spans="2:12" x14ac:dyDescent="0.25">
      <c r="B110" s="640" t="s">
        <v>931</v>
      </c>
      <c r="C110" s="640"/>
      <c r="D110" s="640"/>
      <c r="E110" s="640"/>
      <c r="F110" s="640"/>
      <c r="G110" s="640"/>
    </row>
    <row r="111" spans="2:12" x14ac:dyDescent="0.25">
      <c r="B111" s="644" t="s">
        <v>915</v>
      </c>
      <c r="C111" s="644"/>
      <c r="D111" s="644"/>
      <c r="E111" s="644"/>
      <c r="F111" s="644"/>
      <c r="G111" s="644"/>
    </row>
    <row r="112" spans="2:12" x14ac:dyDescent="0.25">
      <c r="B112" s="297" t="s">
        <v>12</v>
      </c>
      <c r="C112" s="324" t="s">
        <v>29</v>
      </c>
      <c r="D112" s="324" t="s">
        <v>30</v>
      </c>
      <c r="E112" s="324" t="s">
        <v>31</v>
      </c>
      <c r="F112" s="324" t="s">
        <v>32</v>
      </c>
      <c r="G112" s="308" t="s">
        <v>929</v>
      </c>
    </row>
    <row r="113" spans="2:13" x14ac:dyDescent="0.25">
      <c r="B113" s="299" t="s">
        <v>433</v>
      </c>
      <c r="C113" s="320">
        <v>3815.8670983000002</v>
      </c>
      <c r="D113" s="320">
        <v>13924.1412717</v>
      </c>
      <c r="E113" s="320">
        <v>4726.0043487000003</v>
      </c>
      <c r="F113" s="320">
        <f>SUM(C113:E113)</f>
        <v>22466.0127187</v>
      </c>
      <c r="G113" s="301">
        <f>F113/$F$124</f>
        <v>2.42469648167132E-2</v>
      </c>
    </row>
    <row r="114" spans="2:13" x14ac:dyDescent="0.25">
      <c r="B114" s="302" t="s">
        <v>463</v>
      </c>
      <c r="C114" s="312">
        <v>6258.1911643000003</v>
      </c>
      <c r="D114" s="312">
        <v>6750.9170870999997</v>
      </c>
      <c r="E114" s="312">
        <v>4726.9746382999992</v>
      </c>
      <c r="F114" s="312">
        <f t="shared" ref="F114:F123" si="17">SUM(C114:E114)</f>
        <v>17736.082889699999</v>
      </c>
      <c r="G114" s="304">
        <f t="shared" ref="G114:G123" si="18">F114/$F$124</f>
        <v>1.9142078445228868E-2</v>
      </c>
    </row>
    <row r="115" spans="2:13" x14ac:dyDescent="0.25">
      <c r="B115" s="302" t="s">
        <v>467</v>
      </c>
      <c r="C115" s="312">
        <v>6543.4319077</v>
      </c>
      <c r="D115" s="312">
        <v>11309.9728691</v>
      </c>
      <c r="E115" s="312">
        <v>5011.2761482000005</v>
      </c>
      <c r="F115" s="312">
        <f t="shared" si="17"/>
        <v>22864.680925000001</v>
      </c>
      <c r="G115" s="304">
        <f t="shared" si="18"/>
        <v>2.4677236716437186E-2</v>
      </c>
    </row>
    <row r="116" spans="2:13" x14ac:dyDescent="0.25">
      <c r="B116" s="302" t="s">
        <v>449</v>
      </c>
      <c r="C116" s="312">
        <v>6730</v>
      </c>
      <c r="D116" s="312">
        <v>17292</v>
      </c>
      <c r="E116" s="312">
        <v>1747.2835708</v>
      </c>
      <c r="F116" s="312">
        <f t="shared" si="17"/>
        <v>25769.283570799998</v>
      </c>
      <c r="G116" s="304">
        <f t="shared" si="18"/>
        <v>2.7812096428353167E-2</v>
      </c>
    </row>
    <row r="117" spans="2:13" x14ac:dyDescent="0.25">
      <c r="B117" s="302" t="s">
        <v>270</v>
      </c>
      <c r="C117" s="312">
        <v>6367.6146974999992</v>
      </c>
      <c r="D117" s="312">
        <v>3932.2758610999999</v>
      </c>
      <c r="E117" s="312">
        <v>13781.6000362</v>
      </c>
      <c r="F117" s="312">
        <f t="shared" si="17"/>
        <v>24081.490594800001</v>
      </c>
      <c r="G117" s="304">
        <f t="shared" si="18"/>
        <v>2.5990506748894655E-2</v>
      </c>
    </row>
    <row r="118" spans="2:13" x14ac:dyDescent="0.25">
      <c r="B118" s="302" t="s">
        <v>428</v>
      </c>
      <c r="C118" s="312">
        <v>16221.9179683</v>
      </c>
      <c r="D118" s="312">
        <v>17276.357535100007</v>
      </c>
      <c r="E118" s="312">
        <v>11354</v>
      </c>
      <c r="F118" s="312">
        <f t="shared" si="17"/>
        <v>44852.275503400007</v>
      </c>
      <c r="G118" s="304">
        <f t="shared" si="18"/>
        <v>4.8407857669164431E-2</v>
      </c>
      <c r="I118" s="493"/>
      <c r="J118" s="427"/>
      <c r="K118" s="427"/>
      <c r="L118" s="427"/>
      <c r="M118" s="427"/>
    </row>
    <row r="119" spans="2:13" x14ac:dyDescent="0.25">
      <c r="B119" s="302" t="s">
        <v>486</v>
      </c>
      <c r="C119" s="312">
        <v>2212.5970446000001</v>
      </c>
      <c r="D119" s="312">
        <v>6856.8212517000002</v>
      </c>
      <c r="E119" s="312">
        <v>221.27713740000002</v>
      </c>
      <c r="F119" s="312">
        <f t="shared" si="17"/>
        <v>9290.6954337000006</v>
      </c>
      <c r="G119" s="304">
        <f t="shared" si="18"/>
        <v>1.0027198333962185E-2</v>
      </c>
      <c r="I119" s="493"/>
      <c r="J119" s="427"/>
      <c r="K119" s="427"/>
      <c r="L119" s="427"/>
      <c r="M119" s="427"/>
    </row>
    <row r="120" spans="2:13" x14ac:dyDescent="0.25">
      <c r="B120" s="302" t="s">
        <v>461</v>
      </c>
      <c r="C120" s="312">
        <v>6522.8811991000002</v>
      </c>
      <c r="D120" s="312">
        <v>5661.1498647999997</v>
      </c>
      <c r="E120" s="312">
        <v>4593.9221109999999</v>
      </c>
      <c r="F120" s="312">
        <f t="shared" si="17"/>
        <v>16777.953174900002</v>
      </c>
      <c r="G120" s="304">
        <f t="shared" si="18"/>
        <v>1.8107994748424689E-2</v>
      </c>
      <c r="I120" s="493"/>
      <c r="J120" s="427"/>
      <c r="K120" s="427"/>
      <c r="L120" s="427"/>
      <c r="M120" s="427"/>
    </row>
    <row r="121" spans="2:13" x14ac:dyDescent="0.25">
      <c r="B121" s="302" t="s">
        <v>203</v>
      </c>
      <c r="C121" s="312">
        <v>244732</v>
      </c>
      <c r="D121" s="312">
        <v>244451</v>
      </c>
      <c r="E121" s="312">
        <v>147351.6</v>
      </c>
      <c r="F121" s="312">
        <f t="shared" si="17"/>
        <v>636534.6</v>
      </c>
      <c r="G121" s="304">
        <f t="shared" si="18"/>
        <v>0.68699471704535309</v>
      </c>
      <c r="I121" s="493"/>
      <c r="J121" s="427"/>
      <c r="K121" s="427"/>
      <c r="L121" s="427"/>
      <c r="M121" s="427"/>
    </row>
    <row r="122" spans="2:13" x14ac:dyDescent="0.25">
      <c r="B122" s="302" t="s">
        <v>439</v>
      </c>
      <c r="C122" s="312">
        <v>37064.136689400002</v>
      </c>
      <c r="D122" s="312">
        <v>35742.0457646</v>
      </c>
      <c r="E122" s="312">
        <v>18505.772616900002</v>
      </c>
      <c r="F122" s="312">
        <f t="shared" si="17"/>
        <v>91311.955070900003</v>
      </c>
      <c r="G122" s="304">
        <f t="shared" si="18"/>
        <v>9.8550543421820194E-2</v>
      </c>
      <c r="I122" s="493"/>
      <c r="J122" s="427"/>
      <c r="K122" s="427"/>
      <c r="L122" s="427"/>
      <c r="M122" s="427"/>
    </row>
    <row r="123" spans="2:13" x14ac:dyDescent="0.25">
      <c r="B123" s="305" t="s">
        <v>442</v>
      </c>
      <c r="C123" s="313">
        <v>5913.2812609000002</v>
      </c>
      <c r="D123" s="313">
        <v>4344.3085764999996</v>
      </c>
      <c r="E123" s="313">
        <v>4606.8634231999986</v>
      </c>
      <c r="F123" s="313">
        <f t="shared" si="17"/>
        <v>14864.453260599998</v>
      </c>
      <c r="G123" s="307">
        <f t="shared" si="18"/>
        <v>1.604280562564827E-2</v>
      </c>
      <c r="I123" s="493"/>
      <c r="J123" s="427"/>
      <c r="K123" s="427"/>
      <c r="L123" s="427"/>
      <c r="M123" s="427"/>
    </row>
    <row r="124" spans="2:13" x14ac:dyDescent="0.25">
      <c r="B124" s="308" t="s">
        <v>32</v>
      </c>
      <c r="C124" s="309">
        <f>SUM(C113:C123)</f>
        <v>342381.91903010005</v>
      </c>
      <c r="D124" s="309">
        <f t="shared" ref="D124:F124" si="19">SUM(D113:D123)</f>
        <v>367540.99008169997</v>
      </c>
      <c r="E124" s="309">
        <f t="shared" si="19"/>
        <v>216626.57403070002</v>
      </c>
      <c r="F124" s="309">
        <f t="shared" si="19"/>
        <v>926549.48314250004</v>
      </c>
      <c r="G124" s="321"/>
      <c r="I124" s="493"/>
      <c r="J124" s="427"/>
      <c r="K124" s="427"/>
      <c r="L124" s="427"/>
      <c r="M124" s="427"/>
    </row>
    <row r="125" spans="2:13" x14ac:dyDescent="0.25">
      <c r="B125" s="308" t="s">
        <v>929</v>
      </c>
      <c r="C125" s="323">
        <f>C124/$F$124</f>
        <v>0.36952361990303212</v>
      </c>
      <c r="D125" s="323">
        <f t="shared" ref="D125:F125" si="20">D124/$F$124</f>
        <v>0.39667713032998742</v>
      </c>
      <c r="E125" s="323">
        <f t="shared" si="20"/>
        <v>0.23379924976698047</v>
      </c>
      <c r="F125" s="323">
        <f t="shared" si="20"/>
        <v>1</v>
      </c>
      <c r="G125" s="322"/>
      <c r="I125" s="493"/>
      <c r="J125" s="427"/>
      <c r="K125" s="427"/>
      <c r="L125" s="427"/>
      <c r="M125" s="427"/>
    </row>
    <row r="126" spans="2:13" x14ac:dyDescent="0.25">
      <c r="I126" s="493"/>
      <c r="J126" s="427"/>
      <c r="K126" s="427"/>
      <c r="L126" s="427"/>
      <c r="M126" s="427"/>
    </row>
    <row r="127" spans="2:13" x14ac:dyDescent="0.25">
      <c r="I127" s="493"/>
      <c r="J127" s="427"/>
      <c r="K127" s="427"/>
      <c r="L127" s="427"/>
      <c r="M127" s="427"/>
    </row>
    <row r="128" spans="2:13" x14ac:dyDescent="0.25">
      <c r="B128" s="640" t="s">
        <v>1011</v>
      </c>
      <c r="C128" s="640"/>
      <c r="D128" s="640"/>
      <c r="E128" s="640"/>
      <c r="F128" s="640"/>
      <c r="G128" s="640"/>
      <c r="I128" s="493"/>
      <c r="J128" s="427"/>
      <c r="K128" s="427"/>
      <c r="L128" s="427"/>
      <c r="M128" s="427"/>
    </row>
    <row r="129" spans="2:13" x14ac:dyDescent="0.25">
      <c r="B129" s="641" t="s">
        <v>915</v>
      </c>
      <c r="C129" s="641"/>
      <c r="D129" s="641"/>
      <c r="E129" s="641"/>
      <c r="F129" s="641"/>
      <c r="G129" s="641"/>
      <c r="J129" s="373"/>
      <c r="K129" s="373"/>
      <c r="L129" s="373"/>
    </row>
    <row r="130" spans="2:13" x14ac:dyDescent="0.25">
      <c r="B130" s="297" t="s">
        <v>12</v>
      </c>
      <c r="C130" s="324" t="s">
        <v>29</v>
      </c>
      <c r="D130" s="324" t="s">
        <v>30</v>
      </c>
      <c r="E130" s="324" t="s">
        <v>31</v>
      </c>
      <c r="F130" s="324" t="s">
        <v>32</v>
      </c>
      <c r="G130" s="308" t="s">
        <v>929</v>
      </c>
    </row>
    <row r="131" spans="2:13" x14ac:dyDescent="0.25">
      <c r="B131" s="299" t="s">
        <v>433</v>
      </c>
      <c r="C131" s="320">
        <v>1531.25</v>
      </c>
      <c r="D131" s="320">
        <v>709.83333333333337</v>
      </c>
      <c r="E131" s="320">
        <v>353.33333333333337</v>
      </c>
      <c r="F131" s="320">
        <f>SUM(C131:E131)</f>
        <v>2594.416666666667</v>
      </c>
      <c r="G131" s="301">
        <f>F131/$F$142</f>
        <v>8.0095695813216985E-3</v>
      </c>
      <c r="I131" s="493"/>
      <c r="J131" s="427"/>
      <c r="K131" s="427"/>
      <c r="L131" s="427"/>
      <c r="M131" s="427"/>
    </row>
    <row r="132" spans="2:13" x14ac:dyDescent="0.25">
      <c r="B132" s="302" t="s">
        <v>463</v>
      </c>
      <c r="C132" s="312">
        <v>3362.833333333333</v>
      </c>
      <c r="D132" s="312">
        <v>510.79166666666669</v>
      </c>
      <c r="E132" s="312">
        <v>401.25000000000006</v>
      </c>
      <c r="F132" s="312">
        <f t="shared" ref="F132:F141" si="21">SUM(C132:E132)</f>
        <v>4274.875</v>
      </c>
      <c r="G132" s="304">
        <f t="shared" ref="G132:G141" si="22">F132/$F$142</f>
        <v>1.3197536542171685E-2</v>
      </c>
      <c r="I132" s="493"/>
      <c r="J132" s="427"/>
      <c r="K132" s="427"/>
      <c r="L132" s="427"/>
      <c r="M132" s="427"/>
    </row>
    <row r="133" spans="2:13" x14ac:dyDescent="0.25">
      <c r="B133" s="302" t="s">
        <v>467</v>
      </c>
      <c r="C133" s="312">
        <v>3008.1666666666665</v>
      </c>
      <c r="D133" s="312">
        <v>1006.4242424242424</v>
      </c>
      <c r="E133" s="312">
        <v>504.59090909090912</v>
      </c>
      <c r="F133" s="312">
        <f t="shared" si="21"/>
        <v>4519.181818181818</v>
      </c>
      <c r="G133" s="304">
        <f t="shared" si="22"/>
        <v>1.3951768691756466E-2</v>
      </c>
      <c r="I133" s="493"/>
      <c r="J133" s="427"/>
      <c r="K133" s="427"/>
      <c r="L133" s="427"/>
      <c r="M133" s="427"/>
    </row>
    <row r="134" spans="2:13" x14ac:dyDescent="0.25">
      <c r="B134" s="302" t="s">
        <v>449</v>
      </c>
      <c r="C134" s="312">
        <v>4010</v>
      </c>
      <c r="D134" s="312">
        <v>1495</v>
      </c>
      <c r="E134" s="312">
        <v>155.25</v>
      </c>
      <c r="F134" s="312">
        <f t="shared" si="21"/>
        <v>5660.25</v>
      </c>
      <c r="G134" s="304">
        <f t="shared" si="22"/>
        <v>1.7474512403948018E-2</v>
      </c>
      <c r="I134" s="493"/>
      <c r="J134" s="427"/>
      <c r="K134" s="427"/>
      <c r="L134" s="427"/>
      <c r="M134" s="427"/>
    </row>
    <row r="135" spans="2:13" x14ac:dyDescent="0.25">
      <c r="B135" s="302" t="s">
        <v>270</v>
      </c>
      <c r="C135" s="312">
        <v>4894.5</v>
      </c>
      <c r="D135" s="312">
        <v>1085.1666666666667</v>
      </c>
      <c r="E135" s="312">
        <v>138.58333333333334</v>
      </c>
      <c r="F135" s="312">
        <f t="shared" si="21"/>
        <v>6118.25</v>
      </c>
      <c r="G135" s="304">
        <f t="shared" si="22"/>
        <v>1.8888465264865501E-2</v>
      </c>
      <c r="I135" s="493"/>
      <c r="J135" s="427"/>
      <c r="K135" s="427"/>
      <c r="L135" s="427"/>
      <c r="M135" s="427"/>
    </row>
    <row r="136" spans="2:13" x14ac:dyDescent="0.25">
      <c r="B136" s="302" t="s">
        <v>428</v>
      </c>
      <c r="C136" s="312">
        <v>6308.6666666666642</v>
      </c>
      <c r="D136" s="312">
        <v>1663.3333333333333</v>
      </c>
      <c r="E136" s="312">
        <v>743.16666666666663</v>
      </c>
      <c r="F136" s="312">
        <f t="shared" si="21"/>
        <v>8715.1666666666642</v>
      </c>
      <c r="G136" s="304">
        <f t="shared" si="22"/>
        <v>2.6905752929489143E-2</v>
      </c>
      <c r="I136" s="493"/>
      <c r="J136" s="427"/>
      <c r="K136" s="427"/>
      <c r="L136" s="427"/>
      <c r="M136" s="427"/>
    </row>
    <row r="137" spans="2:13" x14ac:dyDescent="0.25">
      <c r="B137" s="302" t="s">
        <v>486</v>
      </c>
      <c r="C137" s="312">
        <v>2171.666666666667</v>
      </c>
      <c r="D137" s="312">
        <v>813.16666666666674</v>
      </c>
      <c r="E137" s="312">
        <v>40.083333333333336</v>
      </c>
      <c r="F137" s="312">
        <f t="shared" si="21"/>
        <v>3024.9166666666674</v>
      </c>
      <c r="G137" s="304">
        <f t="shared" si="22"/>
        <v>9.3386235259177199E-3</v>
      </c>
      <c r="I137" s="493"/>
      <c r="J137" s="427"/>
      <c r="K137" s="427"/>
      <c r="L137" s="427"/>
      <c r="M137" s="427"/>
    </row>
    <row r="138" spans="2:13" x14ac:dyDescent="0.25">
      <c r="B138" s="302" t="s">
        <v>461</v>
      </c>
      <c r="C138" s="312">
        <v>1899.75</v>
      </c>
      <c r="D138" s="312">
        <v>218</v>
      </c>
      <c r="E138" s="312">
        <v>243.33333333333331</v>
      </c>
      <c r="F138" s="312">
        <f t="shared" si="21"/>
        <v>2361.0833333333335</v>
      </c>
      <c r="G138" s="304">
        <f t="shared" si="22"/>
        <v>7.2892151398062394E-3</v>
      </c>
      <c r="I138" s="493"/>
      <c r="J138" s="427"/>
      <c r="K138" s="427"/>
      <c r="L138" s="427"/>
      <c r="M138" s="427"/>
    </row>
    <row r="139" spans="2:13" x14ac:dyDescent="0.25">
      <c r="B139" s="302" t="s">
        <v>203</v>
      </c>
      <c r="C139" s="312">
        <v>211108</v>
      </c>
      <c r="D139" s="312">
        <v>29758</v>
      </c>
      <c r="E139" s="312">
        <v>615</v>
      </c>
      <c r="F139" s="312">
        <f t="shared" si="21"/>
        <v>241481</v>
      </c>
      <c r="G139" s="304">
        <f t="shared" si="22"/>
        <v>0.7455081895354041</v>
      </c>
      <c r="I139" s="493"/>
      <c r="J139" s="427"/>
      <c r="K139" s="427"/>
      <c r="L139" s="427"/>
      <c r="M139" s="427"/>
    </row>
    <row r="140" spans="2:13" x14ac:dyDescent="0.25">
      <c r="B140" s="302" t="s">
        <v>439</v>
      </c>
      <c r="C140" s="312">
        <v>32056.5</v>
      </c>
      <c r="D140" s="312">
        <v>8273.4166666666661</v>
      </c>
      <c r="E140" s="312">
        <v>784.16666666666663</v>
      </c>
      <c r="F140" s="312">
        <f t="shared" si="21"/>
        <v>41114.083333333328</v>
      </c>
      <c r="G140" s="304">
        <f t="shared" si="22"/>
        <v>0.12692876802001427</v>
      </c>
      <c r="I140" s="493"/>
      <c r="J140" s="427"/>
      <c r="K140" s="427"/>
      <c r="L140" s="427"/>
      <c r="M140" s="427"/>
    </row>
    <row r="141" spans="2:13" x14ac:dyDescent="0.25">
      <c r="B141" s="305" t="s">
        <v>442</v>
      </c>
      <c r="C141" s="313">
        <v>2965.4772727272725</v>
      </c>
      <c r="D141" s="313">
        <v>616.75</v>
      </c>
      <c r="E141" s="313">
        <v>469.16666666666663</v>
      </c>
      <c r="F141" s="313">
        <f t="shared" si="21"/>
        <v>4051.393939393939</v>
      </c>
      <c r="G141" s="307">
        <f t="shared" si="22"/>
        <v>1.2507598365305279E-2</v>
      </c>
      <c r="I141" s="493"/>
      <c r="J141" s="427"/>
      <c r="K141" s="427"/>
      <c r="L141" s="427"/>
      <c r="M141" s="427"/>
    </row>
    <row r="142" spans="2:13" x14ac:dyDescent="0.25">
      <c r="B142" s="308" t="s">
        <v>32</v>
      </c>
      <c r="C142" s="309">
        <f>SUM(C131:C141)</f>
        <v>273316.81060606067</v>
      </c>
      <c r="D142" s="309">
        <f t="shared" ref="D142:E142" si="23">SUM(D131:D141)</f>
        <v>46149.882575757576</v>
      </c>
      <c r="E142" s="309">
        <f t="shared" si="23"/>
        <v>4447.9242424242429</v>
      </c>
      <c r="F142" s="309">
        <f>SUM(F131:F141)</f>
        <v>323914.61742424237</v>
      </c>
      <c r="G142" s="321"/>
    </row>
    <row r="143" spans="2:13" x14ac:dyDescent="0.25">
      <c r="B143" s="308" t="s">
        <v>929</v>
      </c>
      <c r="C143" s="321">
        <f>C142/$F$142</f>
        <v>0.84379276483249299</v>
      </c>
      <c r="D143" s="321">
        <f t="shared" ref="D143:E143" si="24">D142/$F$142</f>
        <v>0.14247545523798777</v>
      </c>
      <c r="E143" s="321">
        <f t="shared" si="24"/>
        <v>1.3731779929519636E-2</v>
      </c>
      <c r="F143" s="310">
        <f>SUM(C143:E143)</f>
        <v>1.0000000000000004</v>
      </c>
      <c r="G143" s="322"/>
    </row>
  </sheetData>
  <mergeCells count="17">
    <mergeCell ref="B93:G93"/>
    <mergeCell ref="B110:G110"/>
    <mergeCell ref="B111:G111"/>
    <mergeCell ref="B128:G128"/>
    <mergeCell ref="B129:G129"/>
    <mergeCell ref="B92:G92"/>
    <mergeCell ref="B2:G2"/>
    <mergeCell ref="B3:G3"/>
    <mergeCell ref="B20:D20"/>
    <mergeCell ref="B21:D21"/>
    <mergeCell ref="B37:D37"/>
    <mergeCell ref="B38:D38"/>
    <mergeCell ref="B54:H54"/>
    <mergeCell ref="B55:H55"/>
    <mergeCell ref="B72:E72"/>
    <mergeCell ref="B73:E73"/>
    <mergeCell ref="B74:B75"/>
  </mergeCells>
  <pageMargins left="0.7" right="0.7" top="0.75" bottom="0.75" header="0.3" footer="0.3"/>
  <pageSetup orientation="portrait" r:id="rId1"/>
  <ignoredErrors>
    <ignoredError sqref="H68 F14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V258"/>
  <sheetViews>
    <sheetView zoomScaleNormal="100" workbookViewId="0">
      <pane xSplit="3" ySplit="4" topLeftCell="D5" activePane="bottomRight" state="frozen"/>
      <selection pane="topRight" activeCell="F1" sqref="F1"/>
      <selection pane="bottomLeft" activeCell="A3" sqref="A3"/>
      <selection pane="bottomRight" activeCell="A2" sqref="A2:N2"/>
    </sheetView>
  </sheetViews>
  <sheetFormatPr defaultRowHeight="12.75" x14ac:dyDescent="0.2"/>
  <cols>
    <col min="1" max="1" width="27.42578125" style="42" customWidth="1"/>
    <col min="2" max="2" width="15.42578125" style="42" bestFit="1" customWidth="1"/>
    <col min="3" max="3" width="14.42578125" style="42" bestFit="1" customWidth="1"/>
    <col min="4" max="4" width="9.85546875" style="49" bestFit="1" customWidth="1"/>
    <col min="5" max="5" width="12.28515625" style="49" bestFit="1" customWidth="1"/>
    <col min="6" max="6" width="9" style="49" bestFit="1" customWidth="1"/>
    <col min="7" max="7" width="12.5703125" style="49" bestFit="1" customWidth="1"/>
    <col min="8" max="8" width="11" style="49" bestFit="1" customWidth="1"/>
    <col min="9" max="9" width="13.28515625" style="49" bestFit="1" customWidth="1"/>
    <col min="10" max="10" width="9" style="49" bestFit="1" customWidth="1"/>
    <col min="11" max="11" width="9.42578125" style="63" bestFit="1" customWidth="1"/>
    <col min="12" max="12" width="8.28515625" style="63" bestFit="1" customWidth="1"/>
    <col min="13" max="13" width="11" style="45" bestFit="1" customWidth="1"/>
    <col min="14" max="14" width="17.85546875" style="51" bestFit="1" customWidth="1"/>
    <col min="15" max="15" width="31.42578125" style="42" customWidth="1"/>
    <col min="16" max="16" width="10.42578125" style="42" bestFit="1" customWidth="1"/>
    <col min="17" max="17" width="18" style="42" bestFit="1" customWidth="1"/>
    <col min="18" max="18" width="14.85546875" style="42" bestFit="1" customWidth="1"/>
    <col min="19" max="19" width="12.42578125" style="42" bestFit="1" customWidth="1"/>
    <col min="20" max="20" width="8.7109375" style="42" bestFit="1" customWidth="1"/>
    <col min="21" max="16384" width="9.140625" style="1"/>
  </cols>
  <sheetData>
    <row r="1" spans="1:22" ht="68.25" customHeight="1" x14ac:dyDescent="0.25">
      <c r="A1" s="645" t="s">
        <v>1013</v>
      </c>
      <c r="B1" s="645"/>
      <c r="C1" s="645"/>
      <c r="D1" s="645"/>
      <c r="E1" s="645"/>
      <c r="F1" s="645"/>
      <c r="G1" s="645"/>
      <c r="H1" s="645"/>
      <c r="I1" s="645"/>
      <c r="J1" s="645"/>
      <c r="K1" s="645"/>
      <c r="L1" s="645"/>
      <c r="M1" s="645"/>
      <c r="N1" s="645"/>
      <c r="O1" s="560"/>
      <c r="P1" s="560"/>
      <c r="Q1" s="560"/>
      <c r="R1" s="560"/>
      <c r="S1" s="560"/>
      <c r="T1" s="559"/>
      <c r="U1" s="562"/>
      <c r="V1" s="561"/>
    </row>
    <row r="2" spans="1:22" ht="15" x14ac:dyDescent="0.25">
      <c r="A2" s="646" t="s">
        <v>1014</v>
      </c>
      <c r="B2" s="646"/>
      <c r="C2" s="646"/>
      <c r="D2" s="646"/>
      <c r="E2" s="646"/>
      <c r="F2" s="646"/>
      <c r="G2" s="646"/>
      <c r="H2" s="646"/>
      <c r="I2" s="646"/>
      <c r="J2" s="646"/>
      <c r="K2" s="646"/>
      <c r="L2" s="646"/>
      <c r="M2" s="646"/>
      <c r="N2" s="646"/>
      <c r="O2" s="560"/>
      <c r="P2" s="560"/>
      <c r="Q2" s="560"/>
      <c r="R2" s="560"/>
      <c r="S2" s="560"/>
      <c r="T2" s="560"/>
      <c r="U2" s="562"/>
      <c r="V2" s="561"/>
    </row>
    <row r="3" spans="1:22" s="590" customFormat="1" ht="16.5" thickBot="1" x14ac:dyDescent="0.3">
      <c r="A3" s="647" t="s">
        <v>1045</v>
      </c>
      <c r="B3" s="647"/>
      <c r="C3" s="647"/>
      <c r="D3" s="647"/>
      <c r="E3" s="647"/>
      <c r="F3" s="647"/>
      <c r="G3" s="647"/>
      <c r="H3" s="647"/>
      <c r="I3" s="647"/>
      <c r="J3" s="647"/>
      <c r="K3" s="647"/>
      <c r="L3" s="647"/>
      <c r="M3" s="647"/>
      <c r="N3" s="647"/>
      <c r="O3" s="647"/>
      <c r="P3" s="647"/>
      <c r="Q3" s="647"/>
      <c r="R3" s="647"/>
      <c r="S3" s="647"/>
      <c r="T3" s="647"/>
      <c r="U3" s="566"/>
      <c r="V3" s="565"/>
    </row>
    <row r="4" spans="1:22" ht="41.25" thickBot="1" x14ac:dyDescent="0.25">
      <c r="A4" s="18" t="s">
        <v>0</v>
      </c>
      <c r="B4" s="18" t="s">
        <v>1</v>
      </c>
      <c r="C4" s="19" t="s">
        <v>2</v>
      </c>
      <c r="D4" s="20" t="s">
        <v>738</v>
      </c>
      <c r="E4" s="20" t="s">
        <v>3</v>
      </c>
      <c r="F4" s="20" t="s">
        <v>4</v>
      </c>
      <c r="G4" s="20" t="s">
        <v>5</v>
      </c>
      <c r="H4" s="20" t="s">
        <v>6</v>
      </c>
      <c r="I4" s="21" t="s">
        <v>24</v>
      </c>
      <c r="J4" s="20" t="s">
        <v>7</v>
      </c>
      <c r="K4" s="22" t="s">
        <v>8</v>
      </c>
      <c r="L4" s="22" t="s">
        <v>44</v>
      </c>
      <c r="M4" s="23" t="s">
        <v>9</v>
      </c>
      <c r="N4" s="24" t="s">
        <v>739</v>
      </c>
      <c r="O4" s="18" t="s">
        <v>42</v>
      </c>
      <c r="P4" s="25" t="s">
        <v>46</v>
      </c>
      <c r="Q4" s="25" t="s">
        <v>12</v>
      </c>
      <c r="R4" s="25" t="s">
        <v>13</v>
      </c>
      <c r="S4" s="25" t="s">
        <v>14</v>
      </c>
      <c r="T4" s="25" t="s">
        <v>11</v>
      </c>
    </row>
    <row r="5" spans="1:22" customFormat="1" ht="15" x14ac:dyDescent="0.25">
      <c r="A5" s="26" t="s">
        <v>66</v>
      </c>
      <c r="B5" s="140" t="s">
        <v>67</v>
      </c>
      <c r="C5" s="26" t="s">
        <v>67</v>
      </c>
      <c r="D5" s="27">
        <v>600</v>
      </c>
      <c r="E5" s="27"/>
      <c r="F5" s="27"/>
      <c r="G5" s="27">
        <v>600</v>
      </c>
      <c r="H5" s="27"/>
      <c r="I5" s="27"/>
      <c r="J5" s="27"/>
      <c r="K5" s="28"/>
      <c r="L5" s="28"/>
      <c r="M5" s="29" t="s">
        <v>416</v>
      </c>
      <c r="N5" s="30" t="s">
        <v>420</v>
      </c>
      <c r="O5" s="31" t="s">
        <v>425</v>
      </c>
      <c r="P5" s="32" t="s">
        <v>421</v>
      </c>
      <c r="Q5" s="32" t="s">
        <v>270</v>
      </c>
      <c r="R5" s="32" t="s">
        <v>423</v>
      </c>
      <c r="S5" s="32" t="s">
        <v>424</v>
      </c>
      <c r="T5" s="32" t="s">
        <v>422</v>
      </c>
    </row>
    <row r="6" spans="1:22" customFormat="1" ht="26.25" x14ac:dyDescent="0.25">
      <c r="A6" s="26" t="s">
        <v>68</v>
      </c>
      <c r="B6" s="140" t="s">
        <v>69</v>
      </c>
      <c r="C6" s="33" t="s">
        <v>69</v>
      </c>
      <c r="D6" s="613">
        <v>1500</v>
      </c>
      <c r="E6" s="27"/>
      <c r="F6" s="27"/>
      <c r="G6" s="27">
        <v>1500</v>
      </c>
      <c r="H6" s="27"/>
      <c r="I6" s="27"/>
      <c r="J6" s="27"/>
      <c r="K6" s="28"/>
      <c r="L6" s="28"/>
      <c r="M6" s="34" t="s">
        <v>416</v>
      </c>
      <c r="N6" s="35" t="s">
        <v>415</v>
      </c>
      <c r="O6" s="32"/>
      <c r="P6" s="32" t="s">
        <v>426</v>
      </c>
      <c r="Q6" s="32" t="s">
        <v>428</v>
      </c>
      <c r="R6" s="32" t="s">
        <v>429</v>
      </c>
      <c r="S6" s="32" t="s">
        <v>430</v>
      </c>
      <c r="T6" s="32" t="s">
        <v>427</v>
      </c>
    </row>
    <row r="7" spans="1:22" customFormat="1" ht="26.25" x14ac:dyDescent="0.25">
      <c r="A7" s="26" t="s">
        <v>70</v>
      </c>
      <c r="B7" s="140" t="s">
        <v>71</v>
      </c>
      <c r="C7" s="33" t="s">
        <v>71</v>
      </c>
      <c r="D7" s="613">
        <v>450</v>
      </c>
      <c r="E7" s="27"/>
      <c r="F7" s="27"/>
      <c r="G7" s="27">
        <v>450</v>
      </c>
      <c r="H7" s="27"/>
      <c r="I7" s="27"/>
      <c r="J7" s="27"/>
      <c r="K7" s="28"/>
      <c r="L7" s="28"/>
      <c r="M7" s="34" t="s">
        <v>416</v>
      </c>
      <c r="N7" s="35" t="s">
        <v>415</v>
      </c>
      <c r="O7" s="32"/>
      <c r="P7" s="32" t="s">
        <v>431</v>
      </c>
      <c r="Q7" s="32" t="s">
        <v>428</v>
      </c>
      <c r="R7" s="32" t="s">
        <v>429</v>
      </c>
      <c r="S7" s="32" t="s">
        <v>430</v>
      </c>
      <c r="T7" s="32" t="s">
        <v>427</v>
      </c>
    </row>
    <row r="8" spans="1:22" customFormat="1" ht="15" x14ac:dyDescent="0.25">
      <c r="A8" s="26" t="s">
        <v>72</v>
      </c>
      <c r="B8" s="140" t="s">
        <v>73</v>
      </c>
      <c r="C8" s="33" t="s">
        <v>73</v>
      </c>
      <c r="D8" s="613">
        <v>325</v>
      </c>
      <c r="E8" s="27"/>
      <c r="F8" s="27"/>
      <c r="G8" s="27">
        <v>220</v>
      </c>
      <c r="H8" s="27"/>
      <c r="I8" s="27">
        <v>105</v>
      </c>
      <c r="J8" s="27"/>
      <c r="K8" s="28"/>
      <c r="L8" s="28"/>
      <c r="M8" s="34" t="s">
        <v>416</v>
      </c>
      <c r="N8" s="35" t="s">
        <v>415</v>
      </c>
      <c r="O8" s="31" t="s">
        <v>661</v>
      </c>
      <c r="P8" s="32" t="s">
        <v>432</v>
      </c>
      <c r="Q8" s="32" t="s">
        <v>433</v>
      </c>
      <c r="R8" s="32" t="s">
        <v>434</v>
      </c>
      <c r="S8" s="32" t="s">
        <v>435</v>
      </c>
      <c r="T8" s="32" t="s">
        <v>427</v>
      </c>
    </row>
    <row r="9" spans="1:22" customFormat="1" ht="26.25" x14ac:dyDescent="0.25">
      <c r="A9" s="26" t="s">
        <v>763</v>
      </c>
      <c r="B9" s="37" t="s">
        <v>74</v>
      </c>
      <c r="C9" s="38" t="s">
        <v>75</v>
      </c>
      <c r="D9" s="613">
        <v>4000</v>
      </c>
      <c r="E9" s="39"/>
      <c r="F9" s="39"/>
      <c r="G9" s="39"/>
      <c r="H9" s="39"/>
      <c r="I9" s="39">
        <v>4000</v>
      </c>
      <c r="J9" s="39"/>
      <c r="K9" s="40">
        <v>3600</v>
      </c>
      <c r="L9" s="40">
        <v>3600</v>
      </c>
      <c r="M9" s="41" t="s">
        <v>414</v>
      </c>
      <c r="N9" s="35" t="s">
        <v>413</v>
      </c>
      <c r="O9" s="32"/>
      <c r="P9" s="32" t="s">
        <v>437</v>
      </c>
      <c r="Q9" s="32" t="s">
        <v>439</v>
      </c>
      <c r="R9" s="32" t="s">
        <v>75</v>
      </c>
      <c r="S9" s="32" t="s">
        <v>440</v>
      </c>
      <c r="T9" s="32" t="s">
        <v>438</v>
      </c>
    </row>
    <row r="10" spans="1:22" customFormat="1" ht="26.25" x14ac:dyDescent="0.25">
      <c r="A10" s="26" t="s">
        <v>763</v>
      </c>
      <c r="B10" s="37" t="s">
        <v>76</v>
      </c>
      <c r="C10" s="38" t="s">
        <v>75</v>
      </c>
      <c r="D10" s="613">
        <v>36200</v>
      </c>
      <c r="E10" s="39">
        <v>33700</v>
      </c>
      <c r="F10" s="39"/>
      <c r="G10" s="39">
        <v>2500</v>
      </c>
      <c r="H10" s="39"/>
      <c r="I10" s="39"/>
      <c r="J10" s="39"/>
      <c r="K10" s="40">
        <v>28300</v>
      </c>
      <c r="L10" s="40">
        <v>28300</v>
      </c>
      <c r="M10" s="41" t="s">
        <v>414</v>
      </c>
      <c r="N10" s="35" t="s">
        <v>413</v>
      </c>
      <c r="O10" s="32"/>
      <c r="P10" s="32" t="s">
        <v>437</v>
      </c>
      <c r="Q10" s="32" t="s">
        <v>439</v>
      </c>
      <c r="R10" s="32" t="s">
        <v>75</v>
      </c>
      <c r="S10" s="32" t="s">
        <v>440</v>
      </c>
      <c r="T10" s="32" t="s">
        <v>438</v>
      </c>
    </row>
    <row r="11" spans="1:22" customFormat="1" ht="26.25" x14ac:dyDescent="0.25">
      <c r="A11" s="26" t="s">
        <v>763</v>
      </c>
      <c r="B11" s="36" t="s">
        <v>77</v>
      </c>
      <c r="C11" s="38" t="s">
        <v>75</v>
      </c>
      <c r="D11" s="613">
        <v>9700</v>
      </c>
      <c r="E11" s="39"/>
      <c r="F11" s="39"/>
      <c r="G11" s="39">
        <v>8100</v>
      </c>
      <c r="H11" s="39"/>
      <c r="I11" s="39">
        <v>1600</v>
      </c>
      <c r="J11" s="39"/>
      <c r="K11" s="40">
        <v>9700</v>
      </c>
      <c r="L11" s="40">
        <v>9700</v>
      </c>
      <c r="M11" s="41" t="s">
        <v>414</v>
      </c>
      <c r="N11" s="35" t="s">
        <v>413</v>
      </c>
      <c r="O11" s="32"/>
      <c r="P11" s="32" t="s">
        <v>437</v>
      </c>
      <c r="Q11" s="32" t="s">
        <v>439</v>
      </c>
      <c r="R11" s="32" t="s">
        <v>75</v>
      </c>
      <c r="S11" s="32" t="s">
        <v>440</v>
      </c>
      <c r="T11" s="32" t="s">
        <v>438</v>
      </c>
    </row>
    <row r="12" spans="1:22" customFormat="1" ht="26.25" x14ac:dyDescent="0.25">
      <c r="A12" s="26" t="s">
        <v>763</v>
      </c>
      <c r="B12" s="37" t="s">
        <v>78</v>
      </c>
      <c r="C12" s="38" t="s">
        <v>75</v>
      </c>
      <c r="D12" s="613">
        <v>14300</v>
      </c>
      <c r="E12" s="39"/>
      <c r="F12" s="39"/>
      <c r="G12" s="39"/>
      <c r="H12" s="39"/>
      <c r="I12" s="39">
        <v>14300</v>
      </c>
      <c r="J12" s="39"/>
      <c r="K12" s="40">
        <v>14300</v>
      </c>
      <c r="L12" s="40">
        <v>14300</v>
      </c>
      <c r="M12" s="41" t="s">
        <v>414</v>
      </c>
      <c r="N12" s="35" t="s">
        <v>413</v>
      </c>
      <c r="O12" s="32"/>
      <c r="P12" s="32" t="s">
        <v>437</v>
      </c>
      <c r="Q12" s="32" t="s">
        <v>439</v>
      </c>
      <c r="R12" s="32" t="s">
        <v>75</v>
      </c>
      <c r="S12" s="32" t="s">
        <v>440</v>
      </c>
      <c r="T12" s="32" t="s">
        <v>438</v>
      </c>
    </row>
    <row r="13" spans="1:22" customFormat="1" ht="26.25" x14ac:dyDescent="0.25">
      <c r="A13" s="26" t="s">
        <v>763</v>
      </c>
      <c r="B13" s="37" t="s">
        <v>79</v>
      </c>
      <c r="C13" s="38" t="s">
        <v>75</v>
      </c>
      <c r="D13" s="613">
        <v>61700</v>
      </c>
      <c r="E13" s="39">
        <v>37200</v>
      </c>
      <c r="F13" s="39"/>
      <c r="G13" s="39">
        <v>24500</v>
      </c>
      <c r="H13" s="39"/>
      <c r="I13" s="39"/>
      <c r="J13" s="39"/>
      <c r="K13" s="40">
        <v>57500</v>
      </c>
      <c r="L13" s="40">
        <v>57500</v>
      </c>
      <c r="M13" s="41" t="s">
        <v>414</v>
      </c>
      <c r="N13" s="35" t="s">
        <v>413</v>
      </c>
      <c r="O13" s="32"/>
      <c r="P13" s="32" t="s">
        <v>437</v>
      </c>
      <c r="Q13" s="32" t="s">
        <v>439</v>
      </c>
      <c r="R13" s="32" t="s">
        <v>75</v>
      </c>
      <c r="S13" s="32" t="s">
        <v>440</v>
      </c>
      <c r="T13" s="32" t="s">
        <v>438</v>
      </c>
    </row>
    <row r="14" spans="1:22" customFormat="1" ht="26.25" x14ac:dyDescent="0.25">
      <c r="A14" s="26" t="s">
        <v>763</v>
      </c>
      <c r="B14" s="622" t="s">
        <v>80</v>
      </c>
      <c r="C14" s="32" t="s">
        <v>75</v>
      </c>
      <c r="D14" s="613">
        <v>8500</v>
      </c>
      <c r="E14" s="39"/>
      <c r="F14" s="39"/>
      <c r="G14" s="39"/>
      <c r="H14" s="39"/>
      <c r="I14" s="39">
        <v>8500</v>
      </c>
      <c r="J14" s="39"/>
      <c r="K14" s="40">
        <v>5200</v>
      </c>
      <c r="L14" s="40">
        <v>5200</v>
      </c>
      <c r="M14" s="41" t="s">
        <v>414</v>
      </c>
      <c r="N14" s="35" t="s">
        <v>413</v>
      </c>
      <c r="O14" s="32"/>
      <c r="P14" s="32" t="s">
        <v>437</v>
      </c>
      <c r="Q14" s="32" t="s">
        <v>439</v>
      </c>
      <c r="R14" s="32" t="s">
        <v>75</v>
      </c>
      <c r="S14" s="32" t="s">
        <v>440</v>
      </c>
      <c r="T14" s="32" t="s">
        <v>438</v>
      </c>
    </row>
    <row r="15" spans="1:22" customFormat="1" ht="26.25" x14ac:dyDescent="0.25">
      <c r="A15" s="26" t="s">
        <v>763</v>
      </c>
      <c r="B15" s="622" t="s">
        <v>81</v>
      </c>
      <c r="C15" s="32" t="s">
        <v>75</v>
      </c>
      <c r="D15" s="613">
        <v>78200</v>
      </c>
      <c r="E15" s="39"/>
      <c r="F15" s="39"/>
      <c r="G15" s="39"/>
      <c r="H15" s="39"/>
      <c r="I15" s="39">
        <v>78200</v>
      </c>
      <c r="J15" s="39"/>
      <c r="K15" s="40">
        <v>78000</v>
      </c>
      <c r="L15" s="40">
        <v>78000</v>
      </c>
      <c r="M15" s="41" t="s">
        <v>414</v>
      </c>
      <c r="N15" s="35" t="s">
        <v>413</v>
      </c>
      <c r="O15" s="32"/>
      <c r="P15" s="32" t="s">
        <v>437</v>
      </c>
      <c r="Q15" s="32" t="s">
        <v>439</v>
      </c>
      <c r="R15" s="32" t="s">
        <v>75</v>
      </c>
      <c r="S15" s="32" t="s">
        <v>440</v>
      </c>
      <c r="T15" s="32" t="s">
        <v>438</v>
      </c>
    </row>
    <row r="16" spans="1:22" customFormat="1" ht="15" x14ac:dyDescent="0.25">
      <c r="A16" s="58" t="s">
        <v>802</v>
      </c>
      <c r="B16" s="623" t="s">
        <v>803</v>
      </c>
      <c r="C16" s="58" t="s">
        <v>176</v>
      </c>
      <c r="D16" s="613">
        <v>1012.6</v>
      </c>
      <c r="E16" s="59"/>
      <c r="F16" s="59"/>
      <c r="G16" s="59"/>
      <c r="H16" s="59"/>
      <c r="I16" s="59"/>
      <c r="J16" s="59">
        <v>1012.6</v>
      </c>
      <c r="K16" s="60"/>
      <c r="L16" s="60"/>
      <c r="M16" s="61" t="s">
        <v>416</v>
      </c>
      <c r="N16" s="62" t="s">
        <v>413</v>
      </c>
      <c r="O16" s="58" t="s">
        <v>804</v>
      </c>
      <c r="P16" s="58"/>
      <c r="Q16" s="58" t="s">
        <v>203</v>
      </c>
      <c r="R16" s="58" t="s">
        <v>454</v>
      </c>
      <c r="S16" s="58" t="s">
        <v>444</v>
      </c>
      <c r="T16" s="58" t="s">
        <v>441</v>
      </c>
    </row>
    <row r="17" spans="1:20" customFormat="1" ht="26.25" x14ac:dyDescent="0.25">
      <c r="A17" s="26" t="s">
        <v>82</v>
      </c>
      <c r="B17" s="140" t="s">
        <v>83</v>
      </c>
      <c r="C17" s="38" t="s">
        <v>83</v>
      </c>
      <c r="D17" s="613">
        <v>50</v>
      </c>
      <c r="E17" s="43"/>
      <c r="F17" s="43"/>
      <c r="G17" s="43">
        <v>50</v>
      </c>
      <c r="H17" s="43"/>
      <c r="I17" s="43"/>
      <c r="J17" s="43"/>
      <c r="K17" s="44"/>
      <c r="L17" s="44"/>
      <c r="M17" s="45" t="s">
        <v>417</v>
      </c>
      <c r="N17" s="35" t="s">
        <v>415</v>
      </c>
      <c r="O17" s="46" t="s">
        <v>445</v>
      </c>
      <c r="P17" s="32"/>
      <c r="Q17" s="32" t="s">
        <v>442</v>
      </c>
      <c r="R17" s="32" t="s">
        <v>443</v>
      </c>
      <c r="S17" s="32" t="s">
        <v>444</v>
      </c>
      <c r="T17" s="32" t="s">
        <v>441</v>
      </c>
    </row>
    <row r="18" spans="1:20" customFormat="1" ht="26.25" x14ac:dyDescent="0.25">
      <c r="A18" s="26" t="s">
        <v>82</v>
      </c>
      <c r="B18" s="140" t="s">
        <v>84</v>
      </c>
      <c r="C18" s="32" t="s">
        <v>84</v>
      </c>
      <c r="D18" s="613">
        <v>525</v>
      </c>
      <c r="E18" s="47"/>
      <c r="F18" s="47"/>
      <c r="G18" s="47">
        <v>525</v>
      </c>
      <c r="H18" s="47"/>
      <c r="I18" s="47"/>
      <c r="J18" s="47"/>
      <c r="K18" s="28"/>
      <c r="L18" s="28"/>
      <c r="M18" s="34" t="s">
        <v>417</v>
      </c>
      <c r="N18" s="35" t="s">
        <v>415</v>
      </c>
      <c r="O18" s="48" t="s">
        <v>447</v>
      </c>
      <c r="P18" s="32" t="s">
        <v>446</v>
      </c>
      <c r="Q18" s="32" t="s">
        <v>442</v>
      </c>
      <c r="R18" s="32" t="s">
        <v>443</v>
      </c>
      <c r="S18" s="32" t="s">
        <v>444</v>
      </c>
      <c r="T18" s="32" t="s">
        <v>441</v>
      </c>
    </row>
    <row r="19" spans="1:20" customFormat="1" ht="26.25" x14ac:dyDescent="0.25">
      <c r="A19" s="26" t="s">
        <v>82</v>
      </c>
      <c r="B19" s="140" t="s">
        <v>85</v>
      </c>
      <c r="C19" s="32" t="s">
        <v>85</v>
      </c>
      <c r="D19" s="613">
        <v>475</v>
      </c>
      <c r="E19" s="47"/>
      <c r="F19" s="47"/>
      <c r="G19" s="47">
        <v>475</v>
      </c>
      <c r="H19" s="49"/>
      <c r="I19" s="49"/>
      <c r="J19" s="49"/>
      <c r="K19" s="28"/>
      <c r="L19" s="28"/>
      <c r="M19" s="34" t="s">
        <v>417</v>
      </c>
      <c r="N19" s="35" t="s">
        <v>415</v>
      </c>
      <c r="O19" s="31" t="s">
        <v>677</v>
      </c>
      <c r="P19" s="32" t="s">
        <v>446</v>
      </c>
      <c r="Q19" s="32" t="s">
        <v>442</v>
      </c>
      <c r="R19" s="32" t="s">
        <v>443</v>
      </c>
      <c r="S19" s="32" t="s">
        <v>444</v>
      </c>
      <c r="T19" s="32" t="s">
        <v>441</v>
      </c>
    </row>
    <row r="20" spans="1:20" customFormat="1" ht="26.25" x14ac:dyDescent="0.25">
      <c r="A20" s="26" t="s">
        <v>82</v>
      </c>
      <c r="B20" s="140" t="s">
        <v>86</v>
      </c>
      <c r="C20" s="31" t="s">
        <v>86</v>
      </c>
      <c r="D20" s="613">
        <v>220</v>
      </c>
      <c r="E20" s="47"/>
      <c r="F20" s="47"/>
      <c r="G20" s="47">
        <v>220</v>
      </c>
      <c r="H20" s="49"/>
      <c r="I20" s="49"/>
      <c r="J20" s="49"/>
      <c r="K20" s="28"/>
      <c r="L20" s="28"/>
      <c r="M20" s="34" t="s">
        <v>417</v>
      </c>
      <c r="N20" s="35" t="s">
        <v>415</v>
      </c>
      <c r="O20" s="31" t="s">
        <v>452</v>
      </c>
      <c r="P20" s="32" t="s">
        <v>446</v>
      </c>
      <c r="Q20" s="32" t="s">
        <v>449</v>
      </c>
      <c r="R20" s="32" t="s">
        <v>450</v>
      </c>
      <c r="S20" s="32" t="s">
        <v>451</v>
      </c>
      <c r="T20" s="32" t="s">
        <v>441</v>
      </c>
    </row>
    <row r="21" spans="1:20" customFormat="1" ht="26.25" x14ac:dyDescent="0.25">
      <c r="A21" s="26" t="s">
        <v>82</v>
      </c>
      <c r="B21" s="140" t="s">
        <v>87</v>
      </c>
      <c r="C21" s="32" t="s">
        <v>87</v>
      </c>
      <c r="D21" s="613">
        <v>835</v>
      </c>
      <c r="E21" s="47"/>
      <c r="F21" s="47"/>
      <c r="G21" s="47">
        <v>835</v>
      </c>
      <c r="H21" s="49"/>
      <c r="I21" s="49"/>
      <c r="J21" s="49"/>
      <c r="K21" s="28"/>
      <c r="L21" s="28"/>
      <c r="M21" s="34" t="s">
        <v>417</v>
      </c>
      <c r="N21" s="35" t="s">
        <v>415</v>
      </c>
      <c r="O21" s="32"/>
      <c r="P21" s="32" t="s">
        <v>446</v>
      </c>
      <c r="Q21" s="32" t="s">
        <v>439</v>
      </c>
      <c r="R21" s="32" t="s">
        <v>453</v>
      </c>
      <c r="S21" s="32" t="s">
        <v>440</v>
      </c>
      <c r="T21" s="32" t="s">
        <v>438</v>
      </c>
    </row>
    <row r="22" spans="1:20" customFormat="1" ht="26.25" x14ac:dyDescent="0.25">
      <c r="A22" s="26" t="s">
        <v>82</v>
      </c>
      <c r="B22" s="622" t="s">
        <v>100</v>
      </c>
      <c r="C22" s="31" t="s">
        <v>88</v>
      </c>
      <c r="D22" s="613">
        <v>4500</v>
      </c>
      <c r="E22" s="39"/>
      <c r="F22" s="39"/>
      <c r="G22" s="39"/>
      <c r="H22" s="39"/>
      <c r="I22" s="39">
        <v>4500</v>
      </c>
      <c r="J22" s="39"/>
      <c r="K22" s="40">
        <v>4500</v>
      </c>
      <c r="L22" s="40">
        <v>4500</v>
      </c>
      <c r="M22" s="41" t="s">
        <v>414</v>
      </c>
      <c r="N22" s="35" t="s">
        <v>415</v>
      </c>
      <c r="O22" s="32"/>
      <c r="P22" s="32" t="s">
        <v>446</v>
      </c>
      <c r="Q22" s="32" t="s">
        <v>439</v>
      </c>
      <c r="R22" s="32" t="s">
        <v>453</v>
      </c>
      <c r="S22" s="32" t="s">
        <v>440</v>
      </c>
      <c r="T22" s="32" t="s">
        <v>438</v>
      </c>
    </row>
    <row r="23" spans="1:20" customFormat="1" ht="26.25" x14ac:dyDescent="0.25">
      <c r="A23" s="26" t="s">
        <v>82</v>
      </c>
      <c r="B23" s="622" t="s">
        <v>88</v>
      </c>
      <c r="C23" s="32" t="s">
        <v>88</v>
      </c>
      <c r="D23" s="613">
        <v>4400</v>
      </c>
      <c r="E23" s="39"/>
      <c r="F23" s="39"/>
      <c r="G23" s="39">
        <v>4400</v>
      </c>
      <c r="H23" s="39"/>
      <c r="I23" s="39"/>
      <c r="J23" s="39"/>
      <c r="K23" s="40">
        <v>4400</v>
      </c>
      <c r="L23" s="40">
        <v>4400</v>
      </c>
      <c r="M23" s="41" t="s">
        <v>414</v>
      </c>
      <c r="N23" s="35" t="s">
        <v>415</v>
      </c>
      <c r="O23" s="32"/>
      <c r="P23" s="32" t="s">
        <v>446</v>
      </c>
      <c r="Q23" s="32" t="s">
        <v>439</v>
      </c>
      <c r="R23" s="32" t="s">
        <v>453</v>
      </c>
      <c r="S23" s="32" t="s">
        <v>440</v>
      </c>
      <c r="T23" s="32" t="s">
        <v>438</v>
      </c>
    </row>
    <row r="24" spans="1:20" customFormat="1" ht="26.25" x14ac:dyDescent="0.25">
      <c r="A24" s="26" t="s">
        <v>82</v>
      </c>
      <c r="B24" s="622" t="s">
        <v>89</v>
      </c>
      <c r="C24" s="32" t="s">
        <v>88</v>
      </c>
      <c r="D24" s="613">
        <v>1000</v>
      </c>
      <c r="E24" s="39"/>
      <c r="F24" s="39"/>
      <c r="G24" s="39">
        <v>1000</v>
      </c>
      <c r="H24" s="39"/>
      <c r="I24" s="39"/>
      <c r="J24" s="39"/>
      <c r="K24" s="40">
        <v>1000</v>
      </c>
      <c r="L24" s="40">
        <v>1000</v>
      </c>
      <c r="M24" s="41" t="s">
        <v>414</v>
      </c>
      <c r="N24" s="35" t="s">
        <v>415</v>
      </c>
      <c r="O24" s="32"/>
      <c r="P24" s="32" t="s">
        <v>446</v>
      </c>
      <c r="Q24" s="32" t="s">
        <v>439</v>
      </c>
      <c r="R24" s="32" t="s">
        <v>453</v>
      </c>
      <c r="S24" s="32" t="s">
        <v>440</v>
      </c>
      <c r="T24" s="32" t="s">
        <v>438</v>
      </c>
    </row>
    <row r="25" spans="1:20" customFormat="1" ht="26.25" x14ac:dyDescent="0.25">
      <c r="A25" s="26" t="s">
        <v>82</v>
      </c>
      <c r="B25" s="140" t="s">
        <v>90</v>
      </c>
      <c r="C25" s="31" t="s">
        <v>90</v>
      </c>
      <c r="D25" s="613">
        <v>0</v>
      </c>
      <c r="E25" s="43"/>
      <c r="F25" s="43"/>
      <c r="G25" s="43"/>
      <c r="H25" s="49"/>
      <c r="I25" s="49"/>
      <c r="J25" s="49"/>
      <c r="K25" s="28"/>
      <c r="L25" s="28"/>
      <c r="M25" s="34" t="s">
        <v>417</v>
      </c>
      <c r="N25" s="35" t="s">
        <v>415</v>
      </c>
      <c r="O25" s="31" t="s">
        <v>452</v>
      </c>
      <c r="P25" s="32" t="s">
        <v>446</v>
      </c>
      <c r="Q25" s="32" t="s">
        <v>442</v>
      </c>
      <c r="R25" s="32" t="s">
        <v>454</v>
      </c>
      <c r="S25" s="32" t="s">
        <v>444</v>
      </c>
      <c r="T25" s="32" t="s">
        <v>441</v>
      </c>
    </row>
    <row r="26" spans="1:20" customFormat="1" ht="26.25" x14ac:dyDescent="0.25">
      <c r="A26" s="26" t="s">
        <v>82</v>
      </c>
      <c r="B26" s="140" t="s">
        <v>673</v>
      </c>
      <c r="C26" s="31" t="s">
        <v>673</v>
      </c>
      <c r="D26" s="613">
        <v>475</v>
      </c>
      <c r="E26" s="47"/>
      <c r="F26" s="47"/>
      <c r="G26" s="47">
        <v>475</v>
      </c>
      <c r="H26" s="49"/>
      <c r="I26" s="49"/>
      <c r="J26" s="49"/>
      <c r="K26" s="28"/>
      <c r="L26" s="28"/>
      <c r="M26" s="34" t="s">
        <v>417</v>
      </c>
      <c r="N26" s="35" t="s">
        <v>415</v>
      </c>
      <c r="O26" s="31" t="s">
        <v>678</v>
      </c>
      <c r="P26" s="32" t="s">
        <v>446</v>
      </c>
      <c r="Q26" s="32" t="s">
        <v>442</v>
      </c>
      <c r="R26" s="32" t="s">
        <v>454</v>
      </c>
      <c r="S26" s="32" t="s">
        <v>444</v>
      </c>
      <c r="T26" s="32" t="s">
        <v>441</v>
      </c>
    </row>
    <row r="27" spans="1:20" customFormat="1" ht="26.25" x14ac:dyDescent="0.25">
      <c r="A27" s="26" t="s">
        <v>82</v>
      </c>
      <c r="B27" s="140" t="s">
        <v>674</v>
      </c>
      <c r="C27" s="31" t="s">
        <v>674</v>
      </c>
      <c r="D27" s="613">
        <v>0</v>
      </c>
      <c r="E27" s="47"/>
      <c r="F27" s="47"/>
      <c r="G27" s="47"/>
      <c r="H27" s="49"/>
      <c r="I27" s="49"/>
      <c r="J27" s="49"/>
      <c r="K27" s="28"/>
      <c r="L27" s="28"/>
      <c r="M27" s="34" t="s">
        <v>417</v>
      </c>
      <c r="N27" s="35" t="s">
        <v>415</v>
      </c>
      <c r="O27" s="31" t="s">
        <v>679</v>
      </c>
      <c r="P27" s="32" t="s">
        <v>446</v>
      </c>
      <c r="Q27" s="32" t="s">
        <v>442</v>
      </c>
      <c r="R27" s="32" t="s">
        <v>454</v>
      </c>
      <c r="S27" s="32" t="s">
        <v>444</v>
      </c>
      <c r="T27" s="32" t="s">
        <v>441</v>
      </c>
    </row>
    <row r="28" spans="1:20" customFormat="1" ht="26.25" x14ac:dyDescent="0.25">
      <c r="A28" s="26" t="s">
        <v>82</v>
      </c>
      <c r="B28" s="140" t="s">
        <v>675</v>
      </c>
      <c r="C28" s="32" t="s">
        <v>675</v>
      </c>
      <c r="D28" s="613">
        <v>0</v>
      </c>
      <c r="E28" s="47"/>
      <c r="F28" s="47"/>
      <c r="G28" s="47"/>
      <c r="H28" s="49"/>
      <c r="I28" s="49"/>
      <c r="J28" s="49"/>
      <c r="K28" s="28"/>
      <c r="L28" s="28"/>
      <c r="M28" s="34" t="s">
        <v>417</v>
      </c>
      <c r="N28" s="35" t="s">
        <v>415</v>
      </c>
      <c r="O28" s="31" t="s">
        <v>676</v>
      </c>
      <c r="P28" s="32" t="s">
        <v>446</v>
      </c>
      <c r="Q28" s="32" t="s">
        <v>442</v>
      </c>
      <c r="R28" s="32" t="s">
        <v>443</v>
      </c>
      <c r="S28" s="32" t="s">
        <v>444</v>
      </c>
      <c r="T28" s="32" t="s">
        <v>441</v>
      </c>
    </row>
    <row r="29" spans="1:20" customFormat="1" ht="15" x14ac:dyDescent="0.25">
      <c r="A29" s="26" t="s">
        <v>82</v>
      </c>
      <c r="B29" s="624" t="s">
        <v>793</v>
      </c>
      <c r="C29" s="31" t="s">
        <v>91</v>
      </c>
      <c r="D29" s="613">
        <v>6200</v>
      </c>
      <c r="E29" s="39"/>
      <c r="F29" s="39"/>
      <c r="G29" s="39">
        <v>6200</v>
      </c>
      <c r="H29" s="39"/>
      <c r="I29" s="39"/>
      <c r="J29" s="39"/>
      <c r="K29" s="40">
        <v>6200</v>
      </c>
      <c r="L29" s="40">
        <v>6200</v>
      </c>
      <c r="M29" s="41" t="s">
        <v>414</v>
      </c>
      <c r="N29" s="35" t="s">
        <v>415</v>
      </c>
      <c r="O29" s="31"/>
      <c r="P29" s="32" t="s">
        <v>446</v>
      </c>
      <c r="Q29" s="32" t="s">
        <v>439</v>
      </c>
      <c r="R29" s="32" t="s">
        <v>91</v>
      </c>
      <c r="S29" s="32" t="s">
        <v>440</v>
      </c>
      <c r="T29" s="32" t="s">
        <v>438</v>
      </c>
    </row>
    <row r="30" spans="1:20" customFormat="1" ht="26.25" x14ac:dyDescent="0.25">
      <c r="A30" s="26" t="s">
        <v>82</v>
      </c>
      <c r="B30" s="140" t="s">
        <v>92</v>
      </c>
      <c r="C30" s="31" t="s">
        <v>92</v>
      </c>
      <c r="D30" s="613">
        <v>78</v>
      </c>
      <c r="E30" s="43"/>
      <c r="F30" s="43"/>
      <c r="G30" s="43">
        <v>78</v>
      </c>
      <c r="H30" s="43"/>
      <c r="I30" s="43"/>
      <c r="J30" s="43"/>
      <c r="K30" s="28"/>
      <c r="L30" s="28"/>
      <c r="M30" s="34" t="s">
        <v>417</v>
      </c>
      <c r="N30" s="35" t="s">
        <v>415</v>
      </c>
      <c r="O30" s="31" t="s">
        <v>455</v>
      </c>
      <c r="P30" s="32" t="s">
        <v>446</v>
      </c>
      <c r="Q30" s="32" t="s">
        <v>442</v>
      </c>
      <c r="R30" s="32" t="s">
        <v>454</v>
      </c>
      <c r="S30" s="32" t="s">
        <v>444</v>
      </c>
      <c r="T30" s="32" t="s">
        <v>441</v>
      </c>
    </row>
    <row r="31" spans="1:20" customFormat="1" ht="26.25" x14ac:dyDescent="0.25">
      <c r="A31" s="26" t="s">
        <v>82</v>
      </c>
      <c r="B31" s="140" t="s">
        <v>93</v>
      </c>
      <c r="C31" s="31" t="s">
        <v>93</v>
      </c>
      <c r="D31" s="613">
        <v>345</v>
      </c>
      <c r="E31" s="43"/>
      <c r="F31" s="43"/>
      <c r="G31" s="43">
        <v>345</v>
      </c>
      <c r="H31" s="43"/>
      <c r="I31" s="43"/>
      <c r="J31" s="43"/>
      <c r="K31" s="28"/>
      <c r="L31" s="28"/>
      <c r="M31" s="50" t="s">
        <v>416</v>
      </c>
      <c r="N31" s="35" t="s">
        <v>415</v>
      </c>
      <c r="O31" s="31" t="s">
        <v>452</v>
      </c>
      <c r="P31" s="32" t="s">
        <v>446</v>
      </c>
      <c r="Q31" s="32" t="s">
        <v>439</v>
      </c>
      <c r="R31" s="32" t="s">
        <v>453</v>
      </c>
      <c r="S31" s="32" t="s">
        <v>440</v>
      </c>
      <c r="T31" s="32" t="s">
        <v>438</v>
      </c>
    </row>
    <row r="32" spans="1:20" customFormat="1" ht="26.25" x14ac:dyDescent="0.25">
      <c r="A32" s="26" t="s">
        <v>82</v>
      </c>
      <c r="B32" s="622" t="s">
        <v>94</v>
      </c>
      <c r="C32" s="31" t="s">
        <v>94</v>
      </c>
      <c r="D32" s="613">
        <v>1000</v>
      </c>
      <c r="E32" s="39"/>
      <c r="F32" s="39"/>
      <c r="G32" s="39">
        <v>1000</v>
      </c>
      <c r="H32" s="39"/>
      <c r="I32" s="39"/>
      <c r="J32" s="39"/>
      <c r="K32" s="40">
        <v>1000</v>
      </c>
      <c r="L32" s="40">
        <v>1000</v>
      </c>
      <c r="M32" s="41" t="s">
        <v>414</v>
      </c>
      <c r="N32" s="35" t="s">
        <v>415</v>
      </c>
      <c r="O32" s="31"/>
      <c r="P32" s="32" t="s">
        <v>446</v>
      </c>
      <c r="Q32" s="32" t="s">
        <v>439</v>
      </c>
      <c r="R32" s="32" t="s">
        <v>453</v>
      </c>
      <c r="S32" s="32" t="s">
        <v>440</v>
      </c>
      <c r="T32" s="32" t="s">
        <v>438</v>
      </c>
    </row>
    <row r="33" spans="1:20" customFormat="1" ht="26.25" x14ac:dyDescent="0.25">
      <c r="A33" s="26" t="s">
        <v>82</v>
      </c>
      <c r="B33" s="140" t="s">
        <v>95</v>
      </c>
      <c r="C33" s="38" t="s">
        <v>95</v>
      </c>
      <c r="D33" s="613">
        <v>360</v>
      </c>
      <c r="E33" s="27"/>
      <c r="F33" s="27"/>
      <c r="G33" s="27">
        <v>360</v>
      </c>
      <c r="H33" s="49"/>
      <c r="I33" s="49"/>
      <c r="J33" s="49"/>
      <c r="K33" s="28"/>
      <c r="L33" s="28"/>
      <c r="M33" s="45" t="s">
        <v>416</v>
      </c>
      <c r="N33" s="51" t="s">
        <v>415</v>
      </c>
      <c r="O33" s="31" t="s">
        <v>662</v>
      </c>
      <c r="P33" s="42"/>
      <c r="Q33" s="32" t="s">
        <v>439</v>
      </c>
      <c r="R33" s="32" t="s">
        <v>453</v>
      </c>
      <c r="S33" s="32" t="s">
        <v>440</v>
      </c>
      <c r="T33" s="32" t="s">
        <v>438</v>
      </c>
    </row>
    <row r="34" spans="1:20" customFormat="1" ht="26.25" x14ac:dyDescent="0.25">
      <c r="A34" s="26" t="s">
        <v>82</v>
      </c>
      <c r="B34" s="622" t="s">
        <v>101</v>
      </c>
      <c r="C34" s="31" t="s">
        <v>96</v>
      </c>
      <c r="D34" s="613">
        <v>2000</v>
      </c>
      <c r="E34" s="39"/>
      <c r="F34" s="39"/>
      <c r="G34" s="39"/>
      <c r="H34" s="39"/>
      <c r="I34" s="39">
        <v>2000</v>
      </c>
      <c r="J34" s="39"/>
      <c r="K34" s="40">
        <v>1900</v>
      </c>
      <c r="L34" s="40">
        <v>1800</v>
      </c>
      <c r="M34" s="41" t="s">
        <v>414</v>
      </c>
      <c r="N34" s="35" t="s">
        <v>415</v>
      </c>
      <c r="O34" s="32"/>
      <c r="P34" s="32" t="s">
        <v>446</v>
      </c>
      <c r="Q34" s="32" t="s">
        <v>439</v>
      </c>
      <c r="R34" s="32" t="s">
        <v>453</v>
      </c>
      <c r="S34" s="32" t="s">
        <v>440</v>
      </c>
      <c r="T34" s="32" t="s">
        <v>438</v>
      </c>
    </row>
    <row r="35" spans="1:20" customFormat="1" ht="26.25" x14ac:dyDescent="0.25">
      <c r="A35" s="26" t="s">
        <v>82</v>
      </c>
      <c r="B35" s="140" t="s">
        <v>97</v>
      </c>
      <c r="C35" s="32" t="s">
        <v>97</v>
      </c>
      <c r="D35" s="613">
        <v>325</v>
      </c>
      <c r="E35" s="47"/>
      <c r="F35" s="47"/>
      <c r="G35" s="47">
        <v>325</v>
      </c>
      <c r="H35" s="47"/>
      <c r="I35" s="47"/>
      <c r="J35" s="47"/>
      <c r="K35" s="28"/>
      <c r="L35" s="28"/>
      <c r="M35" s="34" t="s">
        <v>417</v>
      </c>
      <c r="N35" s="35" t="s">
        <v>415</v>
      </c>
      <c r="O35" s="32"/>
      <c r="P35" s="32" t="s">
        <v>446</v>
      </c>
      <c r="Q35" s="32" t="s">
        <v>442</v>
      </c>
      <c r="R35" s="32" t="s">
        <v>450</v>
      </c>
      <c r="S35" s="32" t="s">
        <v>451</v>
      </c>
      <c r="T35" s="32" t="s">
        <v>441</v>
      </c>
    </row>
    <row r="36" spans="1:20" customFormat="1" ht="26.25" x14ac:dyDescent="0.25">
      <c r="A36" s="26" t="s">
        <v>82</v>
      </c>
      <c r="B36" s="140" t="s">
        <v>98</v>
      </c>
      <c r="C36" s="32" t="s">
        <v>98</v>
      </c>
      <c r="D36" s="613">
        <v>488</v>
      </c>
      <c r="E36" s="27"/>
      <c r="F36" s="27"/>
      <c r="G36" s="27">
        <v>488</v>
      </c>
      <c r="H36" s="27"/>
      <c r="I36" s="47"/>
      <c r="J36" s="27"/>
      <c r="K36" s="28"/>
      <c r="L36" s="28"/>
      <c r="M36" s="34" t="s">
        <v>417</v>
      </c>
      <c r="N36" s="35" t="s">
        <v>415</v>
      </c>
      <c r="O36" s="32"/>
      <c r="P36" s="32" t="s">
        <v>446</v>
      </c>
      <c r="Q36" s="32" t="s">
        <v>439</v>
      </c>
      <c r="R36" s="32" t="s">
        <v>453</v>
      </c>
      <c r="S36" s="32" t="s">
        <v>440</v>
      </c>
      <c r="T36" s="32" t="s">
        <v>438</v>
      </c>
    </row>
    <row r="37" spans="1:20" customFormat="1" ht="26.25" x14ac:dyDescent="0.25">
      <c r="A37" s="26" t="s">
        <v>82</v>
      </c>
      <c r="B37" s="622" t="s">
        <v>99</v>
      </c>
      <c r="C37" s="31" t="s">
        <v>99</v>
      </c>
      <c r="D37" s="613">
        <v>1100</v>
      </c>
      <c r="E37" s="39"/>
      <c r="F37" s="39"/>
      <c r="G37" s="39">
        <v>1100</v>
      </c>
      <c r="H37" s="39"/>
      <c r="I37" s="39"/>
      <c r="J37" s="39"/>
      <c r="K37" s="40">
        <v>1100</v>
      </c>
      <c r="L37" s="40">
        <v>1100</v>
      </c>
      <c r="M37" s="41" t="s">
        <v>414</v>
      </c>
      <c r="N37" s="35" t="s">
        <v>415</v>
      </c>
      <c r="O37" s="32" t="s">
        <v>680</v>
      </c>
      <c r="P37" s="32" t="s">
        <v>446</v>
      </c>
      <c r="Q37" s="32" t="s">
        <v>442</v>
      </c>
      <c r="R37" s="32" t="s">
        <v>454</v>
      </c>
      <c r="S37" s="32" t="s">
        <v>444</v>
      </c>
      <c r="T37" s="32" t="s">
        <v>441</v>
      </c>
    </row>
    <row r="38" spans="1:20" customFormat="1" ht="15" x14ac:dyDescent="0.25">
      <c r="A38" s="26" t="s">
        <v>82</v>
      </c>
      <c r="B38" s="622" t="s">
        <v>681</v>
      </c>
      <c r="C38" s="32" t="s">
        <v>102</v>
      </c>
      <c r="D38" s="613">
        <v>4400</v>
      </c>
      <c r="E38" s="39"/>
      <c r="F38" s="39"/>
      <c r="G38" s="39">
        <v>3400</v>
      </c>
      <c r="H38" s="39"/>
      <c r="I38" s="39">
        <v>1000</v>
      </c>
      <c r="J38" s="39"/>
      <c r="K38" s="40">
        <v>4400</v>
      </c>
      <c r="L38" s="40">
        <v>4400</v>
      </c>
      <c r="M38" s="41" t="s">
        <v>414</v>
      </c>
      <c r="N38" s="35" t="s">
        <v>415</v>
      </c>
      <c r="O38" s="32"/>
      <c r="P38" s="32" t="s">
        <v>446</v>
      </c>
      <c r="Q38" s="32" t="s">
        <v>439</v>
      </c>
      <c r="R38" s="32" t="s">
        <v>102</v>
      </c>
      <c r="S38" s="32" t="s">
        <v>440</v>
      </c>
      <c r="T38" s="32" t="s">
        <v>438</v>
      </c>
    </row>
    <row r="39" spans="1:20" customFormat="1" ht="15" x14ac:dyDescent="0.25">
      <c r="A39" s="26" t="s">
        <v>82</v>
      </c>
      <c r="B39" s="622" t="s">
        <v>751</v>
      </c>
      <c r="C39" s="32" t="s">
        <v>102</v>
      </c>
      <c r="D39" s="613">
        <v>4000</v>
      </c>
      <c r="E39" s="39"/>
      <c r="F39" s="39"/>
      <c r="G39" s="39"/>
      <c r="H39" s="39"/>
      <c r="I39" s="39">
        <v>4000</v>
      </c>
      <c r="J39" s="39"/>
      <c r="K39" s="40">
        <v>4000</v>
      </c>
      <c r="L39" s="40">
        <v>4000</v>
      </c>
      <c r="M39" s="41" t="s">
        <v>414</v>
      </c>
      <c r="N39" s="35" t="s">
        <v>415</v>
      </c>
      <c r="O39" s="32"/>
      <c r="P39" s="32" t="s">
        <v>446</v>
      </c>
      <c r="Q39" s="32" t="s">
        <v>439</v>
      </c>
      <c r="R39" s="32" t="s">
        <v>102</v>
      </c>
      <c r="S39" s="32" t="s">
        <v>440</v>
      </c>
      <c r="T39" s="32" t="s">
        <v>438</v>
      </c>
    </row>
    <row r="40" spans="1:20" customFormat="1" ht="15" x14ac:dyDescent="0.25">
      <c r="A40" s="26" t="s">
        <v>82</v>
      </c>
      <c r="B40" s="622" t="s">
        <v>752</v>
      </c>
      <c r="C40" s="32" t="s">
        <v>102</v>
      </c>
      <c r="D40" s="613">
        <v>3000</v>
      </c>
      <c r="E40" s="39"/>
      <c r="F40" s="39"/>
      <c r="G40" s="39"/>
      <c r="H40" s="39"/>
      <c r="I40" s="39">
        <v>3000</v>
      </c>
      <c r="J40" s="39"/>
      <c r="K40" s="40">
        <v>3000</v>
      </c>
      <c r="L40" s="40">
        <v>3000</v>
      </c>
      <c r="M40" s="41" t="s">
        <v>414</v>
      </c>
      <c r="N40" s="35" t="s">
        <v>415</v>
      </c>
      <c r="O40" s="32"/>
      <c r="P40" s="32" t="s">
        <v>446</v>
      </c>
      <c r="Q40" s="32" t="s">
        <v>439</v>
      </c>
      <c r="R40" s="32" t="s">
        <v>102</v>
      </c>
      <c r="S40" s="32" t="s">
        <v>440</v>
      </c>
      <c r="T40" s="32" t="s">
        <v>438</v>
      </c>
    </row>
    <row r="41" spans="1:20" customFormat="1" ht="26.25" x14ac:dyDescent="0.25">
      <c r="A41" s="26" t="s">
        <v>82</v>
      </c>
      <c r="B41" s="140" t="s">
        <v>103</v>
      </c>
      <c r="C41" s="32" t="s">
        <v>103</v>
      </c>
      <c r="D41" s="613">
        <v>730</v>
      </c>
      <c r="E41" s="47"/>
      <c r="F41" s="47"/>
      <c r="G41" s="47">
        <v>730</v>
      </c>
      <c r="H41" s="47"/>
      <c r="I41" s="47"/>
      <c r="J41" s="47"/>
      <c r="K41" s="28"/>
      <c r="L41" s="28"/>
      <c r="M41" s="34" t="s">
        <v>417</v>
      </c>
      <c r="N41" s="35" t="s">
        <v>415</v>
      </c>
      <c r="O41" s="32"/>
      <c r="P41" s="32" t="s">
        <v>446</v>
      </c>
      <c r="Q41" s="32" t="s">
        <v>449</v>
      </c>
      <c r="R41" s="32" t="s">
        <v>450</v>
      </c>
      <c r="S41" s="32" t="s">
        <v>451</v>
      </c>
      <c r="T41" s="32" t="s">
        <v>441</v>
      </c>
    </row>
    <row r="42" spans="1:20" customFormat="1" ht="26.25" x14ac:dyDescent="0.25">
      <c r="A42" s="26" t="s">
        <v>82</v>
      </c>
      <c r="B42" s="624" t="s">
        <v>682</v>
      </c>
      <c r="C42" s="31" t="s">
        <v>682</v>
      </c>
      <c r="D42" s="613">
        <v>0</v>
      </c>
      <c r="E42" s="39"/>
      <c r="F42" s="39"/>
      <c r="G42" s="39"/>
      <c r="H42" s="39"/>
      <c r="I42" s="39"/>
      <c r="J42" s="39"/>
      <c r="K42" s="40"/>
      <c r="L42" s="40"/>
      <c r="M42" s="41" t="s">
        <v>414</v>
      </c>
      <c r="N42" s="35" t="s">
        <v>415</v>
      </c>
      <c r="O42" s="32" t="s">
        <v>683</v>
      </c>
      <c r="P42" s="32" t="s">
        <v>446</v>
      </c>
      <c r="Q42" s="32" t="s">
        <v>442</v>
      </c>
      <c r="R42" s="32" t="s">
        <v>454</v>
      </c>
      <c r="S42" s="32" t="s">
        <v>444</v>
      </c>
      <c r="T42" s="32" t="s">
        <v>441</v>
      </c>
    </row>
    <row r="43" spans="1:20" customFormat="1" ht="26.25" x14ac:dyDescent="0.25">
      <c r="A43" s="26" t="s">
        <v>82</v>
      </c>
      <c r="B43" s="140" t="s">
        <v>104</v>
      </c>
      <c r="C43" s="31" t="s">
        <v>104</v>
      </c>
      <c r="D43" s="613">
        <v>0</v>
      </c>
      <c r="E43" s="47"/>
      <c r="F43" s="47"/>
      <c r="G43" s="47"/>
      <c r="H43" s="47"/>
      <c r="I43" s="47"/>
      <c r="J43" s="47"/>
      <c r="K43" s="28"/>
      <c r="L43" s="28"/>
      <c r="M43" s="34" t="s">
        <v>417</v>
      </c>
      <c r="N43" s="35" t="s">
        <v>415</v>
      </c>
      <c r="O43" s="31" t="s">
        <v>452</v>
      </c>
      <c r="P43" s="32" t="s">
        <v>446</v>
      </c>
      <c r="Q43" s="32" t="s">
        <v>442</v>
      </c>
      <c r="R43" s="32" t="s">
        <v>454</v>
      </c>
      <c r="S43" s="32" t="s">
        <v>457</v>
      </c>
      <c r="T43" s="32" t="s">
        <v>441</v>
      </c>
    </row>
    <row r="44" spans="1:20" customFormat="1" ht="26.25" x14ac:dyDescent="0.25">
      <c r="A44" s="26" t="s">
        <v>82</v>
      </c>
      <c r="B44" s="622" t="s">
        <v>105</v>
      </c>
      <c r="C44" s="32" t="s">
        <v>106</v>
      </c>
      <c r="D44" s="613">
        <v>1300</v>
      </c>
      <c r="E44" s="39"/>
      <c r="F44" s="39"/>
      <c r="G44" s="39">
        <v>1300</v>
      </c>
      <c r="H44" s="39"/>
      <c r="I44" s="39"/>
      <c r="J44" s="39"/>
      <c r="K44" s="40">
        <v>1300</v>
      </c>
      <c r="L44" s="40">
        <v>1300</v>
      </c>
      <c r="M44" s="41" t="s">
        <v>414</v>
      </c>
      <c r="N44" s="35" t="s">
        <v>415</v>
      </c>
      <c r="O44" s="32"/>
      <c r="P44" s="32" t="s">
        <v>446</v>
      </c>
      <c r="Q44" s="32" t="s">
        <v>439</v>
      </c>
      <c r="R44" s="32" t="s">
        <v>453</v>
      </c>
      <c r="S44" s="32" t="s">
        <v>440</v>
      </c>
      <c r="T44" s="32" t="s">
        <v>438</v>
      </c>
    </row>
    <row r="45" spans="1:20" customFormat="1" ht="26.25" x14ac:dyDescent="0.25">
      <c r="A45" s="26" t="s">
        <v>82</v>
      </c>
      <c r="B45" s="622" t="s">
        <v>106</v>
      </c>
      <c r="C45" s="32" t="s">
        <v>106</v>
      </c>
      <c r="D45" s="613">
        <v>1000</v>
      </c>
      <c r="E45" s="39"/>
      <c r="F45" s="39"/>
      <c r="G45" s="39">
        <v>1000</v>
      </c>
      <c r="H45" s="39"/>
      <c r="I45" s="39"/>
      <c r="J45" s="39"/>
      <c r="K45" s="40">
        <v>1000</v>
      </c>
      <c r="L45" s="40">
        <v>1000</v>
      </c>
      <c r="M45" s="41" t="s">
        <v>414</v>
      </c>
      <c r="N45" s="35" t="s">
        <v>415</v>
      </c>
      <c r="O45" s="32"/>
      <c r="P45" s="32" t="s">
        <v>446</v>
      </c>
      <c r="Q45" s="32" t="s">
        <v>439</v>
      </c>
      <c r="R45" s="32" t="s">
        <v>453</v>
      </c>
      <c r="S45" s="32" t="s">
        <v>440</v>
      </c>
      <c r="T45" s="32" t="s">
        <v>438</v>
      </c>
    </row>
    <row r="46" spans="1:20" customFormat="1" ht="26.25" x14ac:dyDescent="0.25">
      <c r="A46" s="26" t="s">
        <v>82</v>
      </c>
      <c r="B46" s="624" t="s">
        <v>107</v>
      </c>
      <c r="C46" s="31" t="s">
        <v>107</v>
      </c>
      <c r="D46" s="613">
        <v>7600</v>
      </c>
      <c r="E46" s="39"/>
      <c r="F46" s="39"/>
      <c r="G46" s="39">
        <v>7600</v>
      </c>
      <c r="H46" s="39"/>
      <c r="I46" s="39"/>
      <c r="J46" s="39"/>
      <c r="K46" s="40">
        <v>7600</v>
      </c>
      <c r="L46" s="40">
        <v>7600</v>
      </c>
      <c r="M46" s="41" t="s">
        <v>414</v>
      </c>
      <c r="N46" s="35" t="s">
        <v>415</v>
      </c>
      <c r="O46" s="32" t="s">
        <v>740</v>
      </c>
      <c r="P46" s="32" t="s">
        <v>446</v>
      </c>
      <c r="Q46" s="32" t="s">
        <v>442</v>
      </c>
      <c r="R46" s="32" t="s">
        <v>454</v>
      </c>
      <c r="S46" s="32" t="s">
        <v>444</v>
      </c>
      <c r="T46" s="32" t="s">
        <v>441</v>
      </c>
    </row>
    <row r="47" spans="1:20" customFormat="1" ht="26.25" x14ac:dyDescent="0.25">
      <c r="A47" s="26" t="s">
        <v>82</v>
      </c>
      <c r="B47" s="140" t="s">
        <v>108</v>
      </c>
      <c r="C47" s="33" t="s">
        <v>108</v>
      </c>
      <c r="D47" s="613">
        <v>250</v>
      </c>
      <c r="E47" s="47"/>
      <c r="F47" s="47"/>
      <c r="G47" s="47">
        <v>250</v>
      </c>
      <c r="H47" s="47"/>
      <c r="I47" s="47"/>
      <c r="J47" s="47"/>
      <c r="K47" s="28"/>
      <c r="L47" s="28"/>
      <c r="M47" s="34" t="s">
        <v>417</v>
      </c>
      <c r="N47" s="35" t="s">
        <v>415</v>
      </c>
      <c r="O47" s="32"/>
      <c r="P47" s="32" t="s">
        <v>446</v>
      </c>
      <c r="Q47" s="32" t="s">
        <v>439</v>
      </c>
      <c r="R47" s="32" t="s">
        <v>453</v>
      </c>
      <c r="S47" s="32" t="s">
        <v>440</v>
      </c>
      <c r="T47" s="32" t="s">
        <v>438</v>
      </c>
    </row>
    <row r="48" spans="1:20" customFormat="1" ht="26.25" x14ac:dyDescent="0.25">
      <c r="A48" s="26" t="s">
        <v>764</v>
      </c>
      <c r="B48" s="622" t="s">
        <v>109</v>
      </c>
      <c r="C48" s="32" t="s">
        <v>109</v>
      </c>
      <c r="D48" s="613">
        <v>1300</v>
      </c>
      <c r="E48" s="47"/>
      <c r="F48" s="47"/>
      <c r="G48" s="47">
        <v>1300</v>
      </c>
      <c r="H48" s="47"/>
      <c r="I48" s="49"/>
      <c r="J48" s="49"/>
      <c r="K48" s="53">
        <v>1300</v>
      </c>
      <c r="L48" s="53">
        <v>1300</v>
      </c>
      <c r="M48" s="29" t="s">
        <v>414</v>
      </c>
      <c r="N48" s="35" t="s">
        <v>415</v>
      </c>
      <c r="O48" s="32"/>
      <c r="P48" s="32" t="s">
        <v>458</v>
      </c>
      <c r="Q48" s="32" t="s">
        <v>428</v>
      </c>
      <c r="R48" s="32" t="s">
        <v>459</v>
      </c>
      <c r="S48" s="32" t="s">
        <v>430</v>
      </c>
      <c r="T48" s="32" t="s">
        <v>441</v>
      </c>
    </row>
    <row r="49" spans="1:20" customFormat="1" ht="15" x14ac:dyDescent="0.25">
      <c r="A49" s="26" t="s">
        <v>764</v>
      </c>
      <c r="B49" s="140" t="s">
        <v>110</v>
      </c>
      <c r="C49" s="32" t="s">
        <v>110</v>
      </c>
      <c r="D49" s="613">
        <v>982</v>
      </c>
      <c r="E49" s="27"/>
      <c r="F49" s="27"/>
      <c r="G49" s="27">
        <v>982</v>
      </c>
      <c r="H49" s="27"/>
      <c r="I49" s="27"/>
      <c r="J49" s="27"/>
      <c r="K49" s="28"/>
      <c r="L49" s="28"/>
      <c r="M49" s="34" t="s">
        <v>416</v>
      </c>
      <c r="N49" s="35" t="s">
        <v>415</v>
      </c>
      <c r="O49" s="32"/>
      <c r="P49" s="32" t="s">
        <v>458</v>
      </c>
      <c r="Q49" s="32" t="s">
        <v>461</v>
      </c>
      <c r="R49" s="32" t="s">
        <v>461</v>
      </c>
      <c r="S49" s="32" t="s">
        <v>462</v>
      </c>
      <c r="T49" s="32" t="s">
        <v>460</v>
      </c>
    </row>
    <row r="50" spans="1:20" customFormat="1" ht="26.25" x14ac:dyDescent="0.25">
      <c r="A50" s="26" t="s">
        <v>764</v>
      </c>
      <c r="B50" s="624" t="s">
        <v>684</v>
      </c>
      <c r="C50" s="31" t="s">
        <v>684</v>
      </c>
      <c r="D50" s="613">
        <v>0</v>
      </c>
      <c r="E50" s="47"/>
      <c r="F50" s="47"/>
      <c r="G50" s="47"/>
      <c r="H50" s="47"/>
      <c r="I50" s="47"/>
      <c r="J50" s="47"/>
      <c r="K50" s="53"/>
      <c r="L50" s="53"/>
      <c r="M50" s="29" t="s">
        <v>414</v>
      </c>
      <c r="N50" s="35" t="s">
        <v>415</v>
      </c>
      <c r="O50" s="54" t="s">
        <v>685</v>
      </c>
      <c r="P50" s="32" t="s">
        <v>458</v>
      </c>
      <c r="Q50" s="32" t="s">
        <v>428</v>
      </c>
      <c r="R50" s="32" t="s">
        <v>459</v>
      </c>
      <c r="S50" s="32" t="s">
        <v>430</v>
      </c>
      <c r="T50" s="32" t="s">
        <v>441</v>
      </c>
    </row>
    <row r="51" spans="1:20" customFormat="1" ht="26.25" x14ac:dyDescent="0.25">
      <c r="A51" s="26" t="s">
        <v>764</v>
      </c>
      <c r="B51" s="140" t="s">
        <v>111</v>
      </c>
      <c r="C51" s="32" t="s">
        <v>111</v>
      </c>
      <c r="D51" s="613">
        <v>495</v>
      </c>
      <c r="E51" s="27"/>
      <c r="F51" s="27"/>
      <c r="G51" s="27">
        <v>495</v>
      </c>
      <c r="H51" s="27"/>
      <c r="I51" s="27"/>
      <c r="J51" s="27"/>
      <c r="K51" s="28"/>
      <c r="L51" s="28"/>
      <c r="M51" s="34" t="s">
        <v>416</v>
      </c>
      <c r="N51" s="35" t="s">
        <v>415</v>
      </c>
      <c r="O51" s="32"/>
      <c r="P51" s="32" t="s">
        <v>458</v>
      </c>
      <c r="Q51" s="32" t="s">
        <v>442</v>
      </c>
      <c r="R51" s="32" t="s">
        <v>443</v>
      </c>
      <c r="S51" s="32" t="s">
        <v>444</v>
      </c>
      <c r="T51" s="32" t="s">
        <v>441</v>
      </c>
    </row>
    <row r="52" spans="1:20" s="17" customFormat="1" ht="15" x14ac:dyDescent="0.25">
      <c r="A52" s="26" t="s">
        <v>764</v>
      </c>
      <c r="B52" s="140" t="s">
        <v>112</v>
      </c>
      <c r="C52" s="32" t="s">
        <v>112</v>
      </c>
      <c r="D52" s="613">
        <v>654</v>
      </c>
      <c r="E52" s="27"/>
      <c r="F52" s="27"/>
      <c r="G52" s="27">
        <v>654</v>
      </c>
      <c r="H52" s="49"/>
      <c r="I52" s="49"/>
      <c r="J52" s="49"/>
      <c r="K52" s="28"/>
      <c r="L52" s="28"/>
      <c r="M52" s="34" t="s">
        <v>416</v>
      </c>
      <c r="N52" s="35" t="s">
        <v>415</v>
      </c>
      <c r="O52" s="32"/>
      <c r="P52" s="32" t="s">
        <v>458</v>
      </c>
      <c r="Q52" s="32" t="s">
        <v>463</v>
      </c>
      <c r="R52" s="32" t="s">
        <v>464</v>
      </c>
      <c r="S52" s="32" t="s">
        <v>463</v>
      </c>
      <c r="T52" s="32" t="s">
        <v>460</v>
      </c>
    </row>
    <row r="53" spans="1:20" customFormat="1" ht="26.25" x14ac:dyDescent="0.25">
      <c r="A53" s="26" t="s">
        <v>764</v>
      </c>
      <c r="B53" s="140" t="s">
        <v>113</v>
      </c>
      <c r="C53" s="32" t="s">
        <v>113</v>
      </c>
      <c r="D53" s="613">
        <v>2200</v>
      </c>
      <c r="E53" s="47"/>
      <c r="F53" s="47"/>
      <c r="G53" s="47">
        <v>1800</v>
      </c>
      <c r="H53" s="49"/>
      <c r="I53" s="49"/>
      <c r="J53" s="49">
        <v>400</v>
      </c>
      <c r="K53" s="28"/>
      <c r="L53" s="28"/>
      <c r="M53" s="29" t="s">
        <v>416</v>
      </c>
      <c r="N53" s="35" t="s">
        <v>415</v>
      </c>
      <c r="O53" s="32"/>
      <c r="P53" s="32" t="s">
        <v>458</v>
      </c>
      <c r="Q53" s="32" t="s">
        <v>428</v>
      </c>
      <c r="R53" s="32" t="s">
        <v>459</v>
      </c>
      <c r="S53" s="32" t="s">
        <v>430</v>
      </c>
      <c r="T53" s="32" t="s">
        <v>441</v>
      </c>
    </row>
    <row r="54" spans="1:20" customFormat="1" ht="26.25" x14ac:dyDescent="0.25">
      <c r="A54" s="26" t="s">
        <v>764</v>
      </c>
      <c r="B54" s="140" t="s">
        <v>114</v>
      </c>
      <c r="C54" s="32" t="s">
        <v>114</v>
      </c>
      <c r="D54" s="613">
        <v>579</v>
      </c>
      <c r="E54" s="27"/>
      <c r="F54" s="27"/>
      <c r="G54" s="27">
        <v>579</v>
      </c>
      <c r="H54" s="49"/>
      <c r="I54" s="49"/>
      <c r="J54" s="49"/>
      <c r="K54" s="28"/>
      <c r="L54" s="28"/>
      <c r="M54" s="34" t="s">
        <v>416</v>
      </c>
      <c r="N54" s="35" t="s">
        <v>415</v>
      </c>
      <c r="O54" s="32"/>
      <c r="P54" s="32" t="s">
        <v>458</v>
      </c>
      <c r="Q54" s="32" t="s">
        <v>428</v>
      </c>
      <c r="R54" s="32" t="s">
        <v>429</v>
      </c>
      <c r="S54" s="32" t="s">
        <v>430</v>
      </c>
      <c r="T54" s="32" t="s">
        <v>427</v>
      </c>
    </row>
    <row r="55" spans="1:20" customFormat="1" ht="15" x14ac:dyDescent="0.25">
      <c r="A55" s="26" t="s">
        <v>764</v>
      </c>
      <c r="B55" s="622" t="s">
        <v>115</v>
      </c>
      <c r="C55" s="32" t="s">
        <v>115</v>
      </c>
      <c r="D55" s="613">
        <v>1600</v>
      </c>
      <c r="E55" s="47"/>
      <c r="F55" s="47"/>
      <c r="G55" s="47">
        <v>1600</v>
      </c>
      <c r="H55" s="47"/>
      <c r="I55" s="47"/>
      <c r="J55" s="47"/>
      <c r="K55" s="53">
        <v>1100</v>
      </c>
      <c r="L55" s="53">
        <v>1100</v>
      </c>
      <c r="M55" s="29" t="s">
        <v>414</v>
      </c>
      <c r="N55" s="35" t="s">
        <v>415</v>
      </c>
      <c r="O55" s="32"/>
      <c r="P55" s="32" t="s">
        <v>458</v>
      </c>
      <c r="Q55" s="32" t="s">
        <v>463</v>
      </c>
      <c r="R55" s="32" t="s">
        <v>464</v>
      </c>
      <c r="S55" s="32" t="s">
        <v>463</v>
      </c>
      <c r="T55" s="32" t="s">
        <v>460</v>
      </c>
    </row>
    <row r="56" spans="1:20" customFormat="1" ht="26.25" x14ac:dyDescent="0.25">
      <c r="A56" s="26" t="s">
        <v>764</v>
      </c>
      <c r="B56" s="622" t="s">
        <v>116</v>
      </c>
      <c r="C56" s="32" t="s">
        <v>116</v>
      </c>
      <c r="D56" s="613">
        <v>2200</v>
      </c>
      <c r="E56" s="47"/>
      <c r="F56" s="47"/>
      <c r="G56" s="47">
        <v>2200</v>
      </c>
      <c r="H56" s="49"/>
      <c r="I56" s="49"/>
      <c r="J56" s="49"/>
      <c r="K56" s="53">
        <v>2200</v>
      </c>
      <c r="L56" s="53">
        <v>2200</v>
      </c>
      <c r="M56" s="29" t="s">
        <v>414</v>
      </c>
      <c r="N56" s="35" t="s">
        <v>415</v>
      </c>
      <c r="O56" s="32"/>
      <c r="P56" s="32" t="s">
        <v>458</v>
      </c>
      <c r="Q56" s="32" t="s">
        <v>428</v>
      </c>
      <c r="R56" s="32" t="s">
        <v>459</v>
      </c>
      <c r="S56" s="32" t="s">
        <v>430</v>
      </c>
      <c r="T56" s="32" t="s">
        <v>441</v>
      </c>
    </row>
    <row r="57" spans="1:20" customFormat="1" ht="26.25" x14ac:dyDescent="0.25">
      <c r="A57" s="26" t="s">
        <v>764</v>
      </c>
      <c r="B57" s="622" t="s">
        <v>117</v>
      </c>
      <c r="C57" s="32" t="s">
        <v>117</v>
      </c>
      <c r="D57" s="613">
        <v>1900</v>
      </c>
      <c r="E57" s="47"/>
      <c r="F57" s="47"/>
      <c r="G57" s="47">
        <v>1600</v>
      </c>
      <c r="H57" s="49"/>
      <c r="I57" s="49"/>
      <c r="J57" s="49">
        <v>300</v>
      </c>
      <c r="K57" s="57">
        <v>1600</v>
      </c>
      <c r="L57" s="57">
        <v>1600</v>
      </c>
      <c r="M57" s="29" t="s">
        <v>418</v>
      </c>
      <c r="N57" s="35" t="s">
        <v>415</v>
      </c>
      <c r="O57" s="32"/>
      <c r="P57" s="32" t="s">
        <v>458</v>
      </c>
      <c r="Q57" s="32" t="s">
        <v>463</v>
      </c>
      <c r="R57" s="32" t="s">
        <v>464</v>
      </c>
      <c r="S57" s="32" t="s">
        <v>463</v>
      </c>
      <c r="T57" s="32" t="s">
        <v>460</v>
      </c>
    </row>
    <row r="58" spans="1:20" customFormat="1" ht="26.25" x14ac:dyDescent="0.25">
      <c r="A58" s="26" t="s">
        <v>764</v>
      </c>
      <c r="B58" s="140" t="s">
        <v>118</v>
      </c>
      <c r="C58" s="32" t="s">
        <v>118</v>
      </c>
      <c r="D58" s="613">
        <v>661</v>
      </c>
      <c r="E58" s="27"/>
      <c r="F58" s="27"/>
      <c r="G58" s="27">
        <v>661</v>
      </c>
      <c r="H58" s="49"/>
      <c r="I58" s="49"/>
      <c r="J58" s="49"/>
      <c r="K58" s="28"/>
      <c r="L58" s="28"/>
      <c r="M58" s="34" t="s">
        <v>416</v>
      </c>
      <c r="N58" s="35" t="s">
        <v>415</v>
      </c>
      <c r="O58" s="32"/>
      <c r="P58" s="32" t="s">
        <v>458</v>
      </c>
      <c r="Q58" s="32" t="s">
        <v>428</v>
      </c>
      <c r="R58" s="32" t="s">
        <v>429</v>
      </c>
      <c r="S58" s="32" t="s">
        <v>430</v>
      </c>
      <c r="T58" s="32" t="s">
        <v>427</v>
      </c>
    </row>
    <row r="59" spans="1:20" customFormat="1" ht="26.25" x14ac:dyDescent="0.25">
      <c r="A59" s="26" t="s">
        <v>764</v>
      </c>
      <c r="B59" s="140" t="s">
        <v>119</v>
      </c>
      <c r="C59" s="32" t="s">
        <v>119</v>
      </c>
      <c r="D59" s="613">
        <v>546</v>
      </c>
      <c r="E59" s="27"/>
      <c r="F59" s="27"/>
      <c r="G59" s="27">
        <v>546</v>
      </c>
      <c r="H59" s="27"/>
      <c r="I59" s="49"/>
      <c r="J59" s="49"/>
      <c r="K59" s="28"/>
      <c r="L59" s="28"/>
      <c r="M59" s="34" t="s">
        <v>416</v>
      </c>
      <c r="N59" s="35" t="s">
        <v>415</v>
      </c>
      <c r="O59" s="32"/>
      <c r="P59" s="32" t="s">
        <v>458</v>
      </c>
      <c r="Q59" s="32" t="s">
        <v>442</v>
      </c>
      <c r="R59" s="32" t="s">
        <v>443</v>
      </c>
      <c r="S59" s="32" t="s">
        <v>444</v>
      </c>
      <c r="T59" s="32" t="s">
        <v>441</v>
      </c>
    </row>
    <row r="60" spans="1:20" customFormat="1" ht="26.25" x14ac:dyDescent="0.25">
      <c r="A60" s="26" t="s">
        <v>764</v>
      </c>
      <c r="B60" s="140" t="s">
        <v>120</v>
      </c>
      <c r="C60" s="32" t="s">
        <v>120</v>
      </c>
      <c r="D60" s="613">
        <v>632</v>
      </c>
      <c r="E60" s="27"/>
      <c r="F60" s="27"/>
      <c r="G60" s="27">
        <v>632</v>
      </c>
      <c r="H60" s="49"/>
      <c r="I60" s="49"/>
      <c r="J60" s="49"/>
      <c r="K60" s="28"/>
      <c r="L60" s="28"/>
      <c r="M60" s="34" t="s">
        <v>416</v>
      </c>
      <c r="N60" s="35" t="s">
        <v>415</v>
      </c>
      <c r="O60" s="32"/>
      <c r="P60" s="32" t="s">
        <v>458</v>
      </c>
      <c r="Q60" s="32" t="s">
        <v>442</v>
      </c>
      <c r="R60" s="32" t="s">
        <v>443</v>
      </c>
      <c r="S60" s="32" t="s">
        <v>444</v>
      </c>
      <c r="T60" s="32" t="s">
        <v>441</v>
      </c>
    </row>
    <row r="61" spans="1:20" customFormat="1" ht="26.25" x14ac:dyDescent="0.25">
      <c r="A61" s="26" t="s">
        <v>764</v>
      </c>
      <c r="B61" s="622" t="s">
        <v>121</v>
      </c>
      <c r="C61" s="32" t="s">
        <v>121</v>
      </c>
      <c r="D61" s="613">
        <v>1900</v>
      </c>
      <c r="E61" s="47"/>
      <c r="F61" s="47"/>
      <c r="G61" s="47">
        <v>1600</v>
      </c>
      <c r="H61" s="47"/>
      <c r="I61" s="47"/>
      <c r="J61" s="47">
        <v>300</v>
      </c>
      <c r="K61" s="53">
        <v>1600</v>
      </c>
      <c r="L61" s="53">
        <v>1600</v>
      </c>
      <c r="M61" s="29" t="s">
        <v>418</v>
      </c>
      <c r="N61" s="35" t="s">
        <v>415</v>
      </c>
      <c r="O61" s="32"/>
      <c r="P61" s="32" t="s">
        <v>458</v>
      </c>
      <c r="Q61" s="32" t="s">
        <v>428</v>
      </c>
      <c r="R61" s="32" t="s">
        <v>459</v>
      </c>
      <c r="S61" s="32" t="s">
        <v>430</v>
      </c>
      <c r="T61" s="32" t="s">
        <v>441</v>
      </c>
    </row>
    <row r="62" spans="1:20" customFormat="1" ht="26.25" x14ac:dyDescent="0.25">
      <c r="A62" s="26" t="s">
        <v>764</v>
      </c>
      <c r="B62" s="140" t="s">
        <v>122</v>
      </c>
      <c r="C62" s="31" t="s">
        <v>122</v>
      </c>
      <c r="D62" s="613">
        <v>800</v>
      </c>
      <c r="E62" s="47"/>
      <c r="F62" s="47"/>
      <c r="G62" s="47">
        <v>800</v>
      </c>
      <c r="H62" s="47"/>
      <c r="I62" s="27"/>
      <c r="J62" s="27"/>
      <c r="K62" s="28"/>
      <c r="L62" s="28"/>
      <c r="M62" s="45" t="s">
        <v>419</v>
      </c>
      <c r="N62" s="35" t="s">
        <v>415</v>
      </c>
      <c r="O62" s="32"/>
      <c r="P62" s="32" t="s">
        <v>458</v>
      </c>
      <c r="Q62" s="32" t="s">
        <v>442</v>
      </c>
      <c r="R62" s="32" t="s">
        <v>443</v>
      </c>
      <c r="S62" s="32" t="s">
        <v>444</v>
      </c>
      <c r="T62" s="32" t="s">
        <v>441</v>
      </c>
    </row>
    <row r="63" spans="1:20" customFormat="1" ht="26.25" x14ac:dyDescent="0.25">
      <c r="A63" s="26" t="s">
        <v>764</v>
      </c>
      <c r="B63" s="622" t="s">
        <v>158</v>
      </c>
      <c r="C63" s="32" t="s">
        <v>713</v>
      </c>
      <c r="D63" s="613">
        <v>1100</v>
      </c>
      <c r="E63" s="47"/>
      <c r="F63" s="47"/>
      <c r="G63" s="47">
        <v>1100</v>
      </c>
      <c r="H63" s="47"/>
      <c r="I63" s="47"/>
      <c r="J63" s="47"/>
      <c r="K63" s="53">
        <v>1100</v>
      </c>
      <c r="L63" s="53">
        <v>1100</v>
      </c>
      <c r="M63" s="29" t="s">
        <v>414</v>
      </c>
      <c r="N63" s="35" t="s">
        <v>415</v>
      </c>
      <c r="O63" s="26" t="s">
        <v>476</v>
      </c>
      <c r="P63" s="32" t="s">
        <v>458</v>
      </c>
      <c r="Q63" s="32" t="s">
        <v>428</v>
      </c>
      <c r="R63" s="32" t="s">
        <v>429</v>
      </c>
      <c r="S63" s="32" t="s">
        <v>430</v>
      </c>
      <c r="T63" s="32" t="s">
        <v>427</v>
      </c>
    </row>
    <row r="64" spans="1:20" customFormat="1" ht="26.25" x14ac:dyDescent="0.25">
      <c r="A64" s="26" t="s">
        <v>764</v>
      </c>
      <c r="B64" s="140" t="s">
        <v>123</v>
      </c>
      <c r="C64" s="32" t="s">
        <v>123</v>
      </c>
      <c r="D64" s="613">
        <v>800</v>
      </c>
      <c r="E64" s="27"/>
      <c r="F64" s="27"/>
      <c r="G64" s="27">
        <v>800</v>
      </c>
      <c r="H64" s="27"/>
      <c r="I64" s="27"/>
      <c r="J64" s="27"/>
      <c r="K64" s="28"/>
      <c r="L64" s="28"/>
      <c r="M64" s="34" t="s">
        <v>416</v>
      </c>
      <c r="N64" s="35" t="s">
        <v>415</v>
      </c>
      <c r="O64" s="32"/>
      <c r="P64" s="32" t="s">
        <v>458</v>
      </c>
      <c r="Q64" s="32" t="s">
        <v>442</v>
      </c>
      <c r="R64" s="32" t="s">
        <v>443</v>
      </c>
      <c r="S64" s="32" t="s">
        <v>444</v>
      </c>
      <c r="T64" s="32" t="s">
        <v>441</v>
      </c>
    </row>
    <row r="65" spans="1:20" customFormat="1" ht="26.25" x14ac:dyDescent="0.25">
      <c r="A65" s="26" t="s">
        <v>764</v>
      </c>
      <c r="B65" s="622" t="s">
        <v>124</v>
      </c>
      <c r="C65" s="32" t="s">
        <v>124</v>
      </c>
      <c r="D65" s="613">
        <v>1900</v>
      </c>
      <c r="E65" s="47"/>
      <c r="F65" s="47"/>
      <c r="G65" s="47">
        <v>1600</v>
      </c>
      <c r="H65" s="47"/>
      <c r="I65" s="47"/>
      <c r="J65" s="47">
        <v>300</v>
      </c>
      <c r="K65" s="57">
        <v>1600</v>
      </c>
      <c r="L65" s="57">
        <v>1600</v>
      </c>
      <c r="M65" s="29" t="s">
        <v>418</v>
      </c>
      <c r="N65" s="35" t="s">
        <v>415</v>
      </c>
      <c r="O65" s="54" t="s">
        <v>465</v>
      </c>
      <c r="P65" s="32" t="s">
        <v>458</v>
      </c>
      <c r="Q65" s="32" t="s">
        <v>428</v>
      </c>
      <c r="R65" s="32" t="s">
        <v>429</v>
      </c>
      <c r="S65" s="32" t="s">
        <v>430</v>
      </c>
      <c r="T65" s="32" t="s">
        <v>427</v>
      </c>
    </row>
    <row r="66" spans="1:20" customFormat="1" ht="15" x14ac:dyDescent="0.25">
      <c r="A66" s="26" t="s">
        <v>764</v>
      </c>
      <c r="B66" s="622" t="s">
        <v>125</v>
      </c>
      <c r="C66" s="32" t="s">
        <v>125</v>
      </c>
      <c r="D66" s="613">
        <v>1100</v>
      </c>
      <c r="E66" s="47"/>
      <c r="F66" s="47"/>
      <c r="G66" s="47">
        <v>1100</v>
      </c>
      <c r="H66" s="47"/>
      <c r="I66" s="49"/>
      <c r="J66" s="49"/>
      <c r="K66" s="53">
        <v>1200</v>
      </c>
      <c r="L66" s="53">
        <v>1200</v>
      </c>
      <c r="M66" s="29" t="s">
        <v>414</v>
      </c>
      <c r="N66" s="35" t="s">
        <v>415</v>
      </c>
      <c r="O66" s="32"/>
      <c r="P66" s="32" t="s">
        <v>458</v>
      </c>
      <c r="Q66" s="32" t="s">
        <v>461</v>
      </c>
      <c r="R66" s="32" t="s">
        <v>461</v>
      </c>
      <c r="S66" s="32" t="s">
        <v>462</v>
      </c>
      <c r="T66" s="32" t="s">
        <v>460</v>
      </c>
    </row>
    <row r="67" spans="1:20" customFormat="1" ht="15" x14ac:dyDescent="0.25">
      <c r="A67" s="26" t="s">
        <v>764</v>
      </c>
      <c r="B67" s="622" t="s">
        <v>126</v>
      </c>
      <c r="C67" s="32" t="s">
        <v>126</v>
      </c>
      <c r="D67" s="613">
        <v>1100</v>
      </c>
      <c r="E67" s="47"/>
      <c r="F67" s="47"/>
      <c r="G67" s="47">
        <v>1100</v>
      </c>
      <c r="H67" s="47"/>
      <c r="I67" s="47"/>
      <c r="J67" s="47"/>
      <c r="K67" s="53">
        <v>1100</v>
      </c>
      <c r="L67" s="53">
        <v>1100</v>
      </c>
      <c r="M67" s="29" t="s">
        <v>414</v>
      </c>
      <c r="N67" s="35" t="s">
        <v>415</v>
      </c>
      <c r="O67" s="32"/>
      <c r="P67" s="32" t="s">
        <v>458</v>
      </c>
      <c r="Q67" s="32" t="s">
        <v>461</v>
      </c>
      <c r="R67" s="32" t="s">
        <v>461</v>
      </c>
      <c r="S67" s="32" t="s">
        <v>462</v>
      </c>
      <c r="T67" s="32" t="s">
        <v>460</v>
      </c>
    </row>
    <row r="68" spans="1:20" customFormat="1" ht="26.25" x14ac:dyDescent="0.25">
      <c r="A68" s="26" t="s">
        <v>764</v>
      </c>
      <c r="B68" s="622" t="s">
        <v>127</v>
      </c>
      <c r="C68" s="32" t="s">
        <v>127</v>
      </c>
      <c r="D68" s="613">
        <v>1400</v>
      </c>
      <c r="E68" s="47"/>
      <c r="F68" s="47"/>
      <c r="G68" s="47">
        <v>1400</v>
      </c>
      <c r="H68" s="47"/>
      <c r="I68" s="47"/>
      <c r="J68" s="47"/>
      <c r="K68" s="53">
        <v>1600</v>
      </c>
      <c r="L68" s="53">
        <v>1600</v>
      </c>
      <c r="M68" s="29" t="s">
        <v>414</v>
      </c>
      <c r="N68" s="35" t="s">
        <v>415</v>
      </c>
      <c r="O68" s="32"/>
      <c r="P68" s="32" t="s">
        <v>458</v>
      </c>
      <c r="Q68" s="32" t="s">
        <v>428</v>
      </c>
      <c r="R68" s="32" t="s">
        <v>459</v>
      </c>
      <c r="S68" s="32" t="s">
        <v>430</v>
      </c>
      <c r="T68" s="32" t="s">
        <v>441</v>
      </c>
    </row>
    <row r="69" spans="1:20" customFormat="1" ht="15" x14ac:dyDescent="0.25">
      <c r="A69" s="26" t="s">
        <v>764</v>
      </c>
      <c r="B69" s="622" t="s">
        <v>128</v>
      </c>
      <c r="C69" s="32" t="s">
        <v>128</v>
      </c>
      <c r="D69" s="613">
        <v>1100</v>
      </c>
      <c r="E69" s="47"/>
      <c r="F69" s="47"/>
      <c r="G69" s="47">
        <v>1100</v>
      </c>
      <c r="H69" s="47"/>
      <c r="I69" s="47"/>
      <c r="J69" s="47"/>
      <c r="K69" s="53">
        <v>1100</v>
      </c>
      <c r="L69" s="53">
        <v>1100</v>
      </c>
      <c r="M69" s="29" t="s">
        <v>414</v>
      </c>
      <c r="N69" s="35" t="s">
        <v>415</v>
      </c>
      <c r="O69" s="32"/>
      <c r="P69" s="32" t="s">
        <v>458</v>
      </c>
      <c r="Q69" s="32" t="s">
        <v>463</v>
      </c>
      <c r="R69" s="32" t="s">
        <v>464</v>
      </c>
      <c r="S69" s="32" t="s">
        <v>463</v>
      </c>
      <c r="T69" s="32" t="s">
        <v>460</v>
      </c>
    </row>
    <row r="70" spans="1:20" customFormat="1" ht="26.25" x14ac:dyDescent="0.25">
      <c r="A70" s="26" t="s">
        <v>764</v>
      </c>
      <c r="B70" s="140" t="s">
        <v>129</v>
      </c>
      <c r="C70" s="31" t="s">
        <v>129</v>
      </c>
      <c r="D70" s="613">
        <v>800</v>
      </c>
      <c r="E70" s="47"/>
      <c r="F70" s="47"/>
      <c r="G70" s="47">
        <v>800</v>
      </c>
      <c r="H70" s="47"/>
      <c r="I70" s="47"/>
      <c r="J70" s="47"/>
      <c r="K70" s="28"/>
      <c r="L70" s="28"/>
      <c r="M70" s="29" t="s">
        <v>416</v>
      </c>
      <c r="N70" s="35" t="s">
        <v>415</v>
      </c>
      <c r="O70" s="31" t="s">
        <v>663</v>
      </c>
      <c r="P70" s="32" t="s">
        <v>458</v>
      </c>
      <c r="Q70" s="32" t="s">
        <v>428</v>
      </c>
      <c r="R70" s="32" t="s">
        <v>429</v>
      </c>
      <c r="S70" s="32" t="s">
        <v>430</v>
      </c>
      <c r="T70" s="32" t="s">
        <v>427</v>
      </c>
    </row>
    <row r="71" spans="1:20" customFormat="1" ht="26.25" x14ac:dyDescent="0.25">
      <c r="A71" s="26" t="s">
        <v>764</v>
      </c>
      <c r="B71" s="140" t="s">
        <v>130</v>
      </c>
      <c r="C71" s="32" t="s">
        <v>130</v>
      </c>
      <c r="D71" s="613">
        <v>815</v>
      </c>
      <c r="E71" s="27"/>
      <c r="F71" s="27"/>
      <c r="G71" s="27">
        <v>815</v>
      </c>
      <c r="H71" s="27"/>
      <c r="I71" s="27"/>
      <c r="J71" s="27"/>
      <c r="K71" s="28"/>
      <c r="L71" s="28"/>
      <c r="M71" s="34" t="s">
        <v>416</v>
      </c>
      <c r="N71" s="35" t="s">
        <v>415</v>
      </c>
      <c r="O71" s="32"/>
      <c r="P71" s="32" t="s">
        <v>458</v>
      </c>
      <c r="Q71" s="32" t="s">
        <v>428</v>
      </c>
      <c r="R71" s="32" t="s">
        <v>459</v>
      </c>
      <c r="S71" s="32" t="s">
        <v>430</v>
      </c>
      <c r="T71" s="32" t="s">
        <v>441</v>
      </c>
    </row>
    <row r="72" spans="1:20" customFormat="1" ht="26.25" x14ac:dyDescent="0.25">
      <c r="A72" s="26" t="s">
        <v>764</v>
      </c>
      <c r="B72" s="140" t="s">
        <v>131</v>
      </c>
      <c r="C72" s="32" t="s">
        <v>131</v>
      </c>
      <c r="D72" s="613">
        <v>864</v>
      </c>
      <c r="E72" s="27"/>
      <c r="F72" s="27"/>
      <c r="G72" s="27">
        <v>664</v>
      </c>
      <c r="H72" s="27"/>
      <c r="I72" s="27"/>
      <c r="J72" s="47">
        <v>200</v>
      </c>
      <c r="K72" s="28"/>
      <c r="L72" s="28"/>
      <c r="M72" s="34" t="s">
        <v>416</v>
      </c>
      <c r="N72" s="35" t="s">
        <v>415</v>
      </c>
      <c r="O72" s="32"/>
      <c r="P72" s="32" t="s">
        <v>458</v>
      </c>
      <c r="Q72" s="32" t="s">
        <v>428</v>
      </c>
      <c r="R72" s="32" t="s">
        <v>429</v>
      </c>
      <c r="S72" s="32" t="s">
        <v>430</v>
      </c>
      <c r="T72" s="32" t="s">
        <v>427</v>
      </c>
    </row>
    <row r="73" spans="1:20" customFormat="1" ht="26.25" x14ac:dyDescent="0.25">
      <c r="A73" s="26" t="s">
        <v>764</v>
      </c>
      <c r="B73" s="140" t="s">
        <v>132</v>
      </c>
      <c r="C73" s="32" t="s">
        <v>132</v>
      </c>
      <c r="D73" s="613">
        <v>573</v>
      </c>
      <c r="E73" s="49"/>
      <c r="F73" s="49"/>
      <c r="G73" s="27">
        <v>573</v>
      </c>
      <c r="H73" s="49"/>
      <c r="I73" s="49"/>
      <c r="J73" s="49"/>
      <c r="K73" s="28"/>
      <c r="L73" s="28"/>
      <c r="M73" s="34" t="s">
        <v>416</v>
      </c>
      <c r="N73" s="35" t="s">
        <v>415</v>
      </c>
      <c r="O73" s="32"/>
      <c r="P73" s="32" t="s">
        <v>458</v>
      </c>
      <c r="Q73" s="32" t="s">
        <v>442</v>
      </c>
      <c r="R73" s="32" t="s">
        <v>443</v>
      </c>
      <c r="S73" s="32" t="s">
        <v>444</v>
      </c>
      <c r="T73" s="32" t="s">
        <v>441</v>
      </c>
    </row>
    <row r="74" spans="1:20" customFormat="1" ht="26.25" x14ac:dyDescent="0.25">
      <c r="A74" s="26" t="s">
        <v>764</v>
      </c>
      <c r="B74" s="622" t="s">
        <v>133</v>
      </c>
      <c r="C74" s="32" t="s">
        <v>133</v>
      </c>
      <c r="D74" s="613">
        <v>1700</v>
      </c>
      <c r="E74" s="49"/>
      <c r="F74" s="49"/>
      <c r="G74" s="47">
        <v>1700</v>
      </c>
      <c r="H74" s="49"/>
      <c r="I74" s="49"/>
      <c r="J74" s="49"/>
      <c r="K74" s="53">
        <v>1700</v>
      </c>
      <c r="L74" s="53">
        <v>1700</v>
      </c>
      <c r="M74" s="29" t="s">
        <v>414</v>
      </c>
      <c r="N74" s="35" t="s">
        <v>415</v>
      </c>
      <c r="O74" s="32"/>
      <c r="P74" s="32" t="s">
        <v>458</v>
      </c>
      <c r="Q74" s="32" t="s">
        <v>428</v>
      </c>
      <c r="R74" s="32" t="s">
        <v>459</v>
      </c>
      <c r="S74" s="32" t="s">
        <v>430</v>
      </c>
      <c r="T74" s="32" t="s">
        <v>441</v>
      </c>
    </row>
    <row r="75" spans="1:20" customFormat="1" ht="15" x14ac:dyDescent="0.25">
      <c r="A75" s="26" t="s">
        <v>764</v>
      </c>
      <c r="B75" s="140" t="s">
        <v>134</v>
      </c>
      <c r="C75" s="32" t="s">
        <v>134</v>
      </c>
      <c r="D75" s="613">
        <v>956</v>
      </c>
      <c r="E75" s="27"/>
      <c r="F75" s="27"/>
      <c r="G75" s="27">
        <v>956</v>
      </c>
      <c r="H75" s="27"/>
      <c r="I75" s="27"/>
      <c r="J75" s="27"/>
      <c r="K75" s="28"/>
      <c r="L75" s="28"/>
      <c r="M75" s="34" t="s">
        <v>416</v>
      </c>
      <c r="N75" s="35" t="s">
        <v>415</v>
      </c>
      <c r="O75" s="32"/>
      <c r="P75" s="32" t="s">
        <v>458</v>
      </c>
      <c r="Q75" s="32" t="s">
        <v>467</v>
      </c>
      <c r="R75" s="32" t="s">
        <v>468</v>
      </c>
      <c r="S75" s="32" t="s">
        <v>467</v>
      </c>
      <c r="T75" s="32" t="s">
        <v>427</v>
      </c>
    </row>
    <row r="76" spans="1:20" customFormat="1" ht="26.25" x14ac:dyDescent="0.25">
      <c r="A76" s="26" t="s">
        <v>764</v>
      </c>
      <c r="B76" s="140" t="s">
        <v>135</v>
      </c>
      <c r="C76" s="31" t="s">
        <v>135</v>
      </c>
      <c r="D76" s="613">
        <v>484</v>
      </c>
      <c r="E76" s="27"/>
      <c r="F76" s="27"/>
      <c r="G76" s="27">
        <v>484</v>
      </c>
      <c r="H76" s="27"/>
      <c r="I76" s="27"/>
      <c r="J76" s="27"/>
      <c r="K76" s="28"/>
      <c r="L76" s="28"/>
      <c r="M76" s="34" t="s">
        <v>416</v>
      </c>
      <c r="N76" s="35" t="s">
        <v>415</v>
      </c>
      <c r="O76" s="26" t="s">
        <v>664</v>
      </c>
      <c r="P76" s="32" t="s">
        <v>458</v>
      </c>
      <c r="Q76" s="32" t="s">
        <v>428</v>
      </c>
      <c r="R76" s="32" t="s">
        <v>429</v>
      </c>
      <c r="S76" s="32" t="s">
        <v>430</v>
      </c>
      <c r="T76" s="32" t="s">
        <v>427</v>
      </c>
    </row>
    <row r="77" spans="1:20" customFormat="1" ht="15" x14ac:dyDescent="0.25">
      <c r="A77" s="26" t="s">
        <v>764</v>
      </c>
      <c r="B77" s="622" t="s">
        <v>136</v>
      </c>
      <c r="C77" s="32" t="s">
        <v>136</v>
      </c>
      <c r="D77" s="613">
        <v>1200</v>
      </c>
      <c r="E77" s="47"/>
      <c r="F77" s="47"/>
      <c r="G77" s="47">
        <v>1200</v>
      </c>
      <c r="H77" s="47"/>
      <c r="I77" s="47"/>
      <c r="J77" s="47"/>
      <c r="K77" s="53">
        <v>1200</v>
      </c>
      <c r="L77" s="53">
        <v>1200</v>
      </c>
      <c r="M77" s="29" t="s">
        <v>414</v>
      </c>
      <c r="N77" s="35" t="s">
        <v>415</v>
      </c>
      <c r="O77" s="32"/>
      <c r="P77" s="32" t="s">
        <v>458</v>
      </c>
      <c r="Q77" s="32" t="s">
        <v>461</v>
      </c>
      <c r="R77" s="32" t="s">
        <v>461</v>
      </c>
      <c r="S77" s="32" t="s">
        <v>462</v>
      </c>
      <c r="T77" s="32" t="s">
        <v>460</v>
      </c>
    </row>
    <row r="78" spans="1:20" customFormat="1" ht="15" x14ac:dyDescent="0.25">
      <c r="A78" s="26" t="s">
        <v>764</v>
      </c>
      <c r="B78" s="622" t="s">
        <v>137</v>
      </c>
      <c r="C78" s="32" t="s">
        <v>137</v>
      </c>
      <c r="D78" s="613">
        <v>1000</v>
      </c>
      <c r="E78" s="47"/>
      <c r="F78" s="47"/>
      <c r="G78" s="47">
        <v>1000</v>
      </c>
      <c r="H78" s="47"/>
      <c r="I78" s="47"/>
      <c r="J78" s="47"/>
      <c r="K78" s="53">
        <v>1000</v>
      </c>
      <c r="L78" s="53">
        <v>1000</v>
      </c>
      <c r="M78" s="29" t="s">
        <v>414</v>
      </c>
      <c r="N78" s="35" t="s">
        <v>415</v>
      </c>
      <c r="O78" s="42"/>
      <c r="P78" s="32" t="s">
        <v>458</v>
      </c>
      <c r="Q78" s="32" t="s">
        <v>461</v>
      </c>
      <c r="R78" s="32" t="s">
        <v>461</v>
      </c>
      <c r="S78" s="32" t="s">
        <v>462</v>
      </c>
      <c r="T78" s="32" t="s">
        <v>460</v>
      </c>
    </row>
    <row r="79" spans="1:20" customFormat="1" ht="26.25" x14ac:dyDescent="0.25">
      <c r="A79" s="26" t="s">
        <v>764</v>
      </c>
      <c r="B79" s="140" t="s">
        <v>138</v>
      </c>
      <c r="C79" s="32" t="s">
        <v>138</v>
      </c>
      <c r="D79" s="613">
        <v>897</v>
      </c>
      <c r="E79" s="27"/>
      <c r="F79" s="27"/>
      <c r="G79" s="27">
        <v>897</v>
      </c>
      <c r="H79" s="27"/>
      <c r="I79" s="27"/>
      <c r="J79" s="27"/>
      <c r="K79" s="28"/>
      <c r="L79" s="28"/>
      <c r="M79" s="34" t="s">
        <v>416</v>
      </c>
      <c r="N79" s="35" t="s">
        <v>415</v>
      </c>
      <c r="O79" s="32"/>
      <c r="P79" s="32" t="s">
        <v>458</v>
      </c>
      <c r="Q79" s="32" t="s">
        <v>442</v>
      </c>
      <c r="R79" s="32" t="s">
        <v>443</v>
      </c>
      <c r="S79" s="32" t="s">
        <v>444</v>
      </c>
      <c r="T79" s="32" t="s">
        <v>441</v>
      </c>
    </row>
    <row r="80" spans="1:20" customFormat="1" ht="26.25" x14ac:dyDescent="0.25">
      <c r="A80" s="26" t="s">
        <v>764</v>
      </c>
      <c r="B80" s="140" t="s">
        <v>139</v>
      </c>
      <c r="C80" s="31" t="s">
        <v>139</v>
      </c>
      <c r="D80" s="613">
        <v>350</v>
      </c>
      <c r="E80" s="27"/>
      <c r="F80" s="27"/>
      <c r="G80" s="27">
        <v>350</v>
      </c>
      <c r="H80" s="27"/>
      <c r="I80" s="27"/>
      <c r="J80" s="27"/>
      <c r="K80" s="28"/>
      <c r="L80" s="28"/>
      <c r="M80" s="34" t="s">
        <v>416</v>
      </c>
      <c r="N80" s="35" t="s">
        <v>415</v>
      </c>
      <c r="O80" s="26" t="s">
        <v>665</v>
      </c>
      <c r="P80" s="32" t="s">
        <v>458</v>
      </c>
      <c r="Q80" s="32" t="s">
        <v>428</v>
      </c>
      <c r="R80" s="32" t="s">
        <v>429</v>
      </c>
      <c r="S80" s="32" t="s">
        <v>430</v>
      </c>
      <c r="T80" s="32" t="s">
        <v>427</v>
      </c>
    </row>
    <row r="81" spans="1:20" customFormat="1" ht="15" x14ac:dyDescent="0.25">
      <c r="A81" s="26" t="s">
        <v>764</v>
      </c>
      <c r="B81" s="140" t="s">
        <v>140</v>
      </c>
      <c r="C81" s="32" t="s">
        <v>140</v>
      </c>
      <c r="D81" s="613">
        <v>706</v>
      </c>
      <c r="E81" s="27"/>
      <c r="F81" s="27"/>
      <c r="G81" s="27">
        <v>706</v>
      </c>
      <c r="H81" s="27"/>
      <c r="I81" s="27"/>
      <c r="J81" s="27"/>
      <c r="K81" s="28"/>
      <c r="L81" s="28"/>
      <c r="M81" s="34" t="s">
        <v>416</v>
      </c>
      <c r="N81" s="35" t="s">
        <v>415</v>
      </c>
      <c r="O81" s="32"/>
      <c r="P81" s="32" t="s">
        <v>458</v>
      </c>
      <c r="Q81" s="32" t="s">
        <v>270</v>
      </c>
      <c r="R81" s="32" t="s">
        <v>423</v>
      </c>
      <c r="S81" s="32" t="s">
        <v>424</v>
      </c>
      <c r="T81" s="32" t="s">
        <v>422</v>
      </c>
    </row>
    <row r="82" spans="1:20" customFormat="1" ht="26.25" x14ac:dyDescent="0.25">
      <c r="A82" s="26" t="s">
        <v>764</v>
      </c>
      <c r="B82" s="622" t="s">
        <v>141</v>
      </c>
      <c r="C82" s="32" t="s">
        <v>141</v>
      </c>
      <c r="D82" s="613">
        <v>1200</v>
      </c>
      <c r="E82" s="47"/>
      <c r="F82" s="47"/>
      <c r="G82" s="47">
        <v>1200</v>
      </c>
      <c r="H82" s="47"/>
      <c r="I82" s="47"/>
      <c r="J82" s="47"/>
      <c r="K82" s="53">
        <v>1200</v>
      </c>
      <c r="L82" s="53">
        <v>1200</v>
      </c>
      <c r="M82" s="29" t="s">
        <v>414</v>
      </c>
      <c r="N82" s="35" t="s">
        <v>415</v>
      </c>
      <c r="O82" s="32"/>
      <c r="P82" s="32" t="s">
        <v>458</v>
      </c>
      <c r="Q82" s="32" t="s">
        <v>428</v>
      </c>
      <c r="R82" s="32" t="s">
        <v>459</v>
      </c>
      <c r="S82" s="32" t="s">
        <v>430</v>
      </c>
      <c r="T82" s="32" t="s">
        <v>441</v>
      </c>
    </row>
    <row r="83" spans="1:20" customFormat="1" ht="26.25" x14ac:dyDescent="0.25">
      <c r="A83" s="26" t="s">
        <v>764</v>
      </c>
      <c r="B83" s="140" t="s">
        <v>142</v>
      </c>
      <c r="C83" s="31" t="s">
        <v>142</v>
      </c>
      <c r="D83" s="613">
        <v>0</v>
      </c>
      <c r="E83" s="43"/>
      <c r="F83" s="43"/>
      <c r="G83" s="43"/>
      <c r="H83" s="43"/>
      <c r="I83" s="43"/>
      <c r="J83" s="43"/>
      <c r="K83" s="28"/>
      <c r="L83" s="28"/>
      <c r="M83" s="29" t="s">
        <v>419</v>
      </c>
      <c r="N83" s="35" t="s">
        <v>415</v>
      </c>
      <c r="O83" s="31" t="s">
        <v>666</v>
      </c>
      <c r="P83" s="32" t="s">
        <v>458</v>
      </c>
      <c r="Q83" s="32" t="s">
        <v>428</v>
      </c>
      <c r="R83" s="32" t="s">
        <v>459</v>
      </c>
      <c r="S83" s="32" t="s">
        <v>430</v>
      </c>
      <c r="T83" s="32" t="s">
        <v>441</v>
      </c>
    </row>
    <row r="84" spans="1:20" customFormat="1" ht="26.25" x14ac:dyDescent="0.25">
      <c r="A84" s="26" t="s">
        <v>764</v>
      </c>
      <c r="B84" s="622" t="s">
        <v>143</v>
      </c>
      <c r="C84" s="32" t="s">
        <v>143</v>
      </c>
      <c r="D84" s="613">
        <v>1400</v>
      </c>
      <c r="E84" s="47"/>
      <c r="F84" s="47"/>
      <c r="G84" s="47">
        <v>1100</v>
      </c>
      <c r="H84" s="47"/>
      <c r="I84" s="47"/>
      <c r="J84" s="47">
        <v>300</v>
      </c>
      <c r="K84" s="57">
        <v>1100</v>
      </c>
      <c r="L84" s="57">
        <v>1100</v>
      </c>
      <c r="M84" s="29" t="s">
        <v>418</v>
      </c>
      <c r="N84" s="35" t="s">
        <v>415</v>
      </c>
      <c r="O84" s="32"/>
      <c r="P84" s="32" t="s">
        <v>458</v>
      </c>
      <c r="Q84" s="32" t="s">
        <v>428</v>
      </c>
      <c r="R84" s="32" t="s">
        <v>429</v>
      </c>
      <c r="S84" s="32" t="s">
        <v>430</v>
      </c>
      <c r="T84" s="32" t="s">
        <v>427</v>
      </c>
    </row>
    <row r="85" spans="1:20" customFormat="1" ht="26.25" x14ac:dyDescent="0.25">
      <c r="A85" s="26" t="s">
        <v>764</v>
      </c>
      <c r="B85" s="140" t="s">
        <v>144</v>
      </c>
      <c r="C85" s="32" t="s">
        <v>144</v>
      </c>
      <c r="D85" s="613">
        <v>541</v>
      </c>
      <c r="E85" s="27"/>
      <c r="F85" s="27"/>
      <c r="G85" s="27">
        <v>541</v>
      </c>
      <c r="H85" s="49"/>
      <c r="I85" s="49"/>
      <c r="J85" s="49"/>
      <c r="K85" s="28"/>
      <c r="L85" s="28"/>
      <c r="M85" s="34" t="s">
        <v>416</v>
      </c>
      <c r="N85" s="35" t="s">
        <v>415</v>
      </c>
      <c r="O85" s="32"/>
      <c r="P85" s="32" t="s">
        <v>458</v>
      </c>
      <c r="Q85" s="32" t="s">
        <v>428</v>
      </c>
      <c r="R85" s="32" t="s">
        <v>459</v>
      </c>
      <c r="S85" s="32" t="s">
        <v>430</v>
      </c>
      <c r="T85" s="32" t="s">
        <v>441</v>
      </c>
    </row>
    <row r="86" spans="1:20" customFormat="1" ht="26.25" x14ac:dyDescent="0.25">
      <c r="A86" s="26" t="s">
        <v>764</v>
      </c>
      <c r="B86" s="624" t="s">
        <v>801</v>
      </c>
      <c r="C86" s="31" t="s">
        <v>801</v>
      </c>
      <c r="D86" s="613">
        <v>2000</v>
      </c>
      <c r="E86" s="47"/>
      <c r="F86" s="47"/>
      <c r="G86" s="47">
        <v>2000</v>
      </c>
      <c r="H86" s="47"/>
      <c r="I86" s="47"/>
      <c r="J86" s="47"/>
      <c r="K86" s="53">
        <v>2000</v>
      </c>
      <c r="L86" s="53">
        <v>2000</v>
      </c>
      <c r="M86" s="29" t="s">
        <v>414</v>
      </c>
      <c r="N86" s="35" t="s">
        <v>415</v>
      </c>
      <c r="O86" s="54" t="s">
        <v>472</v>
      </c>
      <c r="P86" s="32" t="s">
        <v>458</v>
      </c>
      <c r="Q86" s="32" t="s">
        <v>428</v>
      </c>
      <c r="R86" s="32" t="s">
        <v>459</v>
      </c>
      <c r="S86" s="32" t="s">
        <v>430</v>
      </c>
      <c r="T86" s="32" t="s">
        <v>441</v>
      </c>
    </row>
    <row r="87" spans="1:20" customFormat="1" ht="15" x14ac:dyDescent="0.25">
      <c r="A87" s="26" t="s">
        <v>764</v>
      </c>
      <c r="B87" s="622" t="s">
        <v>145</v>
      </c>
      <c r="C87" s="32" t="s">
        <v>145</v>
      </c>
      <c r="D87" s="613">
        <v>1000</v>
      </c>
      <c r="E87" s="47"/>
      <c r="F87" s="47"/>
      <c r="G87" s="47">
        <v>1000</v>
      </c>
      <c r="H87" s="47"/>
      <c r="I87" s="47"/>
      <c r="J87" s="47"/>
      <c r="K87" s="53">
        <v>1000</v>
      </c>
      <c r="L87" s="53">
        <v>1000</v>
      </c>
      <c r="M87" s="29" t="s">
        <v>414</v>
      </c>
      <c r="N87" s="35" t="s">
        <v>415</v>
      </c>
      <c r="O87" s="32"/>
      <c r="P87" s="32" t="s">
        <v>458</v>
      </c>
      <c r="Q87" s="32" t="s">
        <v>463</v>
      </c>
      <c r="R87" s="32" t="s">
        <v>464</v>
      </c>
      <c r="S87" s="32" t="s">
        <v>463</v>
      </c>
      <c r="T87" s="32" t="s">
        <v>460</v>
      </c>
    </row>
    <row r="88" spans="1:20" customFormat="1" ht="26.25" x14ac:dyDescent="0.25">
      <c r="A88" s="26" t="s">
        <v>764</v>
      </c>
      <c r="B88" s="622" t="s">
        <v>146</v>
      </c>
      <c r="C88" s="32" t="s">
        <v>146</v>
      </c>
      <c r="D88" s="613">
        <v>1900</v>
      </c>
      <c r="E88" s="47"/>
      <c r="F88" s="47"/>
      <c r="G88" s="47">
        <v>1700</v>
      </c>
      <c r="H88" s="47"/>
      <c r="I88" s="47"/>
      <c r="J88" s="47">
        <v>200</v>
      </c>
      <c r="K88" s="617">
        <v>1700</v>
      </c>
      <c r="L88" s="617">
        <v>1700</v>
      </c>
      <c r="M88" s="29" t="s">
        <v>418</v>
      </c>
      <c r="N88" s="35" t="s">
        <v>415</v>
      </c>
      <c r="O88" s="32"/>
      <c r="P88" s="32" t="s">
        <v>458</v>
      </c>
      <c r="Q88" s="32" t="s">
        <v>463</v>
      </c>
      <c r="R88" s="32" t="s">
        <v>464</v>
      </c>
      <c r="S88" s="32" t="s">
        <v>463</v>
      </c>
      <c r="T88" s="32" t="s">
        <v>460</v>
      </c>
    </row>
    <row r="89" spans="1:20" customFormat="1" ht="26.25" x14ac:dyDescent="0.25">
      <c r="A89" s="26" t="s">
        <v>764</v>
      </c>
      <c r="B89" s="622" t="s">
        <v>147</v>
      </c>
      <c r="C89" s="32" t="s">
        <v>147</v>
      </c>
      <c r="D89" s="613">
        <v>1300</v>
      </c>
      <c r="E89" s="47"/>
      <c r="F89" s="47"/>
      <c r="G89" s="47">
        <v>1300</v>
      </c>
      <c r="H89" s="47"/>
      <c r="I89" s="47"/>
      <c r="J89" s="47"/>
      <c r="K89" s="53">
        <v>1300</v>
      </c>
      <c r="L89" s="53">
        <v>1300</v>
      </c>
      <c r="M89" s="29" t="s">
        <v>414</v>
      </c>
      <c r="N89" s="35" t="s">
        <v>415</v>
      </c>
      <c r="O89" s="32"/>
      <c r="P89" s="32" t="s">
        <v>458</v>
      </c>
      <c r="Q89" s="32" t="s">
        <v>428</v>
      </c>
      <c r="R89" s="32" t="s">
        <v>459</v>
      </c>
      <c r="S89" s="32" t="s">
        <v>430</v>
      </c>
      <c r="T89" s="32" t="s">
        <v>441</v>
      </c>
    </row>
    <row r="90" spans="1:20" customFormat="1" ht="26.25" x14ac:dyDescent="0.25">
      <c r="A90" s="26" t="s">
        <v>764</v>
      </c>
      <c r="B90" s="622" t="s">
        <v>148</v>
      </c>
      <c r="C90" s="32" t="s">
        <v>148</v>
      </c>
      <c r="D90" s="613">
        <v>1860</v>
      </c>
      <c r="E90" s="47"/>
      <c r="F90" s="47"/>
      <c r="G90" s="47">
        <v>1600</v>
      </c>
      <c r="H90" s="47"/>
      <c r="I90" s="47"/>
      <c r="J90" s="47">
        <v>260</v>
      </c>
      <c r="K90" s="617">
        <v>1600</v>
      </c>
      <c r="L90" s="617">
        <v>1600</v>
      </c>
      <c r="M90" s="29" t="s">
        <v>418</v>
      </c>
      <c r="N90" s="35" t="s">
        <v>415</v>
      </c>
      <c r="O90" s="32"/>
      <c r="P90" s="32" t="s">
        <v>458</v>
      </c>
      <c r="Q90" s="32" t="s">
        <v>461</v>
      </c>
      <c r="R90" s="32" t="s">
        <v>461</v>
      </c>
      <c r="S90" s="32" t="s">
        <v>462</v>
      </c>
      <c r="T90" s="32" t="s">
        <v>460</v>
      </c>
    </row>
    <row r="91" spans="1:20" customFormat="1" ht="26.25" x14ac:dyDescent="0.25">
      <c r="A91" s="26" t="s">
        <v>764</v>
      </c>
      <c r="B91" s="140" t="s">
        <v>149</v>
      </c>
      <c r="C91" s="32" t="s">
        <v>149</v>
      </c>
      <c r="D91" s="613">
        <v>385</v>
      </c>
      <c r="E91" s="27"/>
      <c r="F91" s="27"/>
      <c r="G91" s="27">
        <v>385</v>
      </c>
      <c r="H91" s="27"/>
      <c r="I91" s="27"/>
      <c r="J91" s="27"/>
      <c r="K91" s="28"/>
      <c r="L91" s="28"/>
      <c r="M91" s="34" t="s">
        <v>416</v>
      </c>
      <c r="N91" s="35" t="s">
        <v>415</v>
      </c>
      <c r="O91" s="32"/>
      <c r="P91" s="32" t="s">
        <v>458</v>
      </c>
      <c r="Q91" s="32" t="s">
        <v>442</v>
      </c>
      <c r="R91" s="32" t="s">
        <v>443</v>
      </c>
      <c r="S91" s="32" t="s">
        <v>444</v>
      </c>
      <c r="T91" s="32" t="s">
        <v>441</v>
      </c>
    </row>
    <row r="92" spans="1:20" customFormat="1" ht="15" x14ac:dyDescent="0.25">
      <c r="A92" s="26" t="s">
        <v>764</v>
      </c>
      <c r="B92" s="140" t="s">
        <v>150</v>
      </c>
      <c r="C92" s="32" t="s">
        <v>150</v>
      </c>
      <c r="D92" s="613">
        <v>632</v>
      </c>
      <c r="E92" s="27"/>
      <c r="F92" s="27"/>
      <c r="G92" s="27">
        <v>632</v>
      </c>
      <c r="H92" s="27"/>
      <c r="I92" s="27"/>
      <c r="J92" s="27"/>
      <c r="K92" s="28"/>
      <c r="L92" s="28"/>
      <c r="M92" s="34" t="s">
        <v>416</v>
      </c>
      <c r="N92" s="35" t="s">
        <v>415</v>
      </c>
      <c r="O92" s="32"/>
      <c r="P92" s="32" t="s">
        <v>458</v>
      </c>
      <c r="Q92" s="32" t="s">
        <v>463</v>
      </c>
      <c r="R92" s="32" t="s">
        <v>464</v>
      </c>
      <c r="S92" s="32" t="s">
        <v>463</v>
      </c>
      <c r="T92" s="32" t="s">
        <v>460</v>
      </c>
    </row>
    <row r="93" spans="1:20" customFormat="1" ht="15" x14ac:dyDescent="0.25">
      <c r="A93" s="26" t="s">
        <v>764</v>
      </c>
      <c r="B93" s="622" t="s">
        <v>151</v>
      </c>
      <c r="C93" s="32" t="s">
        <v>151</v>
      </c>
      <c r="D93" s="613">
        <v>1400</v>
      </c>
      <c r="E93" s="47"/>
      <c r="F93" s="47"/>
      <c r="G93" s="47">
        <v>1400</v>
      </c>
      <c r="H93" s="47"/>
      <c r="I93" s="47"/>
      <c r="J93" s="47"/>
      <c r="K93" s="53">
        <v>1400</v>
      </c>
      <c r="L93" s="53">
        <v>1400</v>
      </c>
      <c r="M93" s="29" t="s">
        <v>414</v>
      </c>
      <c r="N93" s="35" t="s">
        <v>415</v>
      </c>
      <c r="O93" s="32"/>
      <c r="P93" s="32" t="s">
        <v>458</v>
      </c>
      <c r="Q93" s="32" t="s">
        <v>463</v>
      </c>
      <c r="R93" s="32" t="s">
        <v>464</v>
      </c>
      <c r="S93" s="32" t="s">
        <v>463</v>
      </c>
      <c r="T93" s="32" t="s">
        <v>460</v>
      </c>
    </row>
    <row r="94" spans="1:20" customFormat="1" ht="26.25" x14ac:dyDescent="0.25">
      <c r="A94" s="26" t="s">
        <v>764</v>
      </c>
      <c r="B94" s="624" t="s">
        <v>152</v>
      </c>
      <c r="C94" s="31" t="s">
        <v>152</v>
      </c>
      <c r="D94" s="613">
        <v>1200</v>
      </c>
      <c r="E94" s="47"/>
      <c r="F94" s="47"/>
      <c r="G94" s="47">
        <v>1200</v>
      </c>
      <c r="H94" s="47"/>
      <c r="I94" s="47"/>
      <c r="J94" s="47"/>
      <c r="K94" s="53">
        <v>1200</v>
      </c>
      <c r="L94" s="53">
        <v>1200</v>
      </c>
      <c r="M94" s="29" t="s">
        <v>414</v>
      </c>
      <c r="N94" s="35" t="s">
        <v>415</v>
      </c>
      <c r="O94" s="26" t="s">
        <v>473</v>
      </c>
      <c r="P94" s="32" t="s">
        <v>458</v>
      </c>
      <c r="Q94" s="32" t="s">
        <v>461</v>
      </c>
      <c r="R94" s="32" t="s">
        <v>461</v>
      </c>
      <c r="S94" s="32" t="s">
        <v>462</v>
      </c>
      <c r="T94" s="32" t="s">
        <v>460</v>
      </c>
    </row>
    <row r="95" spans="1:20" customFormat="1" ht="15" x14ac:dyDescent="0.25">
      <c r="A95" s="26" t="s">
        <v>764</v>
      </c>
      <c r="B95" s="622" t="s">
        <v>153</v>
      </c>
      <c r="C95" s="32" t="s">
        <v>153</v>
      </c>
      <c r="D95" s="613">
        <v>1200</v>
      </c>
      <c r="E95" s="47"/>
      <c r="F95" s="47"/>
      <c r="G95" s="47">
        <v>1200</v>
      </c>
      <c r="H95" s="47"/>
      <c r="I95" s="47"/>
      <c r="J95" s="47"/>
      <c r="K95" s="53">
        <v>1200</v>
      </c>
      <c r="L95" s="53">
        <v>1200</v>
      </c>
      <c r="M95" s="29" t="s">
        <v>414</v>
      </c>
      <c r="N95" s="35" t="s">
        <v>415</v>
      </c>
      <c r="O95" s="32"/>
      <c r="P95" s="32" t="s">
        <v>458</v>
      </c>
      <c r="Q95" s="32" t="s">
        <v>463</v>
      </c>
      <c r="R95" s="32" t="s">
        <v>464</v>
      </c>
      <c r="S95" s="32" t="s">
        <v>463</v>
      </c>
      <c r="T95" s="32" t="s">
        <v>460</v>
      </c>
    </row>
    <row r="96" spans="1:20" customFormat="1" ht="15" x14ac:dyDescent="0.25">
      <c r="A96" s="26" t="s">
        <v>764</v>
      </c>
      <c r="B96" s="140" t="s">
        <v>154</v>
      </c>
      <c r="C96" s="32" t="s">
        <v>154</v>
      </c>
      <c r="D96" s="613">
        <v>861</v>
      </c>
      <c r="E96" s="47"/>
      <c r="F96" s="47"/>
      <c r="G96" s="47">
        <v>861</v>
      </c>
      <c r="H96" s="27"/>
      <c r="I96" s="27"/>
      <c r="J96" s="27"/>
      <c r="K96" s="28"/>
      <c r="L96" s="28"/>
      <c r="M96" s="34" t="s">
        <v>416</v>
      </c>
      <c r="N96" s="35" t="s">
        <v>415</v>
      </c>
      <c r="O96" s="32"/>
      <c r="P96" s="32" t="s">
        <v>458</v>
      </c>
      <c r="Q96" s="32" t="s">
        <v>463</v>
      </c>
      <c r="R96" s="32" t="s">
        <v>464</v>
      </c>
      <c r="S96" s="32" t="s">
        <v>463</v>
      </c>
      <c r="T96" s="32" t="s">
        <v>460</v>
      </c>
    </row>
    <row r="97" spans="1:20" customFormat="1" ht="15" x14ac:dyDescent="0.25">
      <c r="A97" s="26" t="s">
        <v>764</v>
      </c>
      <c r="B97" s="622" t="s">
        <v>155</v>
      </c>
      <c r="C97" s="32" t="s">
        <v>155</v>
      </c>
      <c r="D97" s="613">
        <v>1300</v>
      </c>
      <c r="E97" s="47"/>
      <c r="F97" s="47"/>
      <c r="G97" s="47">
        <v>1300</v>
      </c>
      <c r="H97" s="47"/>
      <c r="I97" s="47"/>
      <c r="J97" s="47"/>
      <c r="K97" s="53">
        <v>1300</v>
      </c>
      <c r="L97" s="53">
        <v>1300</v>
      </c>
      <c r="M97" s="29" t="s">
        <v>414</v>
      </c>
      <c r="N97" s="35" t="s">
        <v>415</v>
      </c>
      <c r="O97" s="32"/>
      <c r="P97" s="32" t="s">
        <v>458</v>
      </c>
      <c r="Q97" s="32" t="s">
        <v>467</v>
      </c>
      <c r="R97" s="32" t="s">
        <v>468</v>
      </c>
      <c r="S97" s="32" t="s">
        <v>467</v>
      </c>
      <c r="T97" s="32" t="s">
        <v>427</v>
      </c>
    </row>
    <row r="98" spans="1:20" customFormat="1" ht="26.25" x14ac:dyDescent="0.25">
      <c r="A98" s="26" t="s">
        <v>764</v>
      </c>
      <c r="B98" s="622" t="s">
        <v>156</v>
      </c>
      <c r="C98" s="32" t="s">
        <v>156</v>
      </c>
      <c r="D98" s="613">
        <v>2000</v>
      </c>
      <c r="E98" s="47"/>
      <c r="F98" s="47"/>
      <c r="G98" s="47">
        <v>1700</v>
      </c>
      <c r="H98" s="47"/>
      <c r="I98" s="47"/>
      <c r="J98" s="47">
        <v>300</v>
      </c>
      <c r="K98" s="57">
        <v>1700</v>
      </c>
      <c r="L98" s="57">
        <v>1700</v>
      </c>
      <c r="M98" s="29" t="s">
        <v>418</v>
      </c>
      <c r="N98" s="35" t="s">
        <v>415</v>
      </c>
      <c r="O98" s="26" t="s">
        <v>474</v>
      </c>
      <c r="P98" s="32" t="s">
        <v>458</v>
      </c>
      <c r="Q98" s="32" t="s">
        <v>428</v>
      </c>
      <c r="R98" s="32" t="s">
        <v>429</v>
      </c>
      <c r="S98" s="32" t="s">
        <v>430</v>
      </c>
      <c r="T98" s="32" t="s">
        <v>427</v>
      </c>
    </row>
    <row r="99" spans="1:20" customFormat="1" ht="26.25" x14ac:dyDescent="0.25">
      <c r="A99" s="26" t="s">
        <v>764</v>
      </c>
      <c r="B99" s="140" t="s">
        <v>157</v>
      </c>
      <c r="C99" s="31" t="s">
        <v>157</v>
      </c>
      <c r="D99" s="613">
        <v>344</v>
      </c>
      <c r="E99" s="49"/>
      <c r="F99" s="49"/>
      <c r="G99" s="27">
        <v>344</v>
      </c>
      <c r="H99" s="49"/>
      <c r="I99" s="49"/>
      <c r="J99" s="49"/>
      <c r="K99" s="28"/>
      <c r="L99" s="28"/>
      <c r="M99" s="34" t="s">
        <v>416</v>
      </c>
      <c r="N99" s="35" t="s">
        <v>415</v>
      </c>
      <c r="O99" s="31" t="s">
        <v>667</v>
      </c>
      <c r="P99" s="32" t="s">
        <v>458</v>
      </c>
      <c r="Q99" s="32" t="s">
        <v>428</v>
      </c>
      <c r="R99" s="32" t="s">
        <v>429</v>
      </c>
      <c r="S99" s="32" t="s">
        <v>430</v>
      </c>
      <c r="T99" s="32" t="s">
        <v>427</v>
      </c>
    </row>
    <row r="100" spans="1:20" customFormat="1" ht="15" x14ac:dyDescent="0.25">
      <c r="A100" s="26" t="s">
        <v>764</v>
      </c>
      <c r="B100" s="140" t="s">
        <v>159</v>
      </c>
      <c r="C100" s="32" t="s">
        <v>159</v>
      </c>
      <c r="D100" s="613">
        <v>702</v>
      </c>
      <c r="E100" s="27"/>
      <c r="F100" s="27"/>
      <c r="G100" s="27">
        <v>572</v>
      </c>
      <c r="H100" s="27"/>
      <c r="I100" s="27"/>
      <c r="J100" s="47">
        <v>130</v>
      </c>
      <c r="K100" s="28"/>
      <c r="L100" s="28"/>
      <c r="M100" s="34" t="s">
        <v>416</v>
      </c>
      <c r="N100" s="35" t="s">
        <v>415</v>
      </c>
      <c r="O100" s="32"/>
      <c r="P100" s="32" t="s">
        <v>458</v>
      </c>
      <c r="Q100" s="32" t="s">
        <v>463</v>
      </c>
      <c r="R100" s="32" t="s">
        <v>464</v>
      </c>
      <c r="S100" s="32" t="s">
        <v>463</v>
      </c>
      <c r="T100" s="32" t="s">
        <v>460</v>
      </c>
    </row>
    <row r="101" spans="1:20" customFormat="1" ht="15" x14ac:dyDescent="0.25">
      <c r="A101" s="26" t="s">
        <v>160</v>
      </c>
      <c r="B101" s="140" t="s">
        <v>161</v>
      </c>
      <c r="C101" s="32" t="s">
        <v>161</v>
      </c>
      <c r="D101" s="613">
        <v>130</v>
      </c>
      <c r="E101" s="27"/>
      <c r="F101" s="27"/>
      <c r="G101" s="27">
        <v>130</v>
      </c>
      <c r="H101" s="27"/>
      <c r="I101" s="27"/>
      <c r="J101" s="27"/>
      <c r="K101" s="28"/>
      <c r="L101" s="28"/>
      <c r="M101" s="34" t="s">
        <v>416</v>
      </c>
      <c r="N101" s="35" t="s">
        <v>415</v>
      </c>
      <c r="O101" s="32"/>
      <c r="P101" s="32" t="s">
        <v>477</v>
      </c>
      <c r="Q101" s="32" t="s">
        <v>270</v>
      </c>
      <c r="R101" s="32" t="s">
        <v>423</v>
      </c>
      <c r="S101" s="32" t="s">
        <v>424</v>
      </c>
      <c r="T101" s="32" t="s">
        <v>422</v>
      </c>
    </row>
    <row r="102" spans="1:20" customFormat="1" ht="15" x14ac:dyDescent="0.25">
      <c r="A102" s="26" t="s">
        <v>162</v>
      </c>
      <c r="B102" s="622" t="s">
        <v>163</v>
      </c>
      <c r="C102" s="32" t="s">
        <v>164</v>
      </c>
      <c r="D102" s="613">
        <v>103100</v>
      </c>
      <c r="E102" s="39">
        <v>100900</v>
      </c>
      <c r="F102" s="39"/>
      <c r="G102" s="39">
        <v>2200</v>
      </c>
      <c r="H102" s="39"/>
      <c r="I102" s="39"/>
      <c r="J102" s="39"/>
      <c r="K102" s="614">
        <v>88400</v>
      </c>
      <c r="L102" s="614">
        <v>98500</v>
      </c>
      <c r="M102" s="41" t="s">
        <v>414</v>
      </c>
      <c r="N102" s="35" t="s">
        <v>413</v>
      </c>
      <c r="O102" s="32"/>
      <c r="P102" s="32" t="s">
        <v>478</v>
      </c>
      <c r="Q102" s="32" t="s">
        <v>203</v>
      </c>
      <c r="R102" s="32" t="s">
        <v>164</v>
      </c>
      <c r="S102" s="32" t="s">
        <v>479</v>
      </c>
      <c r="T102" s="32" t="s">
        <v>422</v>
      </c>
    </row>
    <row r="103" spans="1:20" customFormat="1" ht="26.25" x14ac:dyDescent="0.25">
      <c r="A103" s="26" t="s">
        <v>162</v>
      </c>
      <c r="B103" s="622" t="s">
        <v>795</v>
      </c>
      <c r="C103" s="32" t="s">
        <v>164</v>
      </c>
      <c r="D103" s="613">
        <v>44400</v>
      </c>
      <c r="E103" s="39"/>
      <c r="F103" s="39"/>
      <c r="G103" s="39"/>
      <c r="H103" s="39"/>
      <c r="I103" s="39">
        <v>44400</v>
      </c>
      <c r="J103" s="39"/>
      <c r="K103" s="40">
        <v>44400</v>
      </c>
      <c r="L103" s="40">
        <v>44400</v>
      </c>
      <c r="M103" s="41" t="s">
        <v>414</v>
      </c>
      <c r="N103" s="35" t="s">
        <v>413</v>
      </c>
      <c r="O103" s="32" t="s">
        <v>820</v>
      </c>
      <c r="P103" s="32"/>
      <c r="Q103" s="32" t="s">
        <v>203</v>
      </c>
      <c r="R103" s="32" t="s">
        <v>164</v>
      </c>
      <c r="S103" s="32" t="s">
        <v>479</v>
      </c>
      <c r="T103" s="32" t="s">
        <v>422</v>
      </c>
    </row>
    <row r="104" spans="1:20" customFormat="1" ht="26.25" x14ac:dyDescent="0.25">
      <c r="A104" s="26" t="s">
        <v>162</v>
      </c>
      <c r="B104" s="622" t="s">
        <v>165</v>
      </c>
      <c r="C104" s="32" t="s">
        <v>164</v>
      </c>
      <c r="D104" s="613">
        <v>266300</v>
      </c>
      <c r="E104" s="39">
        <v>92600</v>
      </c>
      <c r="F104" s="39"/>
      <c r="G104" s="39"/>
      <c r="H104" s="39">
        <v>173700</v>
      </c>
      <c r="I104" s="39"/>
      <c r="J104" s="39"/>
      <c r="K104" s="40">
        <v>219900</v>
      </c>
      <c r="L104" s="40">
        <v>243200</v>
      </c>
      <c r="M104" s="41" t="s">
        <v>414</v>
      </c>
      <c r="N104" s="35" t="s">
        <v>413</v>
      </c>
      <c r="O104" s="32"/>
      <c r="P104" s="32" t="s">
        <v>478</v>
      </c>
      <c r="Q104" s="32" t="s">
        <v>203</v>
      </c>
      <c r="R104" s="32" t="s">
        <v>164</v>
      </c>
      <c r="S104" s="32" t="s">
        <v>479</v>
      </c>
      <c r="T104" s="32" t="s">
        <v>422</v>
      </c>
    </row>
    <row r="105" spans="1:20" customFormat="1" ht="26.25" x14ac:dyDescent="0.25">
      <c r="A105" s="26" t="s">
        <v>166</v>
      </c>
      <c r="B105" s="622" t="s">
        <v>167</v>
      </c>
      <c r="C105" s="32" t="s">
        <v>167</v>
      </c>
      <c r="D105" s="613">
        <v>1100</v>
      </c>
      <c r="E105" s="47"/>
      <c r="F105" s="47"/>
      <c r="G105" s="47">
        <v>1100</v>
      </c>
      <c r="H105" s="47"/>
      <c r="I105" s="47"/>
      <c r="J105" s="47"/>
      <c r="K105" s="53">
        <v>800</v>
      </c>
      <c r="L105" s="53">
        <v>900</v>
      </c>
      <c r="M105" s="29" t="s">
        <v>414</v>
      </c>
      <c r="N105" s="35" t="s">
        <v>415</v>
      </c>
      <c r="O105" s="32"/>
      <c r="P105" s="32" t="s">
        <v>480</v>
      </c>
      <c r="Q105" s="32" t="s">
        <v>428</v>
      </c>
      <c r="R105" s="32" t="s">
        <v>429</v>
      </c>
      <c r="S105" s="32" t="s">
        <v>430</v>
      </c>
      <c r="T105" s="32" t="s">
        <v>427</v>
      </c>
    </row>
    <row r="106" spans="1:20" customFormat="1" ht="26.25" x14ac:dyDescent="0.25">
      <c r="A106" s="26" t="s">
        <v>168</v>
      </c>
      <c r="B106" s="140" t="s">
        <v>169</v>
      </c>
      <c r="C106" s="38" t="s">
        <v>169</v>
      </c>
      <c r="D106" s="613">
        <v>596</v>
      </c>
      <c r="E106" s="49"/>
      <c r="F106" s="49"/>
      <c r="G106" s="49">
        <v>596</v>
      </c>
      <c r="H106" s="49"/>
      <c r="I106" s="49"/>
      <c r="J106" s="49"/>
      <c r="K106" s="44"/>
      <c r="L106" s="44"/>
      <c r="M106" s="34" t="s">
        <v>416</v>
      </c>
      <c r="N106" s="35" t="s">
        <v>420</v>
      </c>
      <c r="O106" s="31" t="s">
        <v>425</v>
      </c>
      <c r="P106" s="32"/>
      <c r="Q106" s="32" t="s">
        <v>442</v>
      </c>
      <c r="R106" s="32" t="s">
        <v>443</v>
      </c>
      <c r="S106" s="32" t="s">
        <v>444</v>
      </c>
      <c r="T106" s="32" t="s">
        <v>441</v>
      </c>
    </row>
    <row r="107" spans="1:20" customFormat="1" ht="15" x14ac:dyDescent="0.25">
      <c r="A107" s="26" t="s">
        <v>170</v>
      </c>
      <c r="B107" s="140" t="s">
        <v>171</v>
      </c>
      <c r="C107" s="31" t="s">
        <v>171</v>
      </c>
      <c r="D107" s="613">
        <v>260</v>
      </c>
      <c r="E107" s="27"/>
      <c r="F107" s="27"/>
      <c r="G107" s="27">
        <v>260</v>
      </c>
      <c r="H107" s="27"/>
      <c r="I107" s="27"/>
      <c r="J107" s="27"/>
      <c r="K107" s="28"/>
      <c r="L107" s="28"/>
      <c r="M107" s="34" t="s">
        <v>416</v>
      </c>
      <c r="N107" s="35" t="s">
        <v>415</v>
      </c>
      <c r="O107" s="32"/>
      <c r="P107" s="32" t="s">
        <v>481</v>
      </c>
      <c r="Q107" s="32" t="s">
        <v>433</v>
      </c>
      <c r="R107" s="32" t="s">
        <v>482</v>
      </c>
      <c r="S107" s="32" t="s">
        <v>435</v>
      </c>
      <c r="T107" s="32" t="s">
        <v>427</v>
      </c>
    </row>
    <row r="108" spans="1:20" customFormat="1" ht="26.25" x14ac:dyDescent="0.25">
      <c r="A108" s="26" t="s">
        <v>172</v>
      </c>
      <c r="B108" s="140" t="s">
        <v>173</v>
      </c>
      <c r="C108" s="32" t="s">
        <v>173</v>
      </c>
      <c r="D108" s="613">
        <v>395</v>
      </c>
      <c r="E108" s="27"/>
      <c r="F108" s="27"/>
      <c r="G108" s="27">
        <v>395</v>
      </c>
      <c r="H108" s="27"/>
      <c r="I108" s="27"/>
      <c r="J108" s="27"/>
      <c r="K108" s="28"/>
      <c r="L108" s="28"/>
      <c r="M108" s="34" t="s">
        <v>416</v>
      </c>
      <c r="N108" s="35" t="s">
        <v>415</v>
      </c>
      <c r="O108" s="32"/>
      <c r="P108" s="32" t="s">
        <v>483</v>
      </c>
      <c r="Q108" s="32" t="s">
        <v>428</v>
      </c>
      <c r="R108" s="32" t="s">
        <v>429</v>
      </c>
      <c r="S108" s="32" t="s">
        <v>430</v>
      </c>
      <c r="T108" s="32" t="s">
        <v>427</v>
      </c>
    </row>
    <row r="109" spans="1:20" customFormat="1" ht="26.25" x14ac:dyDescent="0.25">
      <c r="A109" s="26" t="s">
        <v>714</v>
      </c>
      <c r="B109" s="622" t="s">
        <v>175</v>
      </c>
      <c r="C109" s="32" t="s">
        <v>176</v>
      </c>
      <c r="D109" s="613">
        <v>27500</v>
      </c>
      <c r="E109" s="39"/>
      <c r="F109" s="39">
        <v>27500</v>
      </c>
      <c r="G109" s="39"/>
      <c r="H109" s="39"/>
      <c r="I109" s="39"/>
      <c r="J109" s="39"/>
      <c r="K109" s="40">
        <v>32400</v>
      </c>
      <c r="L109" s="40">
        <v>32400</v>
      </c>
      <c r="M109" s="41" t="s">
        <v>414</v>
      </c>
      <c r="N109" s="35" t="s">
        <v>413</v>
      </c>
      <c r="O109" s="32"/>
      <c r="P109" s="32"/>
      <c r="Q109" s="32" t="s">
        <v>203</v>
      </c>
      <c r="R109" s="32" t="s">
        <v>484</v>
      </c>
      <c r="S109" s="32" t="s">
        <v>444</v>
      </c>
      <c r="T109" s="32" t="s">
        <v>441</v>
      </c>
    </row>
    <row r="110" spans="1:20" customFormat="1" ht="15" x14ac:dyDescent="0.25">
      <c r="A110" s="58" t="s">
        <v>805</v>
      </c>
      <c r="B110" s="140" t="s">
        <v>329</v>
      </c>
      <c r="C110" s="58" t="s">
        <v>329</v>
      </c>
      <c r="D110" s="613">
        <v>1170</v>
      </c>
      <c r="E110" s="59"/>
      <c r="F110" s="59"/>
      <c r="G110" s="59"/>
      <c r="H110" s="59"/>
      <c r="I110" s="59"/>
      <c r="J110" s="59">
        <v>1170</v>
      </c>
      <c r="K110" s="60"/>
      <c r="L110" s="60"/>
      <c r="M110" s="61" t="s">
        <v>416</v>
      </c>
      <c r="N110" s="62" t="s">
        <v>413</v>
      </c>
      <c r="O110" s="58" t="s">
        <v>806</v>
      </c>
      <c r="P110" s="58"/>
      <c r="Q110" s="58" t="s">
        <v>463</v>
      </c>
      <c r="R110" s="58" t="s">
        <v>464</v>
      </c>
      <c r="S110" s="58" t="s">
        <v>463</v>
      </c>
      <c r="T110" s="58" t="s">
        <v>460</v>
      </c>
    </row>
    <row r="111" spans="1:20" customFormat="1" ht="15" x14ac:dyDescent="0.25">
      <c r="A111" s="26" t="s">
        <v>177</v>
      </c>
      <c r="B111" s="622" t="s">
        <v>178</v>
      </c>
      <c r="C111" s="32" t="s">
        <v>178</v>
      </c>
      <c r="D111" s="613">
        <v>20300</v>
      </c>
      <c r="E111" s="39">
        <v>17300</v>
      </c>
      <c r="F111" s="39"/>
      <c r="G111" s="39">
        <v>3000</v>
      </c>
      <c r="H111" s="39"/>
      <c r="I111" s="39"/>
      <c r="J111" s="39"/>
      <c r="K111" s="40">
        <v>20500</v>
      </c>
      <c r="L111" s="40">
        <v>20500</v>
      </c>
      <c r="M111" s="41" t="s">
        <v>414</v>
      </c>
      <c r="N111" s="35" t="s">
        <v>413</v>
      </c>
      <c r="O111" s="32"/>
      <c r="P111" s="32" t="s">
        <v>485</v>
      </c>
      <c r="Q111" s="32" t="s">
        <v>486</v>
      </c>
      <c r="R111" s="32" t="s">
        <v>486</v>
      </c>
      <c r="S111" s="32" t="s">
        <v>487</v>
      </c>
      <c r="T111" s="32" t="s">
        <v>460</v>
      </c>
    </row>
    <row r="112" spans="1:20" customFormat="1" ht="26.25" x14ac:dyDescent="0.25">
      <c r="A112" s="26" t="s">
        <v>179</v>
      </c>
      <c r="B112" s="140" t="s">
        <v>180</v>
      </c>
      <c r="C112" s="31" t="s">
        <v>180</v>
      </c>
      <c r="D112" s="613">
        <v>250</v>
      </c>
      <c r="E112" s="27"/>
      <c r="F112" s="27"/>
      <c r="G112" s="27">
        <v>250</v>
      </c>
      <c r="H112" s="49"/>
      <c r="I112" s="49"/>
      <c r="J112" s="49"/>
      <c r="K112" s="28"/>
      <c r="L112" s="28"/>
      <c r="M112" s="34" t="s">
        <v>416</v>
      </c>
      <c r="N112" s="35" t="s">
        <v>415</v>
      </c>
      <c r="O112" s="31" t="s">
        <v>489</v>
      </c>
      <c r="P112" s="32" t="s">
        <v>488</v>
      </c>
      <c r="Q112" s="32" t="s">
        <v>442</v>
      </c>
      <c r="R112" s="32" t="s">
        <v>443</v>
      </c>
      <c r="S112" s="32" t="s">
        <v>444</v>
      </c>
      <c r="T112" s="32" t="s">
        <v>441</v>
      </c>
    </row>
    <row r="113" spans="1:20" customFormat="1" ht="26.25" x14ac:dyDescent="0.25">
      <c r="A113" s="26" t="s">
        <v>715</v>
      </c>
      <c r="B113" s="36" t="s">
        <v>181</v>
      </c>
      <c r="C113" s="38" t="s">
        <v>181</v>
      </c>
      <c r="D113" s="613">
        <v>12600</v>
      </c>
      <c r="E113" s="47"/>
      <c r="F113" s="47"/>
      <c r="G113" s="47">
        <v>12600</v>
      </c>
      <c r="H113" s="49"/>
      <c r="I113" s="49"/>
      <c r="J113" s="49"/>
      <c r="K113" s="53">
        <v>12600</v>
      </c>
      <c r="L113" s="53">
        <v>12600</v>
      </c>
      <c r="M113" s="29" t="s">
        <v>414</v>
      </c>
      <c r="N113" s="35" t="s">
        <v>415</v>
      </c>
      <c r="O113" s="26" t="s">
        <v>687</v>
      </c>
      <c r="P113" s="32" t="s">
        <v>490</v>
      </c>
      <c r="Q113" s="32" t="s">
        <v>428</v>
      </c>
      <c r="R113" s="32" t="s">
        <v>429</v>
      </c>
      <c r="S113" s="32" t="s">
        <v>430</v>
      </c>
      <c r="T113" s="32" t="s">
        <v>427</v>
      </c>
    </row>
    <row r="114" spans="1:20" customFormat="1" ht="26.25" x14ac:dyDescent="0.25">
      <c r="A114" s="26" t="s">
        <v>715</v>
      </c>
      <c r="B114" s="140" t="s">
        <v>686</v>
      </c>
      <c r="C114" s="38" t="s">
        <v>686</v>
      </c>
      <c r="D114" s="613">
        <v>0</v>
      </c>
      <c r="E114" s="47"/>
      <c r="F114" s="47"/>
      <c r="G114" s="47"/>
      <c r="H114" s="49"/>
      <c r="I114" s="49"/>
      <c r="J114" s="49"/>
      <c r="K114" s="53"/>
      <c r="L114" s="53"/>
      <c r="M114" s="29" t="s">
        <v>416</v>
      </c>
      <c r="N114" s="35" t="s">
        <v>415</v>
      </c>
      <c r="O114" s="26" t="s">
        <v>491</v>
      </c>
      <c r="P114" s="32" t="s">
        <v>490</v>
      </c>
      <c r="Q114" s="32" t="s">
        <v>428</v>
      </c>
      <c r="R114" s="32" t="s">
        <v>429</v>
      </c>
      <c r="S114" s="32" t="s">
        <v>430</v>
      </c>
      <c r="T114" s="32" t="s">
        <v>427</v>
      </c>
    </row>
    <row r="115" spans="1:20" customFormat="1" ht="26.25" x14ac:dyDescent="0.25">
      <c r="A115" s="26" t="s">
        <v>182</v>
      </c>
      <c r="B115" s="140" t="s">
        <v>183</v>
      </c>
      <c r="C115" s="38" t="s">
        <v>183</v>
      </c>
      <c r="D115" s="613">
        <v>45</v>
      </c>
      <c r="E115" s="49"/>
      <c r="F115" s="49"/>
      <c r="G115" s="49">
        <v>45</v>
      </c>
      <c r="H115" s="49"/>
      <c r="I115" s="49"/>
      <c r="J115" s="49"/>
      <c r="K115" s="44"/>
      <c r="L115" s="44"/>
      <c r="M115" s="34" t="s">
        <v>416</v>
      </c>
      <c r="N115" s="35" t="s">
        <v>420</v>
      </c>
      <c r="O115" s="31" t="s">
        <v>425</v>
      </c>
      <c r="P115" s="32"/>
      <c r="Q115" s="32" t="s">
        <v>442</v>
      </c>
      <c r="R115" s="32" t="s">
        <v>443</v>
      </c>
      <c r="S115" s="32" t="s">
        <v>444</v>
      </c>
      <c r="T115" s="32" t="s">
        <v>441</v>
      </c>
    </row>
    <row r="116" spans="1:20" customFormat="1" ht="15" x14ac:dyDescent="0.25">
      <c r="A116" s="26" t="s">
        <v>184</v>
      </c>
      <c r="B116" s="140" t="s">
        <v>185</v>
      </c>
      <c r="C116" s="32" t="s">
        <v>185</v>
      </c>
      <c r="D116" s="613">
        <v>1125</v>
      </c>
      <c r="E116" s="27"/>
      <c r="F116" s="27"/>
      <c r="G116" s="27">
        <v>1125</v>
      </c>
      <c r="H116" s="49"/>
      <c r="I116" s="49"/>
      <c r="J116" s="49"/>
      <c r="K116" s="28"/>
      <c r="L116" s="28"/>
      <c r="M116" s="34" t="s">
        <v>416</v>
      </c>
      <c r="N116" s="35" t="s">
        <v>415</v>
      </c>
      <c r="O116" s="32"/>
      <c r="P116" s="32" t="s">
        <v>492</v>
      </c>
      <c r="Q116" s="32" t="s">
        <v>461</v>
      </c>
      <c r="R116" s="32" t="s">
        <v>461</v>
      </c>
      <c r="S116" s="32" t="s">
        <v>462</v>
      </c>
      <c r="T116" s="32" t="s">
        <v>460</v>
      </c>
    </row>
    <row r="117" spans="1:20" customFormat="1" ht="26.25" x14ac:dyDescent="0.25">
      <c r="A117" s="26" t="s">
        <v>186</v>
      </c>
      <c r="B117" s="140" t="s">
        <v>187</v>
      </c>
      <c r="C117" s="31" t="s">
        <v>187</v>
      </c>
      <c r="D117" s="613">
        <v>290</v>
      </c>
      <c r="E117" s="27"/>
      <c r="F117" s="27"/>
      <c r="G117" s="27">
        <v>290</v>
      </c>
      <c r="H117" s="49"/>
      <c r="I117" s="49"/>
      <c r="J117" s="49"/>
      <c r="K117" s="28"/>
      <c r="L117" s="28"/>
      <c r="M117" s="34" t="s">
        <v>416</v>
      </c>
      <c r="N117" s="35" t="s">
        <v>415</v>
      </c>
      <c r="O117" s="31" t="s">
        <v>494</v>
      </c>
      <c r="P117" s="32" t="s">
        <v>493</v>
      </c>
      <c r="Q117" s="32" t="s">
        <v>442</v>
      </c>
      <c r="R117" s="32" t="s">
        <v>443</v>
      </c>
      <c r="S117" s="32" t="s">
        <v>444</v>
      </c>
      <c r="T117" s="32" t="s">
        <v>441</v>
      </c>
    </row>
    <row r="118" spans="1:20" customFormat="1" ht="26.25" x14ac:dyDescent="0.25">
      <c r="A118" s="26" t="s">
        <v>188</v>
      </c>
      <c r="B118" s="140" t="s">
        <v>189</v>
      </c>
      <c r="C118" s="31" t="s">
        <v>189</v>
      </c>
      <c r="D118" s="613">
        <v>170</v>
      </c>
      <c r="E118" s="27"/>
      <c r="F118" s="27"/>
      <c r="G118" s="27">
        <v>170</v>
      </c>
      <c r="H118" s="49"/>
      <c r="I118" s="49"/>
      <c r="J118" s="49"/>
      <c r="K118" s="28"/>
      <c r="L118" s="28"/>
      <c r="M118" s="34" t="s">
        <v>416</v>
      </c>
      <c r="N118" s="35" t="s">
        <v>415</v>
      </c>
      <c r="O118" s="31" t="s">
        <v>497</v>
      </c>
      <c r="P118" s="32" t="s">
        <v>495</v>
      </c>
      <c r="Q118" s="32" t="s">
        <v>449</v>
      </c>
      <c r="R118" s="32" t="s">
        <v>450</v>
      </c>
      <c r="S118" s="32" t="s">
        <v>496</v>
      </c>
      <c r="T118" s="32" t="s">
        <v>422</v>
      </c>
    </row>
    <row r="119" spans="1:20" customFormat="1" ht="15" x14ac:dyDescent="0.25">
      <c r="A119" s="26" t="s">
        <v>190</v>
      </c>
      <c r="B119" s="140" t="s">
        <v>191</v>
      </c>
      <c r="C119" s="32" t="s">
        <v>191</v>
      </c>
      <c r="D119" s="613">
        <v>237</v>
      </c>
      <c r="E119" s="27"/>
      <c r="F119" s="27"/>
      <c r="G119" s="27">
        <v>237</v>
      </c>
      <c r="H119" s="49"/>
      <c r="I119" s="49"/>
      <c r="J119" s="49"/>
      <c r="K119" s="28"/>
      <c r="L119" s="28"/>
      <c r="M119" s="34" t="s">
        <v>416</v>
      </c>
      <c r="N119" s="35" t="s">
        <v>415</v>
      </c>
      <c r="O119" s="31"/>
      <c r="P119" s="32" t="s">
        <v>498</v>
      </c>
      <c r="Q119" s="32" t="s">
        <v>467</v>
      </c>
      <c r="R119" s="32" t="s">
        <v>499</v>
      </c>
      <c r="S119" s="32" t="s">
        <v>467</v>
      </c>
      <c r="T119" s="32" t="s">
        <v>427</v>
      </c>
    </row>
    <row r="120" spans="1:20" customFormat="1" ht="15" x14ac:dyDescent="0.25">
      <c r="A120" s="26" t="s">
        <v>192</v>
      </c>
      <c r="B120" s="140" t="s">
        <v>193</v>
      </c>
      <c r="C120" s="38" t="s">
        <v>193</v>
      </c>
      <c r="D120" s="613">
        <v>525</v>
      </c>
      <c r="E120" s="27"/>
      <c r="F120" s="27"/>
      <c r="G120" s="27">
        <v>525</v>
      </c>
      <c r="H120" s="49"/>
      <c r="I120" s="49"/>
      <c r="J120" s="49"/>
      <c r="K120" s="28"/>
      <c r="L120" s="28"/>
      <c r="M120" s="34" t="s">
        <v>416</v>
      </c>
      <c r="N120" s="55" t="s">
        <v>415</v>
      </c>
      <c r="O120" s="31" t="s">
        <v>425</v>
      </c>
      <c r="P120" s="32" t="s">
        <v>500</v>
      </c>
      <c r="Q120" s="32" t="s">
        <v>467</v>
      </c>
      <c r="R120" s="32" t="s">
        <v>499</v>
      </c>
      <c r="S120" s="32" t="s">
        <v>467</v>
      </c>
      <c r="T120" s="32" t="s">
        <v>427</v>
      </c>
    </row>
    <row r="121" spans="1:20" customFormat="1" ht="15" x14ac:dyDescent="0.25">
      <c r="A121" s="26" t="s">
        <v>194</v>
      </c>
      <c r="B121" s="140" t="s">
        <v>195</v>
      </c>
      <c r="C121" s="31" t="s">
        <v>195</v>
      </c>
      <c r="D121" s="613">
        <v>393</v>
      </c>
      <c r="E121" s="27"/>
      <c r="F121" s="27"/>
      <c r="G121" s="27">
        <v>393</v>
      </c>
      <c r="H121" s="49"/>
      <c r="I121" s="49"/>
      <c r="J121" s="49"/>
      <c r="K121" s="28"/>
      <c r="L121" s="28"/>
      <c r="M121" s="34" t="s">
        <v>416</v>
      </c>
      <c r="N121" s="35" t="s">
        <v>415</v>
      </c>
      <c r="O121" s="31" t="s">
        <v>502</v>
      </c>
      <c r="P121" s="32" t="s">
        <v>501</v>
      </c>
      <c r="Q121" s="32" t="s">
        <v>467</v>
      </c>
      <c r="R121" s="32" t="s">
        <v>499</v>
      </c>
      <c r="S121" s="32" t="s">
        <v>467</v>
      </c>
      <c r="T121" s="32" t="s">
        <v>427</v>
      </c>
    </row>
    <row r="122" spans="1:20" customFormat="1" ht="26.25" x14ac:dyDescent="0.25">
      <c r="A122" s="26" t="s">
        <v>196</v>
      </c>
      <c r="B122" s="140" t="s">
        <v>197</v>
      </c>
      <c r="C122" s="32" t="s">
        <v>197</v>
      </c>
      <c r="D122" s="613">
        <v>310</v>
      </c>
      <c r="E122" s="27"/>
      <c r="F122" s="27"/>
      <c r="G122" s="27">
        <v>310</v>
      </c>
      <c r="H122" s="49"/>
      <c r="I122" s="49"/>
      <c r="J122" s="49"/>
      <c r="K122" s="28"/>
      <c r="L122" s="28"/>
      <c r="M122" s="34" t="s">
        <v>416</v>
      </c>
      <c r="N122" s="35" t="s">
        <v>415</v>
      </c>
      <c r="O122" s="32"/>
      <c r="P122" s="32" t="s">
        <v>503</v>
      </c>
      <c r="Q122" s="32" t="s">
        <v>449</v>
      </c>
      <c r="R122" s="32" t="s">
        <v>450</v>
      </c>
      <c r="S122" s="32" t="s">
        <v>451</v>
      </c>
      <c r="T122" s="32" t="s">
        <v>422</v>
      </c>
    </row>
    <row r="123" spans="1:20" customFormat="1" ht="15" x14ac:dyDescent="0.25">
      <c r="A123" s="26" t="s">
        <v>198</v>
      </c>
      <c r="B123" s="622" t="s">
        <v>202</v>
      </c>
      <c r="C123" s="32" t="s">
        <v>164</v>
      </c>
      <c r="D123" s="613">
        <v>374400</v>
      </c>
      <c r="E123" s="39">
        <v>159400</v>
      </c>
      <c r="F123" s="39"/>
      <c r="G123" s="39"/>
      <c r="H123" s="39">
        <v>215000</v>
      </c>
      <c r="I123" s="39"/>
      <c r="J123" s="39"/>
      <c r="K123" s="40">
        <v>344400</v>
      </c>
      <c r="L123" s="40">
        <v>385000</v>
      </c>
      <c r="M123" s="41" t="s">
        <v>414</v>
      </c>
      <c r="N123" s="35" t="s">
        <v>413</v>
      </c>
      <c r="O123" s="32"/>
      <c r="P123" s="32" t="s">
        <v>504</v>
      </c>
      <c r="Q123" s="32" t="s">
        <v>203</v>
      </c>
      <c r="R123" s="32" t="s">
        <v>164</v>
      </c>
      <c r="S123" s="32" t="s">
        <v>479</v>
      </c>
      <c r="T123" s="32" t="s">
        <v>422</v>
      </c>
    </row>
    <row r="124" spans="1:20" customFormat="1" ht="15" x14ac:dyDescent="0.25">
      <c r="A124" s="26" t="s">
        <v>198</v>
      </c>
      <c r="B124" s="622" t="s">
        <v>204</v>
      </c>
      <c r="C124" s="32" t="s">
        <v>164</v>
      </c>
      <c r="D124" s="613">
        <v>19400</v>
      </c>
      <c r="E124" s="39"/>
      <c r="F124" s="39"/>
      <c r="G124" s="39"/>
      <c r="H124" s="39"/>
      <c r="I124" s="39">
        <v>19400</v>
      </c>
      <c r="J124" s="39"/>
      <c r="K124" s="40">
        <v>19400</v>
      </c>
      <c r="L124" s="40">
        <v>19400</v>
      </c>
      <c r="M124" s="41" t="s">
        <v>414</v>
      </c>
      <c r="N124" s="35" t="s">
        <v>413</v>
      </c>
      <c r="O124" s="32"/>
      <c r="P124" s="32" t="s">
        <v>504</v>
      </c>
      <c r="Q124" s="32" t="s">
        <v>203</v>
      </c>
      <c r="R124" s="32" t="s">
        <v>164</v>
      </c>
      <c r="S124" s="32" t="s">
        <v>479</v>
      </c>
      <c r="T124" s="32" t="s">
        <v>422</v>
      </c>
    </row>
    <row r="125" spans="1:20" customFormat="1" ht="15" x14ac:dyDescent="0.25">
      <c r="A125" s="26" t="s">
        <v>198</v>
      </c>
      <c r="B125" s="622" t="s">
        <v>199</v>
      </c>
      <c r="C125" s="32" t="s">
        <v>164</v>
      </c>
      <c r="D125" s="613">
        <v>46300</v>
      </c>
      <c r="E125" s="39">
        <v>46300</v>
      </c>
      <c r="F125" s="39"/>
      <c r="G125" s="39"/>
      <c r="H125" s="39"/>
      <c r="I125" s="39"/>
      <c r="J125" s="39"/>
      <c r="K125" s="40">
        <v>41900</v>
      </c>
      <c r="L125" s="40">
        <v>46700</v>
      </c>
      <c r="M125" s="41" t="s">
        <v>414</v>
      </c>
      <c r="N125" s="35" t="s">
        <v>413</v>
      </c>
      <c r="O125" s="32"/>
      <c r="P125" s="32" t="s">
        <v>504</v>
      </c>
      <c r="Q125" s="32" t="s">
        <v>203</v>
      </c>
      <c r="R125" s="32" t="s">
        <v>164</v>
      </c>
      <c r="S125" s="32" t="s">
        <v>479</v>
      </c>
      <c r="T125" s="32" t="s">
        <v>422</v>
      </c>
    </row>
    <row r="126" spans="1:20" customFormat="1" ht="15" x14ac:dyDescent="0.25">
      <c r="A126" s="26" t="s">
        <v>198</v>
      </c>
      <c r="B126" s="622" t="s">
        <v>200</v>
      </c>
      <c r="C126" s="32" t="s">
        <v>201</v>
      </c>
      <c r="D126" s="613">
        <v>76700</v>
      </c>
      <c r="E126" s="39">
        <v>76700</v>
      </c>
      <c r="F126" s="39"/>
      <c r="G126" s="39"/>
      <c r="H126" s="39"/>
      <c r="I126" s="39"/>
      <c r="J126" s="39"/>
      <c r="K126" s="40">
        <v>62400</v>
      </c>
      <c r="L126" s="40">
        <v>67500</v>
      </c>
      <c r="M126" s="41" t="s">
        <v>414</v>
      </c>
      <c r="N126" s="35" t="s">
        <v>413</v>
      </c>
      <c r="O126" s="32"/>
      <c r="P126" s="32" t="s">
        <v>504</v>
      </c>
      <c r="Q126" s="32" t="s">
        <v>203</v>
      </c>
      <c r="R126" s="32" t="s">
        <v>505</v>
      </c>
      <c r="S126" s="32" t="s">
        <v>479</v>
      </c>
      <c r="T126" s="32" t="s">
        <v>422</v>
      </c>
    </row>
    <row r="127" spans="1:20" customFormat="1" ht="26.25" x14ac:dyDescent="0.25">
      <c r="A127" s="26" t="s">
        <v>205</v>
      </c>
      <c r="B127" s="140" t="s">
        <v>206</v>
      </c>
      <c r="C127" s="31" t="s">
        <v>206</v>
      </c>
      <c r="D127" s="613">
        <v>500</v>
      </c>
      <c r="E127" s="27"/>
      <c r="F127" s="27"/>
      <c r="G127" s="27">
        <v>500</v>
      </c>
      <c r="H127" s="49"/>
      <c r="I127" s="49"/>
      <c r="J127" s="49"/>
      <c r="K127" s="28"/>
      <c r="L127" s="28"/>
      <c r="M127" s="34" t="s">
        <v>416</v>
      </c>
      <c r="N127" s="35" t="s">
        <v>415</v>
      </c>
      <c r="O127" s="32"/>
      <c r="P127" s="32" t="s">
        <v>506</v>
      </c>
      <c r="Q127" s="32" t="s">
        <v>442</v>
      </c>
      <c r="R127" s="32" t="s">
        <v>443</v>
      </c>
      <c r="S127" s="32" t="s">
        <v>444</v>
      </c>
      <c r="T127" s="32" t="s">
        <v>441</v>
      </c>
    </row>
    <row r="128" spans="1:20" customFormat="1" ht="15" x14ac:dyDescent="0.25">
      <c r="A128" s="26" t="s">
        <v>207</v>
      </c>
      <c r="B128" s="140" t="s">
        <v>208</v>
      </c>
      <c r="C128" s="38" t="s">
        <v>208</v>
      </c>
      <c r="D128" s="613">
        <v>286</v>
      </c>
      <c r="E128" s="49"/>
      <c r="F128" s="49"/>
      <c r="G128" s="49">
        <v>286</v>
      </c>
      <c r="H128" s="49"/>
      <c r="I128" s="49"/>
      <c r="J128" s="49"/>
      <c r="K128" s="28"/>
      <c r="L128" s="28"/>
      <c r="M128" s="34" t="s">
        <v>416</v>
      </c>
      <c r="N128" s="35" t="s">
        <v>420</v>
      </c>
      <c r="O128" s="31" t="s">
        <v>425</v>
      </c>
      <c r="P128" s="32"/>
      <c r="Q128" s="32" t="s">
        <v>467</v>
      </c>
      <c r="R128" s="32" t="s">
        <v>468</v>
      </c>
      <c r="S128" s="32" t="s">
        <v>467</v>
      </c>
      <c r="T128" s="32" t="s">
        <v>441</v>
      </c>
    </row>
    <row r="129" spans="1:20" customFormat="1" ht="26.25" x14ac:dyDescent="0.25">
      <c r="A129" s="26" t="s">
        <v>209</v>
      </c>
      <c r="B129" s="622" t="s">
        <v>210</v>
      </c>
      <c r="C129" s="32" t="s">
        <v>210</v>
      </c>
      <c r="D129" s="613">
        <v>10700</v>
      </c>
      <c r="E129" s="39"/>
      <c r="F129" s="39"/>
      <c r="G129" s="39">
        <v>10700</v>
      </c>
      <c r="H129" s="39"/>
      <c r="I129" s="39"/>
      <c r="J129" s="39"/>
      <c r="K129" s="40">
        <v>10500</v>
      </c>
      <c r="L129" s="40">
        <v>9800</v>
      </c>
      <c r="M129" s="41" t="s">
        <v>414</v>
      </c>
      <c r="N129" s="35" t="s">
        <v>413</v>
      </c>
      <c r="O129" s="32" t="s">
        <v>1036</v>
      </c>
      <c r="P129" s="32" t="s">
        <v>507</v>
      </c>
      <c r="Q129" s="32" t="s">
        <v>449</v>
      </c>
      <c r="R129" s="32" t="s">
        <v>450</v>
      </c>
      <c r="S129" s="32" t="s">
        <v>451</v>
      </c>
      <c r="T129" s="32" t="s">
        <v>422</v>
      </c>
    </row>
    <row r="130" spans="1:20" customFormat="1" ht="26.25" x14ac:dyDescent="0.25">
      <c r="A130" s="26" t="s">
        <v>209</v>
      </c>
      <c r="B130" s="622" t="s">
        <v>211</v>
      </c>
      <c r="C130" s="32" t="s">
        <v>212</v>
      </c>
      <c r="D130" s="613">
        <v>12000</v>
      </c>
      <c r="E130" s="39"/>
      <c r="F130" s="39"/>
      <c r="G130" s="39"/>
      <c r="H130" s="39"/>
      <c r="I130" s="39">
        <v>12000</v>
      </c>
      <c r="J130" s="39"/>
      <c r="K130" s="40">
        <v>12000</v>
      </c>
      <c r="L130" s="40">
        <v>12000</v>
      </c>
      <c r="M130" s="41" t="s">
        <v>414</v>
      </c>
      <c r="N130" s="35" t="s">
        <v>413</v>
      </c>
      <c r="O130" s="32"/>
      <c r="P130" s="32" t="s">
        <v>507</v>
      </c>
      <c r="Q130" s="32" t="s">
        <v>449</v>
      </c>
      <c r="R130" s="32" t="s">
        <v>450</v>
      </c>
      <c r="S130" s="32" t="s">
        <v>496</v>
      </c>
      <c r="T130" s="32" t="s">
        <v>422</v>
      </c>
    </row>
    <row r="131" spans="1:20" customFormat="1" ht="26.25" x14ac:dyDescent="0.25">
      <c r="A131" s="26" t="s">
        <v>209</v>
      </c>
      <c r="B131" s="622" t="s">
        <v>212</v>
      </c>
      <c r="C131" s="32" t="s">
        <v>212</v>
      </c>
      <c r="D131" s="613">
        <v>9700</v>
      </c>
      <c r="E131" s="39">
        <v>2800</v>
      </c>
      <c r="F131" s="39"/>
      <c r="G131" s="39">
        <v>6900</v>
      </c>
      <c r="H131" s="39"/>
      <c r="I131" s="39"/>
      <c r="J131" s="39"/>
      <c r="K131" s="40">
        <v>8600</v>
      </c>
      <c r="L131" s="40">
        <v>8600</v>
      </c>
      <c r="M131" s="41" t="s">
        <v>414</v>
      </c>
      <c r="N131" s="35" t="s">
        <v>413</v>
      </c>
      <c r="O131" s="32"/>
      <c r="P131" s="32" t="s">
        <v>507</v>
      </c>
      <c r="Q131" s="32" t="s">
        <v>449</v>
      </c>
      <c r="R131" s="32" t="s">
        <v>450</v>
      </c>
      <c r="S131" s="32" t="s">
        <v>496</v>
      </c>
      <c r="T131" s="32" t="s">
        <v>422</v>
      </c>
    </row>
    <row r="132" spans="1:20" customFormat="1" ht="26.25" x14ac:dyDescent="0.25">
      <c r="A132" s="26" t="s">
        <v>209</v>
      </c>
      <c r="B132" s="622" t="s">
        <v>213</v>
      </c>
      <c r="C132" s="32" t="s">
        <v>212</v>
      </c>
      <c r="D132" s="613">
        <v>5300</v>
      </c>
      <c r="E132" s="39">
        <v>5300</v>
      </c>
      <c r="F132" s="39"/>
      <c r="G132" s="39"/>
      <c r="H132" s="39"/>
      <c r="I132" s="39"/>
      <c r="J132" s="39"/>
      <c r="K132" s="40">
        <v>5100</v>
      </c>
      <c r="L132" s="40">
        <v>5300</v>
      </c>
      <c r="M132" s="41" t="s">
        <v>414</v>
      </c>
      <c r="N132" s="35" t="s">
        <v>413</v>
      </c>
      <c r="O132" s="32"/>
      <c r="P132" s="32" t="s">
        <v>507</v>
      </c>
      <c r="Q132" s="32" t="s">
        <v>449</v>
      </c>
      <c r="R132" s="32" t="s">
        <v>450</v>
      </c>
      <c r="S132" s="32" t="s">
        <v>496</v>
      </c>
      <c r="T132" s="32" t="s">
        <v>422</v>
      </c>
    </row>
    <row r="133" spans="1:20" customFormat="1" ht="26.25" x14ac:dyDescent="0.25">
      <c r="A133" s="26" t="s">
        <v>794</v>
      </c>
      <c r="B133" s="624" t="s">
        <v>719</v>
      </c>
      <c r="C133" s="31" t="s">
        <v>214</v>
      </c>
      <c r="D133" s="613">
        <v>10700</v>
      </c>
      <c r="E133" s="27"/>
      <c r="F133" s="27"/>
      <c r="G133" s="47">
        <v>10700</v>
      </c>
      <c r="H133" s="27"/>
      <c r="I133" s="47"/>
      <c r="J133" s="49"/>
      <c r="K133" s="53">
        <v>10700</v>
      </c>
      <c r="L133" s="53">
        <v>10700</v>
      </c>
      <c r="M133" s="34" t="s">
        <v>414</v>
      </c>
      <c r="N133" s="35" t="s">
        <v>415</v>
      </c>
      <c r="O133" s="32"/>
      <c r="P133" s="32" t="s">
        <v>508</v>
      </c>
      <c r="Q133" s="32" t="s">
        <v>449</v>
      </c>
      <c r="R133" s="32" t="s">
        <v>450</v>
      </c>
      <c r="S133" s="32" t="s">
        <v>496</v>
      </c>
      <c r="T133" s="32" t="s">
        <v>422</v>
      </c>
    </row>
    <row r="134" spans="1:20" customFormat="1" ht="26.25" x14ac:dyDescent="0.25">
      <c r="A134" s="26" t="s">
        <v>794</v>
      </c>
      <c r="B134" s="624" t="s">
        <v>720</v>
      </c>
      <c r="C134" s="31" t="s">
        <v>214</v>
      </c>
      <c r="D134" s="613">
        <v>6000</v>
      </c>
      <c r="E134" s="27"/>
      <c r="F134" s="27"/>
      <c r="G134" s="47"/>
      <c r="H134" s="27"/>
      <c r="I134" s="47">
        <v>6000</v>
      </c>
      <c r="J134" s="49"/>
      <c r="K134" s="53">
        <v>5600</v>
      </c>
      <c r="L134" s="53">
        <v>5400</v>
      </c>
      <c r="M134" s="34" t="s">
        <v>414</v>
      </c>
      <c r="N134" s="35"/>
      <c r="O134" s="32"/>
      <c r="P134" s="32"/>
      <c r="Q134" s="32" t="s">
        <v>449</v>
      </c>
      <c r="R134" s="32" t="s">
        <v>450</v>
      </c>
      <c r="S134" s="32" t="s">
        <v>496</v>
      </c>
      <c r="T134" s="32" t="s">
        <v>422</v>
      </c>
    </row>
    <row r="135" spans="1:20" customFormat="1" ht="15" x14ac:dyDescent="0.25">
      <c r="A135" s="26" t="s">
        <v>215</v>
      </c>
      <c r="B135" s="140" t="s">
        <v>216</v>
      </c>
      <c r="C135" s="31" t="s">
        <v>216</v>
      </c>
      <c r="D135" s="613">
        <v>460</v>
      </c>
      <c r="E135" s="27"/>
      <c r="F135" s="27"/>
      <c r="G135" s="27">
        <v>460</v>
      </c>
      <c r="H135" s="49"/>
      <c r="I135" s="49"/>
      <c r="J135" s="49"/>
      <c r="K135" s="28"/>
      <c r="L135" s="28"/>
      <c r="M135" s="34" t="s">
        <v>416</v>
      </c>
      <c r="N135" s="35" t="s">
        <v>415</v>
      </c>
      <c r="O135" s="31" t="s">
        <v>510</v>
      </c>
      <c r="P135" s="32" t="s">
        <v>509</v>
      </c>
      <c r="Q135" s="32" t="s">
        <v>463</v>
      </c>
      <c r="R135" s="32" t="s">
        <v>464</v>
      </c>
      <c r="S135" s="32" t="s">
        <v>463</v>
      </c>
      <c r="T135" s="32" t="s">
        <v>460</v>
      </c>
    </row>
    <row r="136" spans="1:20" customFormat="1" ht="15" x14ac:dyDescent="0.25">
      <c r="A136" s="26" t="s">
        <v>217</v>
      </c>
      <c r="B136" s="140" t="s">
        <v>218</v>
      </c>
      <c r="C136" s="32" t="s">
        <v>218</v>
      </c>
      <c r="D136" s="613">
        <v>300</v>
      </c>
      <c r="E136" s="27"/>
      <c r="F136" s="27"/>
      <c r="G136" s="27">
        <v>300</v>
      </c>
      <c r="H136" s="49"/>
      <c r="I136" s="49"/>
      <c r="J136" s="49"/>
      <c r="K136" s="28"/>
      <c r="L136" s="28"/>
      <c r="M136" s="34" t="s">
        <v>416</v>
      </c>
      <c r="N136" s="35" t="s">
        <v>415</v>
      </c>
      <c r="O136" s="32"/>
      <c r="P136" s="32" t="s">
        <v>511</v>
      </c>
      <c r="Q136" s="32" t="s">
        <v>467</v>
      </c>
      <c r="R136" s="32" t="s">
        <v>499</v>
      </c>
      <c r="S136" s="32" t="s">
        <v>467</v>
      </c>
      <c r="T136" s="32" t="s">
        <v>427</v>
      </c>
    </row>
    <row r="137" spans="1:20" customFormat="1" ht="26.25" x14ac:dyDescent="0.25">
      <c r="A137" s="26" t="s">
        <v>219</v>
      </c>
      <c r="B137" s="140" t="s">
        <v>220</v>
      </c>
      <c r="C137" s="31" t="s">
        <v>220</v>
      </c>
      <c r="D137" s="613">
        <v>630</v>
      </c>
      <c r="E137" s="27"/>
      <c r="F137" s="27"/>
      <c r="G137" s="27">
        <v>630</v>
      </c>
      <c r="H137" s="49"/>
      <c r="I137" s="49"/>
      <c r="J137" s="49"/>
      <c r="K137" s="28"/>
      <c r="L137" s="28"/>
      <c r="M137" s="34" t="s">
        <v>416</v>
      </c>
      <c r="N137" s="35" t="s">
        <v>415</v>
      </c>
      <c r="O137" s="31" t="s">
        <v>513</v>
      </c>
      <c r="P137" s="32" t="s">
        <v>512</v>
      </c>
      <c r="Q137" s="32" t="s">
        <v>467</v>
      </c>
      <c r="R137" s="32" t="s">
        <v>468</v>
      </c>
      <c r="S137" s="32" t="s">
        <v>467</v>
      </c>
      <c r="T137" s="32" t="s">
        <v>427</v>
      </c>
    </row>
    <row r="138" spans="1:20" customFormat="1" ht="26.25" x14ac:dyDescent="0.25">
      <c r="A138" s="26" t="s">
        <v>221</v>
      </c>
      <c r="B138" s="140" t="s">
        <v>222</v>
      </c>
      <c r="C138" s="32" t="s">
        <v>222</v>
      </c>
      <c r="D138" s="613">
        <v>347</v>
      </c>
      <c r="E138" s="27"/>
      <c r="F138" s="27"/>
      <c r="G138" s="27">
        <v>347</v>
      </c>
      <c r="H138" s="49"/>
      <c r="I138" s="49"/>
      <c r="J138" s="49"/>
      <c r="K138" s="28"/>
      <c r="L138" s="28"/>
      <c r="M138" s="34" t="s">
        <v>416</v>
      </c>
      <c r="N138" s="35" t="s">
        <v>415</v>
      </c>
      <c r="O138" s="32"/>
      <c r="P138" s="32" t="s">
        <v>514</v>
      </c>
      <c r="Q138" s="32" t="s">
        <v>439</v>
      </c>
      <c r="R138" s="32" t="s">
        <v>515</v>
      </c>
      <c r="S138" s="32" t="s">
        <v>440</v>
      </c>
      <c r="T138" s="32" t="s">
        <v>438</v>
      </c>
    </row>
    <row r="139" spans="1:20" customFormat="1" ht="15" x14ac:dyDescent="0.25">
      <c r="A139" s="26" t="s">
        <v>223</v>
      </c>
      <c r="B139" s="140" t="s">
        <v>224</v>
      </c>
      <c r="C139" s="31" t="s">
        <v>224</v>
      </c>
      <c r="D139" s="613">
        <v>450</v>
      </c>
      <c r="E139" s="49"/>
      <c r="F139" s="49"/>
      <c r="G139" s="49">
        <v>450</v>
      </c>
      <c r="H139" s="49"/>
      <c r="I139" s="49"/>
      <c r="J139" s="49"/>
      <c r="K139" s="28"/>
      <c r="L139" s="28"/>
      <c r="M139" s="34" t="s">
        <v>416</v>
      </c>
      <c r="N139" s="35" t="s">
        <v>415</v>
      </c>
      <c r="O139" s="31" t="s">
        <v>517</v>
      </c>
      <c r="P139" s="32" t="s">
        <v>516</v>
      </c>
      <c r="Q139" s="32" t="s">
        <v>433</v>
      </c>
      <c r="R139" s="32" t="s">
        <v>434</v>
      </c>
      <c r="S139" s="32" t="s">
        <v>435</v>
      </c>
      <c r="T139" s="32" t="s">
        <v>427</v>
      </c>
    </row>
    <row r="140" spans="1:20" customFormat="1" ht="15" x14ac:dyDescent="0.25">
      <c r="A140" s="26" t="s">
        <v>225</v>
      </c>
      <c r="B140" s="140" t="s">
        <v>226</v>
      </c>
      <c r="C140" s="32" t="s">
        <v>226</v>
      </c>
      <c r="D140" s="613">
        <v>2620</v>
      </c>
      <c r="E140" s="27"/>
      <c r="F140" s="27"/>
      <c r="G140" s="27">
        <v>2620</v>
      </c>
      <c r="H140" s="49"/>
      <c r="I140" s="49"/>
      <c r="J140" s="49"/>
      <c r="K140" s="28"/>
      <c r="L140" s="28"/>
      <c r="M140" s="34" t="s">
        <v>416</v>
      </c>
      <c r="N140" s="35" t="s">
        <v>415</v>
      </c>
      <c r="O140" s="32"/>
      <c r="P140" s="32" t="s">
        <v>518</v>
      </c>
      <c r="Q140" s="32" t="s">
        <v>433</v>
      </c>
      <c r="R140" s="32" t="s">
        <v>434</v>
      </c>
      <c r="S140" s="32" t="s">
        <v>435</v>
      </c>
      <c r="T140" s="32" t="s">
        <v>427</v>
      </c>
    </row>
    <row r="141" spans="1:20" customFormat="1" ht="26.25" x14ac:dyDescent="0.25">
      <c r="A141" s="26" t="s">
        <v>227</v>
      </c>
      <c r="B141" s="140" t="s">
        <v>228</v>
      </c>
      <c r="C141" s="26" t="s">
        <v>228</v>
      </c>
      <c r="D141" s="613">
        <v>4200</v>
      </c>
      <c r="E141" s="49"/>
      <c r="F141" s="49"/>
      <c r="G141" s="47">
        <v>4200</v>
      </c>
      <c r="H141" s="49"/>
      <c r="I141" s="49"/>
      <c r="J141" s="49"/>
      <c r="K141" s="53">
        <v>4100</v>
      </c>
      <c r="L141" s="53">
        <v>4100</v>
      </c>
      <c r="M141" s="45" t="s">
        <v>414</v>
      </c>
      <c r="N141" s="55" t="s">
        <v>415</v>
      </c>
      <c r="O141" s="31" t="s">
        <v>1037</v>
      </c>
      <c r="P141" s="32" t="s">
        <v>519</v>
      </c>
      <c r="Q141" s="32" t="s">
        <v>442</v>
      </c>
      <c r="R141" s="32" t="s">
        <v>443</v>
      </c>
      <c r="S141" s="32" t="s">
        <v>444</v>
      </c>
      <c r="T141" s="32" t="s">
        <v>441</v>
      </c>
    </row>
    <row r="142" spans="1:20" customFormat="1" ht="26.25" x14ac:dyDescent="0.25">
      <c r="A142" s="26" t="s">
        <v>229</v>
      </c>
      <c r="B142" s="140" t="s">
        <v>230</v>
      </c>
      <c r="C142" s="32" t="s">
        <v>230</v>
      </c>
      <c r="D142" s="613">
        <v>500</v>
      </c>
      <c r="E142" s="27"/>
      <c r="F142" s="27"/>
      <c r="G142" s="27">
        <v>500</v>
      </c>
      <c r="H142" s="49"/>
      <c r="I142" s="49"/>
      <c r="J142" s="49"/>
      <c r="K142" s="28"/>
      <c r="L142" s="28"/>
      <c r="M142" s="34" t="s">
        <v>416</v>
      </c>
      <c r="N142" s="35" t="s">
        <v>415</v>
      </c>
      <c r="O142" s="32"/>
      <c r="P142" s="32" t="s">
        <v>520</v>
      </c>
      <c r="Q142" s="32" t="s">
        <v>442</v>
      </c>
      <c r="R142" s="32" t="s">
        <v>443</v>
      </c>
      <c r="S142" s="32" t="s">
        <v>444</v>
      </c>
      <c r="T142" s="32" t="s">
        <v>441</v>
      </c>
    </row>
    <row r="143" spans="1:20" customFormat="1" ht="26.25" x14ac:dyDescent="0.25">
      <c r="A143" s="26" t="s">
        <v>231</v>
      </c>
      <c r="B143" s="622" t="s">
        <v>232</v>
      </c>
      <c r="C143" s="32" t="s">
        <v>233</v>
      </c>
      <c r="D143" s="613">
        <v>23200</v>
      </c>
      <c r="E143" s="39">
        <v>23100</v>
      </c>
      <c r="F143" s="39"/>
      <c r="G143" s="39"/>
      <c r="H143" s="39"/>
      <c r="I143" s="39"/>
      <c r="J143" s="39">
        <v>100</v>
      </c>
      <c r="K143" s="40">
        <v>23100</v>
      </c>
      <c r="L143" s="40">
        <v>29300</v>
      </c>
      <c r="M143" s="41" t="s">
        <v>418</v>
      </c>
      <c r="N143" s="35" t="s">
        <v>413</v>
      </c>
      <c r="O143" s="32"/>
      <c r="P143" s="32" t="s">
        <v>521</v>
      </c>
      <c r="Q143" s="32" t="s">
        <v>203</v>
      </c>
      <c r="R143" s="32" t="s">
        <v>454</v>
      </c>
      <c r="S143" s="32" t="s">
        <v>444</v>
      </c>
      <c r="T143" s="32" t="s">
        <v>441</v>
      </c>
    </row>
    <row r="144" spans="1:20" customFormat="1" ht="26.25" x14ac:dyDescent="0.25">
      <c r="A144" s="26" t="s">
        <v>231</v>
      </c>
      <c r="B144" s="622" t="s">
        <v>176</v>
      </c>
      <c r="C144" s="32" t="s">
        <v>176</v>
      </c>
      <c r="D144" s="613">
        <v>42200</v>
      </c>
      <c r="E144" s="39">
        <v>36800</v>
      </c>
      <c r="F144" s="39"/>
      <c r="G144" s="39">
        <v>5400</v>
      </c>
      <c r="H144" s="39"/>
      <c r="I144" s="39"/>
      <c r="J144" s="39"/>
      <c r="K144" s="40">
        <v>37900</v>
      </c>
      <c r="L144" s="40">
        <v>41600</v>
      </c>
      <c r="M144" s="41" t="s">
        <v>414</v>
      </c>
      <c r="N144" s="35" t="s">
        <v>413</v>
      </c>
      <c r="O144" s="32"/>
      <c r="P144" s="32" t="s">
        <v>521</v>
      </c>
      <c r="Q144" s="32" t="s">
        <v>203</v>
      </c>
      <c r="R144" s="32" t="s">
        <v>484</v>
      </c>
      <c r="S144" s="32" t="s">
        <v>444</v>
      </c>
      <c r="T144" s="32" t="s">
        <v>441</v>
      </c>
    </row>
    <row r="145" spans="1:20" customFormat="1" ht="15" x14ac:dyDescent="0.25">
      <c r="A145" s="26" t="s">
        <v>231</v>
      </c>
      <c r="B145" s="622" t="s">
        <v>234</v>
      </c>
      <c r="C145" s="32" t="s">
        <v>234</v>
      </c>
      <c r="D145" s="613">
        <v>30800</v>
      </c>
      <c r="E145" s="39"/>
      <c r="F145" s="39">
        <v>28000</v>
      </c>
      <c r="G145" s="39">
        <v>2800</v>
      </c>
      <c r="H145" s="39"/>
      <c r="I145" s="39"/>
      <c r="J145" s="39"/>
      <c r="K145" s="40">
        <v>25000</v>
      </c>
      <c r="L145" s="40">
        <v>25000</v>
      </c>
      <c r="M145" s="41" t="s">
        <v>414</v>
      </c>
      <c r="N145" s="35" t="s">
        <v>413</v>
      </c>
      <c r="O145" s="32"/>
      <c r="P145" s="32" t="s">
        <v>521</v>
      </c>
      <c r="Q145" s="32" t="s">
        <v>203</v>
      </c>
      <c r="R145" s="32" t="s">
        <v>522</v>
      </c>
      <c r="S145" s="32" t="s">
        <v>444</v>
      </c>
      <c r="T145" s="32" t="s">
        <v>441</v>
      </c>
    </row>
    <row r="146" spans="1:20" customFormat="1" ht="26.25" x14ac:dyDescent="0.25">
      <c r="A146" s="26" t="s">
        <v>231</v>
      </c>
      <c r="B146" s="624" t="s">
        <v>235</v>
      </c>
      <c r="C146" s="31" t="s">
        <v>235</v>
      </c>
      <c r="D146" s="613">
        <v>181000</v>
      </c>
      <c r="E146" s="39">
        <v>121000</v>
      </c>
      <c r="F146" s="39"/>
      <c r="G146" s="39"/>
      <c r="H146" s="39">
        <v>60000</v>
      </c>
      <c r="I146" s="39"/>
      <c r="J146" s="39"/>
      <c r="K146" s="40">
        <v>144000</v>
      </c>
      <c r="L146" s="40">
        <v>194000</v>
      </c>
      <c r="M146" s="41" t="s">
        <v>414</v>
      </c>
      <c r="N146" s="35" t="s">
        <v>413</v>
      </c>
      <c r="O146" s="32"/>
      <c r="P146" s="32" t="s">
        <v>521</v>
      </c>
      <c r="Q146" s="32" t="s">
        <v>203</v>
      </c>
      <c r="R146" s="32" t="s">
        <v>484</v>
      </c>
      <c r="S146" s="32" t="s">
        <v>444</v>
      </c>
      <c r="T146" s="32" t="s">
        <v>441</v>
      </c>
    </row>
    <row r="147" spans="1:20" customFormat="1" ht="15" x14ac:dyDescent="0.25">
      <c r="A147" s="26" t="s">
        <v>236</v>
      </c>
      <c r="B147" s="140" t="s">
        <v>237</v>
      </c>
      <c r="C147" s="31" t="s">
        <v>237</v>
      </c>
      <c r="D147" s="613">
        <v>570</v>
      </c>
      <c r="E147" s="27"/>
      <c r="F147" s="27"/>
      <c r="G147" s="27">
        <v>570</v>
      </c>
      <c r="H147" s="49"/>
      <c r="I147" s="49"/>
      <c r="J147" s="49"/>
      <c r="K147" s="28"/>
      <c r="L147" s="28"/>
      <c r="M147" s="34" t="s">
        <v>416</v>
      </c>
      <c r="N147" s="35" t="s">
        <v>415</v>
      </c>
      <c r="O147" s="31" t="s">
        <v>524</v>
      </c>
      <c r="P147" s="32" t="s">
        <v>523</v>
      </c>
      <c r="Q147" s="32" t="s">
        <v>463</v>
      </c>
      <c r="R147" s="32" t="s">
        <v>464</v>
      </c>
      <c r="S147" s="32" t="s">
        <v>463</v>
      </c>
      <c r="T147" s="32" t="s">
        <v>460</v>
      </c>
    </row>
    <row r="148" spans="1:20" customFormat="1" ht="26.25" x14ac:dyDescent="0.25">
      <c r="A148" s="26" t="s">
        <v>238</v>
      </c>
      <c r="B148" s="622" t="s">
        <v>755</v>
      </c>
      <c r="C148" s="32" t="s">
        <v>239</v>
      </c>
      <c r="D148" s="613">
        <v>1642</v>
      </c>
      <c r="E148" s="27"/>
      <c r="F148" s="27"/>
      <c r="G148" s="27">
        <v>842</v>
      </c>
      <c r="H148" s="27"/>
      <c r="I148" s="27">
        <v>800</v>
      </c>
      <c r="J148" s="49"/>
      <c r="K148" s="28"/>
      <c r="L148" s="28"/>
      <c r="M148" s="34" t="s">
        <v>416</v>
      </c>
      <c r="N148" s="35" t="s">
        <v>415</v>
      </c>
      <c r="O148" s="32"/>
      <c r="P148" s="32" t="s">
        <v>525</v>
      </c>
      <c r="Q148" s="32" t="s">
        <v>439</v>
      </c>
      <c r="R148" s="32" t="s">
        <v>515</v>
      </c>
      <c r="S148" s="32" t="s">
        <v>440</v>
      </c>
      <c r="T148" s="32" t="s">
        <v>438</v>
      </c>
    </row>
    <row r="149" spans="1:20" customFormat="1" ht="26.25" x14ac:dyDescent="0.25">
      <c r="A149" s="26" t="s">
        <v>797</v>
      </c>
      <c r="B149" s="624" t="s">
        <v>240</v>
      </c>
      <c r="C149" s="31" t="s">
        <v>240</v>
      </c>
      <c r="D149" s="613">
        <v>1700</v>
      </c>
      <c r="E149" s="27"/>
      <c r="F149" s="27"/>
      <c r="G149" s="27">
        <v>1700</v>
      </c>
      <c r="H149" s="49"/>
      <c r="I149" s="49"/>
      <c r="J149" s="49"/>
      <c r="K149" s="53">
        <v>1200</v>
      </c>
      <c r="L149" s="53">
        <v>1700</v>
      </c>
      <c r="M149" s="29" t="s">
        <v>414</v>
      </c>
      <c r="N149" s="35" t="s">
        <v>415</v>
      </c>
      <c r="O149" s="32"/>
      <c r="P149" s="32" t="s">
        <v>526</v>
      </c>
      <c r="Q149" s="32" t="s">
        <v>442</v>
      </c>
      <c r="R149" s="32" t="s">
        <v>443</v>
      </c>
      <c r="S149" s="32" t="s">
        <v>444</v>
      </c>
      <c r="T149" s="32" t="s">
        <v>441</v>
      </c>
    </row>
    <row r="150" spans="1:20" customFormat="1" ht="26.25" x14ac:dyDescent="0.25">
      <c r="A150" s="26" t="s">
        <v>241</v>
      </c>
      <c r="B150" s="622" t="s">
        <v>242</v>
      </c>
      <c r="C150" s="32" t="s">
        <v>201</v>
      </c>
      <c r="D150" s="613">
        <v>37900</v>
      </c>
      <c r="E150" s="39">
        <v>37900</v>
      </c>
      <c r="F150" s="39"/>
      <c r="G150" s="39"/>
      <c r="H150" s="39"/>
      <c r="I150" s="39"/>
      <c r="J150" s="39"/>
      <c r="K150" s="40">
        <v>37900</v>
      </c>
      <c r="L150" s="40">
        <v>42000</v>
      </c>
      <c r="M150" s="41" t="s">
        <v>414</v>
      </c>
      <c r="N150" s="35" t="s">
        <v>413</v>
      </c>
      <c r="O150" s="32"/>
      <c r="P150" s="32" t="s">
        <v>527</v>
      </c>
      <c r="Q150" s="32" t="s">
        <v>203</v>
      </c>
      <c r="R150" s="32" t="s">
        <v>505</v>
      </c>
      <c r="S150" s="32" t="s">
        <v>479</v>
      </c>
      <c r="T150" s="32" t="s">
        <v>422</v>
      </c>
    </row>
    <row r="151" spans="1:20" customFormat="1" ht="39" x14ac:dyDescent="0.25">
      <c r="A151" s="26" t="s">
        <v>241</v>
      </c>
      <c r="B151" s="622" t="s">
        <v>365</v>
      </c>
      <c r="C151" s="32" t="s">
        <v>203</v>
      </c>
      <c r="D151" s="613">
        <v>126000</v>
      </c>
      <c r="E151" s="39"/>
      <c r="F151" s="39"/>
      <c r="G151" s="39"/>
      <c r="H151" s="39"/>
      <c r="I151" s="39">
        <v>126000</v>
      </c>
      <c r="J151" s="39"/>
      <c r="K151" s="40">
        <v>126000</v>
      </c>
      <c r="L151" s="40">
        <v>126000</v>
      </c>
      <c r="M151" s="41" t="s">
        <v>414</v>
      </c>
      <c r="N151" s="35" t="s">
        <v>413</v>
      </c>
      <c r="O151" s="32" t="s">
        <v>821</v>
      </c>
      <c r="P151" s="32"/>
      <c r="Q151" s="32" t="s">
        <v>203</v>
      </c>
      <c r="R151" s="32" t="s">
        <v>505</v>
      </c>
      <c r="S151" s="32" t="s">
        <v>479</v>
      </c>
      <c r="T151" s="32" t="s">
        <v>422</v>
      </c>
    </row>
    <row r="152" spans="1:20" customFormat="1" ht="15" x14ac:dyDescent="0.25">
      <c r="A152" s="26" t="s">
        <v>241</v>
      </c>
      <c r="B152" s="622" t="s">
        <v>243</v>
      </c>
      <c r="C152" s="32" t="s">
        <v>243</v>
      </c>
      <c r="D152" s="613">
        <v>2400</v>
      </c>
      <c r="E152" s="39"/>
      <c r="F152" s="39"/>
      <c r="G152" s="39">
        <v>2400</v>
      </c>
      <c r="H152" s="39"/>
      <c r="I152" s="39"/>
      <c r="J152" s="39"/>
      <c r="K152" s="40">
        <v>2400</v>
      </c>
      <c r="L152" s="40">
        <v>2400</v>
      </c>
      <c r="M152" s="41" t="s">
        <v>414</v>
      </c>
      <c r="N152" s="35" t="s">
        <v>413</v>
      </c>
      <c r="O152" s="42"/>
      <c r="P152" s="32" t="s">
        <v>527</v>
      </c>
      <c r="Q152" s="32" t="s">
        <v>203</v>
      </c>
      <c r="R152" s="32" t="s">
        <v>505</v>
      </c>
      <c r="S152" s="32" t="s">
        <v>479</v>
      </c>
      <c r="T152" s="32" t="s">
        <v>422</v>
      </c>
    </row>
    <row r="153" spans="1:20" customFormat="1" ht="26.25" x14ac:dyDescent="0.25">
      <c r="A153" s="26" t="s">
        <v>244</v>
      </c>
      <c r="B153" s="140" t="s">
        <v>245</v>
      </c>
      <c r="C153" s="32" t="s">
        <v>245</v>
      </c>
      <c r="D153" s="613">
        <v>230</v>
      </c>
      <c r="E153" s="27"/>
      <c r="F153" s="27"/>
      <c r="G153" s="27">
        <v>230</v>
      </c>
      <c r="H153" s="27"/>
      <c r="I153" s="27"/>
      <c r="J153" s="27"/>
      <c r="K153" s="28"/>
      <c r="L153" s="28"/>
      <c r="M153" s="34" t="s">
        <v>416</v>
      </c>
      <c r="N153" s="35" t="s">
        <v>415</v>
      </c>
      <c r="O153" s="32"/>
      <c r="P153" s="32" t="s">
        <v>528</v>
      </c>
      <c r="Q153" s="32" t="s">
        <v>442</v>
      </c>
      <c r="R153" s="32" t="s">
        <v>443</v>
      </c>
      <c r="S153" s="32" t="s">
        <v>444</v>
      </c>
      <c r="T153" s="32" t="s">
        <v>441</v>
      </c>
    </row>
    <row r="154" spans="1:20" customFormat="1" ht="26.25" x14ac:dyDescent="0.25">
      <c r="A154" s="26" t="s">
        <v>246</v>
      </c>
      <c r="B154" s="140" t="s">
        <v>247</v>
      </c>
      <c r="C154" s="31" t="s">
        <v>247</v>
      </c>
      <c r="D154" s="613">
        <v>235</v>
      </c>
      <c r="E154" s="27"/>
      <c r="F154" s="27"/>
      <c r="G154" s="27">
        <v>235</v>
      </c>
      <c r="H154" s="27"/>
      <c r="I154" s="27"/>
      <c r="J154" s="27"/>
      <c r="K154" s="28"/>
      <c r="L154" s="28"/>
      <c r="M154" s="34" t="s">
        <v>416</v>
      </c>
      <c r="N154" s="35" t="s">
        <v>415</v>
      </c>
      <c r="O154" s="31" t="s">
        <v>530</v>
      </c>
      <c r="P154" s="32" t="s">
        <v>529</v>
      </c>
      <c r="Q154" s="32" t="s">
        <v>467</v>
      </c>
      <c r="R154" s="32" t="s">
        <v>499</v>
      </c>
      <c r="S154" s="32" t="s">
        <v>467</v>
      </c>
      <c r="T154" s="32" t="s">
        <v>427</v>
      </c>
    </row>
    <row r="155" spans="1:20" customFormat="1" ht="51.75" x14ac:dyDescent="0.25">
      <c r="A155" s="26" t="s">
        <v>248</v>
      </c>
      <c r="B155" s="140" t="s">
        <v>690</v>
      </c>
      <c r="C155" s="38" t="s">
        <v>690</v>
      </c>
      <c r="D155" s="613">
        <v>0</v>
      </c>
      <c r="E155" s="27"/>
      <c r="F155" s="27"/>
      <c r="G155" s="27"/>
      <c r="H155" s="27"/>
      <c r="I155" s="27"/>
      <c r="J155" s="27"/>
      <c r="K155" s="52"/>
      <c r="L155" s="52"/>
      <c r="M155" s="34" t="s">
        <v>416</v>
      </c>
      <c r="N155" s="35" t="s">
        <v>415</v>
      </c>
      <c r="O155" s="32" t="s">
        <v>692</v>
      </c>
      <c r="P155" s="32" t="s">
        <v>531</v>
      </c>
      <c r="Q155" s="32" t="s">
        <v>467</v>
      </c>
      <c r="R155" s="32" t="s">
        <v>499</v>
      </c>
      <c r="S155" s="32" t="s">
        <v>467</v>
      </c>
      <c r="T155" s="32" t="s">
        <v>427</v>
      </c>
    </row>
    <row r="156" spans="1:20" customFormat="1" ht="51.75" x14ac:dyDescent="0.25">
      <c r="A156" s="26" t="s">
        <v>248</v>
      </c>
      <c r="B156" s="621" t="s">
        <v>688</v>
      </c>
      <c r="C156" s="38" t="s">
        <v>688</v>
      </c>
      <c r="D156" s="613">
        <v>1500</v>
      </c>
      <c r="E156" s="27"/>
      <c r="F156" s="27"/>
      <c r="G156" s="27">
        <v>1500</v>
      </c>
      <c r="H156" s="27"/>
      <c r="I156" s="27"/>
      <c r="J156" s="27"/>
      <c r="K156" s="617">
        <v>1500</v>
      </c>
      <c r="L156" s="617">
        <v>1500</v>
      </c>
      <c r="M156" s="34" t="s">
        <v>414</v>
      </c>
      <c r="N156" s="35" t="s">
        <v>415</v>
      </c>
      <c r="O156" s="32" t="s">
        <v>692</v>
      </c>
      <c r="P156" s="32" t="s">
        <v>531</v>
      </c>
      <c r="Q156" s="32" t="s">
        <v>467</v>
      </c>
      <c r="R156" s="32" t="s">
        <v>499</v>
      </c>
      <c r="S156" s="32" t="s">
        <v>467</v>
      </c>
      <c r="T156" s="32" t="s">
        <v>427</v>
      </c>
    </row>
    <row r="157" spans="1:20" customFormat="1" ht="51.75" x14ac:dyDescent="0.25">
      <c r="A157" s="26" t="s">
        <v>248</v>
      </c>
      <c r="B157" s="621" t="s">
        <v>691</v>
      </c>
      <c r="C157" s="38" t="s">
        <v>689</v>
      </c>
      <c r="D157" s="613">
        <v>824</v>
      </c>
      <c r="E157" s="27"/>
      <c r="F157" s="27"/>
      <c r="G157" s="27"/>
      <c r="H157" s="27"/>
      <c r="I157" s="27">
        <v>824</v>
      </c>
      <c r="J157" s="27"/>
      <c r="K157" s="52"/>
      <c r="L157" s="52"/>
      <c r="M157" s="34" t="s">
        <v>416</v>
      </c>
      <c r="N157" s="35" t="s">
        <v>415</v>
      </c>
      <c r="O157" s="32" t="s">
        <v>692</v>
      </c>
      <c r="P157" s="32" t="s">
        <v>531</v>
      </c>
      <c r="Q157" s="32" t="s">
        <v>467</v>
      </c>
      <c r="R157" s="32" t="s">
        <v>499</v>
      </c>
      <c r="S157" s="32" t="s">
        <v>467</v>
      </c>
      <c r="T157" s="32" t="s">
        <v>427</v>
      </c>
    </row>
    <row r="158" spans="1:20" customFormat="1" ht="26.25" x14ac:dyDescent="0.25">
      <c r="A158" s="26" t="s">
        <v>249</v>
      </c>
      <c r="B158" s="622" t="s">
        <v>250</v>
      </c>
      <c r="C158" s="32" t="s">
        <v>250</v>
      </c>
      <c r="D158" s="613">
        <v>1500</v>
      </c>
      <c r="E158" s="47"/>
      <c r="F158" s="47"/>
      <c r="G158" s="47">
        <v>1500</v>
      </c>
      <c r="H158" s="47"/>
      <c r="I158" s="47"/>
      <c r="J158" s="47"/>
      <c r="K158" s="53">
        <v>1500</v>
      </c>
      <c r="L158" s="53">
        <v>1500</v>
      </c>
      <c r="M158" s="29" t="s">
        <v>414</v>
      </c>
      <c r="N158" s="35" t="s">
        <v>415</v>
      </c>
      <c r="O158" s="32"/>
      <c r="P158" s="32" t="s">
        <v>532</v>
      </c>
      <c r="Q158" s="32" t="s">
        <v>439</v>
      </c>
      <c r="R158" s="32" t="s">
        <v>515</v>
      </c>
      <c r="S158" s="32" t="s">
        <v>440</v>
      </c>
      <c r="T158" s="32" t="s">
        <v>438</v>
      </c>
    </row>
    <row r="159" spans="1:20" customFormat="1" ht="39" x14ac:dyDescent="0.25">
      <c r="A159" s="26" t="s">
        <v>249</v>
      </c>
      <c r="B159" s="624" t="s">
        <v>251</v>
      </c>
      <c r="C159" s="31" t="s">
        <v>251</v>
      </c>
      <c r="D159" s="613">
        <v>1100</v>
      </c>
      <c r="E159" s="47"/>
      <c r="F159" s="47"/>
      <c r="G159" s="47">
        <v>1100</v>
      </c>
      <c r="H159" s="47"/>
      <c r="I159" s="47"/>
      <c r="J159" s="49"/>
      <c r="K159" s="53">
        <v>1100</v>
      </c>
      <c r="L159" s="53">
        <v>1100</v>
      </c>
      <c r="M159" s="29" t="s">
        <v>414</v>
      </c>
      <c r="N159" s="35" t="s">
        <v>415</v>
      </c>
      <c r="O159" s="31" t="s">
        <v>668</v>
      </c>
      <c r="P159" s="32" t="s">
        <v>532</v>
      </c>
      <c r="Q159" s="32" t="s">
        <v>439</v>
      </c>
      <c r="R159" s="32" t="s">
        <v>91</v>
      </c>
      <c r="S159" s="32" t="s">
        <v>440</v>
      </c>
      <c r="T159" s="32" t="s">
        <v>438</v>
      </c>
    </row>
    <row r="160" spans="1:20" customFormat="1" ht="26.25" x14ac:dyDescent="0.25">
      <c r="A160" s="26" t="s">
        <v>249</v>
      </c>
      <c r="B160" s="622" t="s">
        <v>252</v>
      </c>
      <c r="C160" s="32" t="s">
        <v>252</v>
      </c>
      <c r="D160" s="613">
        <v>2400</v>
      </c>
      <c r="E160" s="47"/>
      <c r="F160" s="47"/>
      <c r="G160" s="47">
        <v>2400</v>
      </c>
      <c r="H160" s="49"/>
      <c r="I160" s="49"/>
      <c r="J160" s="49"/>
      <c r="K160" s="53">
        <v>2100</v>
      </c>
      <c r="L160" s="53">
        <v>2100</v>
      </c>
      <c r="M160" s="29" t="s">
        <v>414</v>
      </c>
      <c r="N160" s="35" t="s">
        <v>415</v>
      </c>
      <c r="O160" s="32"/>
      <c r="P160" s="32" t="s">
        <v>532</v>
      </c>
      <c r="Q160" s="32" t="s">
        <v>439</v>
      </c>
      <c r="R160" s="32" t="s">
        <v>515</v>
      </c>
      <c r="S160" s="32" t="s">
        <v>440</v>
      </c>
      <c r="T160" s="32" t="s">
        <v>438</v>
      </c>
    </row>
    <row r="161" spans="1:20" customFormat="1" ht="15" x14ac:dyDescent="0.25">
      <c r="A161" s="26" t="s">
        <v>249</v>
      </c>
      <c r="B161" s="622" t="s">
        <v>253</v>
      </c>
      <c r="C161" s="32" t="s">
        <v>253</v>
      </c>
      <c r="D161" s="613">
        <v>2500</v>
      </c>
      <c r="E161" s="47"/>
      <c r="F161" s="47"/>
      <c r="G161" s="47">
        <v>2500</v>
      </c>
      <c r="H161" s="47"/>
      <c r="I161" s="47"/>
      <c r="J161" s="47"/>
      <c r="K161" s="53">
        <v>2500</v>
      </c>
      <c r="L161" s="53">
        <v>2500</v>
      </c>
      <c r="M161" s="29" t="s">
        <v>414</v>
      </c>
      <c r="N161" s="35" t="s">
        <v>415</v>
      </c>
      <c r="O161" s="32"/>
      <c r="P161" s="32" t="s">
        <v>532</v>
      </c>
      <c r="Q161" s="32" t="s">
        <v>439</v>
      </c>
      <c r="R161" s="32" t="s">
        <v>534</v>
      </c>
      <c r="S161" s="32" t="s">
        <v>440</v>
      </c>
      <c r="T161" s="32" t="s">
        <v>438</v>
      </c>
    </row>
    <row r="162" spans="1:20" customFormat="1" ht="26.25" x14ac:dyDescent="0.25">
      <c r="A162" s="26" t="s">
        <v>249</v>
      </c>
      <c r="B162" s="140" t="s">
        <v>254</v>
      </c>
      <c r="C162" s="31" t="s">
        <v>254</v>
      </c>
      <c r="D162" s="613">
        <v>675</v>
      </c>
      <c r="E162" s="27"/>
      <c r="F162" s="27"/>
      <c r="G162" s="27">
        <v>675</v>
      </c>
      <c r="H162" s="27"/>
      <c r="I162" s="27"/>
      <c r="J162" s="27"/>
      <c r="K162" s="28"/>
      <c r="L162" s="28"/>
      <c r="M162" s="34" t="s">
        <v>416</v>
      </c>
      <c r="N162" s="35" t="s">
        <v>415</v>
      </c>
      <c r="O162" s="31" t="s">
        <v>669</v>
      </c>
      <c r="P162" s="32" t="s">
        <v>532</v>
      </c>
      <c r="Q162" s="32" t="s">
        <v>439</v>
      </c>
      <c r="R162" s="32" t="s">
        <v>515</v>
      </c>
      <c r="S162" s="32" t="s">
        <v>440</v>
      </c>
      <c r="T162" s="32" t="s">
        <v>438</v>
      </c>
    </row>
    <row r="163" spans="1:20" customFormat="1" ht="15" x14ac:dyDescent="0.25">
      <c r="A163" s="26" t="s">
        <v>255</v>
      </c>
      <c r="B163" s="140" t="s">
        <v>256</v>
      </c>
      <c r="C163" s="38" t="s">
        <v>256</v>
      </c>
      <c r="D163" s="613">
        <v>585</v>
      </c>
      <c r="E163" s="27"/>
      <c r="F163" s="27"/>
      <c r="G163" s="27">
        <v>585</v>
      </c>
      <c r="H163" s="49"/>
      <c r="I163" s="49"/>
      <c r="J163" s="49"/>
      <c r="K163" s="28"/>
      <c r="L163" s="28"/>
      <c r="M163" s="34" t="s">
        <v>416</v>
      </c>
      <c r="N163" s="55" t="s">
        <v>415</v>
      </c>
      <c r="O163" s="31" t="s">
        <v>425</v>
      </c>
      <c r="P163" s="32"/>
      <c r="Q163" s="32" t="s">
        <v>461</v>
      </c>
      <c r="R163" s="32" t="s">
        <v>461</v>
      </c>
      <c r="S163" s="32" t="s">
        <v>462</v>
      </c>
      <c r="T163" s="32" t="s">
        <v>460</v>
      </c>
    </row>
    <row r="164" spans="1:20" customFormat="1" ht="15" x14ac:dyDescent="0.25">
      <c r="A164" s="26" t="s">
        <v>257</v>
      </c>
      <c r="B164" s="622" t="s">
        <v>258</v>
      </c>
      <c r="C164" s="32" t="s">
        <v>259</v>
      </c>
      <c r="D164" s="613">
        <v>5400</v>
      </c>
      <c r="E164" s="39"/>
      <c r="F164" s="39"/>
      <c r="G164" s="39"/>
      <c r="H164" s="39"/>
      <c r="I164" s="39">
        <v>5400</v>
      </c>
      <c r="J164" s="39"/>
      <c r="K164" s="40">
        <v>5400</v>
      </c>
      <c r="L164" s="40">
        <v>4600</v>
      </c>
      <c r="M164" s="41" t="s">
        <v>414</v>
      </c>
      <c r="N164" s="35" t="s">
        <v>413</v>
      </c>
      <c r="O164" s="42"/>
      <c r="P164" s="32" t="s">
        <v>536</v>
      </c>
      <c r="Q164" s="32" t="s">
        <v>439</v>
      </c>
      <c r="R164" s="32" t="s">
        <v>537</v>
      </c>
      <c r="S164" s="32" t="s">
        <v>440</v>
      </c>
      <c r="T164" s="32" t="s">
        <v>438</v>
      </c>
    </row>
    <row r="165" spans="1:20" customFormat="1" ht="15" x14ac:dyDescent="0.25">
      <c r="A165" s="26" t="s">
        <v>257</v>
      </c>
      <c r="B165" s="622" t="s">
        <v>259</v>
      </c>
      <c r="C165" s="32" t="s">
        <v>259</v>
      </c>
      <c r="D165" s="613">
        <v>4200</v>
      </c>
      <c r="E165" s="39"/>
      <c r="F165" s="39"/>
      <c r="G165" s="39"/>
      <c r="H165" s="39"/>
      <c r="I165" s="39">
        <v>4200</v>
      </c>
      <c r="J165" s="39"/>
      <c r="K165" s="40">
        <v>4200</v>
      </c>
      <c r="L165" s="40">
        <v>3300</v>
      </c>
      <c r="M165" s="41" t="s">
        <v>414</v>
      </c>
      <c r="N165" s="35" t="s">
        <v>413</v>
      </c>
      <c r="O165" s="42"/>
      <c r="P165" s="32" t="s">
        <v>536</v>
      </c>
      <c r="Q165" s="32" t="s">
        <v>439</v>
      </c>
      <c r="R165" s="32" t="s">
        <v>537</v>
      </c>
      <c r="S165" s="32" t="s">
        <v>440</v>
      </c>
      <c r="T165" s="32" t="s">
        <v>438</v>
      </c>
    </row>
    <row r="166" spans="1:20" customFormat="1" ht="15" x14ac:dyDescent="0.25">
      <c r="A166" s="26" t="s">
        <v>257</v>
      </c>
      <c r="B166" s="622" t="s">
        <v>260</v>
      </c>
      <c r="C166" s="32" t="s">
        <v>259</v>
      </c>
      <c r="D166" s="613">
        <v>25900</v>
      </c>
      <c r="E166" s="39"/>
      <c r="F166" s="39"/>
      <c r="G166" s="39">
        <v>25900</v>
      </c>
      <c r="H166" s="39"/>
      <c r="I166" s="39"/>
      <c r="J166" s="39"/>
      <c r="K166" s="40">
        <v>23000</v>
      </c>
      <c r="L166" s="40">
        <v>23000</v>
      </c>
      <c r="M166" s="41" t="s">
        <v>414</v>
      </c>
      <c r="N166" s="35" t="s">
        <v>413</v>
      </c>
      <c r="O166" s="42"/>
      <c r="P166" s="32" t="s">
        <v>536</v>
      </c>
      <c r="Q166" s="32" t="s">
        <v>439</v>
      </c>
      <c r="R166" s="32" t="s">
        <v>537</v>
      </c>
      <c r="S166" s="32" t="s">
        <v>440</v>
      </c>
      <c r="T166" s="32" t="s">
        <v>438</v>
      </c>
    </row>
    <row r="167" spans="1:20" customFormat="1" ht="15" x14ac:dyDescent="0.25">
      <c r="A167" s="26" t="s">
        <v>257</v>
      </c>
      <c r="B167" s="622" t="s">
        <v>261</v>
      </c>
      <c r="C167" s="32" t="s">
        <v>259</v>
      </c>
      <c r="D167" s="613">
        <v>2100</v>
      </c>
      <c r="E167" s="39"/>
      <c r="F167" s="39"/>
      <c r="G167" s="39"/>
      <c r="H167" s="39"/>
      <c r="I167" s="39">
        <v>2100</v>
      </c>
      <c r="J167" s="39"/>
      <c r="K167" s="40">
        <v>2100</v>
      </c>
      <c r="L167" s="40">
        <v>2100</v>
      </c>
      <c r="M167" s="41" t="s">
        <v>414</v>
      </c>
      <c r="N167" s="35" t="s">
        <v>413</v>
      </c>
      <c r="O167" s="42"/>
      <c r="P167" s="32" t="s">
        <v>536</v>
      </c>
      <c r="Q167" s="32" t="s">
        <v>439</v>
      </c>
      <c r="R167" s="32" t="s">
        <v>537</v>
      </c>
      <c r="S167" s="32" t="s">
        <v>440</v>
      </c>
      <c r="T167" s="32" t="s">
        <v>438</v>
      </c>
    </row>
    <row r="168" spans="1:20" customFormat="1" ht="15" x14ac:dyDescent="0.25">
      <c r="A168" s="26" t="s">
        <v>257</v>
      </c>
      <c r="B168" s="622" t="s">
        <v>262</v>
      </c>
      <c r="C168" s="32" t="s">
        <v>259</v>
      </c>
      <c r="D168" s="613">
        <v>22400</v>
      </c>
      <c r="E168" s="39"/>
      <c r="F168" s="39"/>
      <c r="G168" s="39"/>
      <c r="H168" s="39"/>
      <c r="I168" s="39">
        <v>22400</v>
      </c>
      <c r="J168" s="39"/>
      <c r="K168" s="40">
        <v>22400</v>
      </c>
      <c r="L168" s="40">
        <v>22400</v>
      </c>
      <c r="M168" s="41" t="s">
        <v>414</v>
      </c>
      <c r="N168" s="35" t="s">
        <v>413</v>
      </c>
      <c r="O168" s="42"/>
      <c r="P168" s="32" t="s">
        <v>536</v>
      </c>
      <c r="Q168" s="32" t="s">
        <v>439</v>
      </c>
      <c r="R168" s="32" t="s">
        <v>537</v>
      </c>
      <c r="S168" s="32" t="s">
        <v>440</v>
      </c>
      <c r="T168" s="32" t="s">
        <v>438</v>
      </c>
    </row>
    <row r="169" spans="1:20" customFormat="1" ht="15" x14ac:dyDescent="0.25">
      <c r="A169" s="26" t="s">
        <v>263</v>
      </c>
      <c r="B169" s="622" t="s">
        <v>264</v>
      </c>
      <c r="C169" s="32" t="s">
        <v>264</v>
      </c>
      <c r="D169" s="613">
        <v>2600</v>
      </c>
      <c r="E169" s="27"/>
      <c r="F169" s="27"/>
      <c r="G169" s="27">
        <v>1800</v>
      </c>
      <c r="H169" s="27"/>
      <c r="I169" s="27">
        <v>800</v>
      </c>
      <c r="J169" s="49"/>
      <c r="K169" s="53">
        <v>2300</v>
      </c>
      <c r="L169" s="53">
        <v>1800</v>
      </c>
      <c r="M169" s="34" t="s">
        <v>414</v>
      </c>
      <c r="N169" s="35" t="s">
        <v>415</v>
      </c>
      <c r="O169" s="42"/>
      <c r="P169" s="32" t="s">
        <v>538</v>
      </c>
      <c r="Q169" s="32" t="s">
        <v>433</v>
      </c>
      <c r="R169" s="32" t="s">
        <v>434</v>
      </c>
      <c r="S169" s="32" t="s">
        <v>435</v>
      </c>
      <c r="T169" s="32" t="s">
        <v>427</v>
      </c>
    </row>
    <row r="170" spans="1:20" customFormat="1" ht="26.25" x14ac:dyDescent="0.25">
      <c r="A170" s="26" t="s">
        <v>265</v>
      </c>
      <c r="B170" s="140" t="s">
        <v>266</v>
      </c>
      <c r="C170" s="32" t="s">
        <v>266</v>
      </c>
      <c r="D170" s="613">
        <v>635</v>
      </c>
      <c r="E170" s="27"/>
      <c r="F170" s="27"/>
      <c r="G170" s="27">
        <v>635</v>
      </c>
      <c r="H170" s="27"/>
      <c r="I170" s="27"/>
      <c r="J170" s="27"/>
      <c r="K170" s="28"/>
      <c r="L170" s="28"/>
      <c r="M170" s="34" t="s">
        <v>416</v>
      </c>
      <c r="N170" s="35" t="s">
        <v>415</v>
      </c>
      <c r="O170" s="42"/>
      <c r="P170" s="32" t="s">
        <v>539</v>
      </c>
      <c r="Q170" s="32" t="s">
        <v>428</v>
      </c>
      <c r="R170" s="32" t="s">
        <v>429</v>
      </c>
      <c r="S170" s="32" t="s">
        <v>430</v>
      </c>
      <c r="T170" s="32" t="s">
        <v>427</v>
      </c>
    </row>
    <row r="171" spans="1:20" customFormat="1" ht="26.25" x14ac:dyDescent="0.25">
      <c r="A171" s="26" t="s">
        <v>267</v>
      </c>
      <c r="B171" s="140" t="s">
        <v>268</v>
      </c>
      <c r="C171" s="31" t="s">
        <v>268</v>
      </c>
      <c r="D171" s="613">
        <v>150</v>
      </c>
      <c r="E171" s="47"/>
      <c r="F171" s="47"/>
      <c r="G171" s="47">
        <v>150</v>
      </c>
      <c r="H171" s="47"/>
      <c r="I171" s="47"/>
      <c r="J171" s="49"/>
      <c r="K171" s="28"/>
      <c r="L171" s="28"/>
      <c r="M171" s="29" t="s">
        <v>416</v>
      </c>
      <c r="N171" s="35" t="s">
        <v>415</v>
      </c>
      <c r="O171" s="26" t="s">
        <v>670</v>
      </c>
      <c r="P171" s="32" t="s">
        <v>540</v>
      </c>
      <c r="Q171" s="32" t="s">
        <v>461</v>
      </c>
      <c r="R171" s="32" t="s">
        <v>461</v>
      </c>
      <c r="S171" s="32" t="s">
        <v>462</v>
      </c>
      <c r="T171" s="32" t="s">
        <v>460</v>
      </c>
    </row>
    <row r="172" spans="1:20" customFormat="1" ht="15" x14ac:dyDescent="0.25">
      <c r="A172" s="26" t="s">
        <v>269</v>
      </c>
      <c r="B172" s="622" t="s">
        <v>270</v>
      </c>
      <c r="C172" s="32" t="s">
        <v>270</v>
      </c>
      <c r="D172" s="613">
        <v>22300</v>
      </c>
      <c r="E172" s="39"/>
      <c r="F172" s="39"/>
      <c r="G172" s="39">
        <v>22300</v>
      </c>
      <c r="H172" s="39"/>
      <c r="I172" s="39"/>
      <c r="J172" s="39"/>
      <c r="K172" s="40">
        <v>22300</v>
      </c>
      <c r="L172" s="40">
        <v>22300</v>
      </c>
      <c r="M172" s="41" t="s">
        <v>414</v>
      </c>
      <c r="N172" s="35" t="s">
        <v>413</v>
      </c>
      <c r="O172" s="42"/>
      <c r="P172" s="32" t="s">
        <v>542</v>
      </c>
      <c r="Q172" s="32" t="s">
        <v>270</v>
      </c>
      <c r="R172" s="32" t="s">
        <v>423</v>
      </c>
      <c r="S172" s="32" t="s">
        <v>424</v>
      </c>
      <c r="T172" s="32" t="s">
        <v>422</v>
      </c>
    </row>
    <row r="173" spans="1:20" customFormat="1" ht="15" x14ac:dyDescent="0.25">
      <c r="A173" s="26" t="s">
        <v>269</v>
      </c>
      <c r="B173" s="622" t="s">
        <v>271</v>
      </c>
      <c r="C173" s="32" t="s">
        <v>270</v>
      </c>
      <c r="D173" s="613">
        <v>10000</v>
      </c>
      <c r="E173" s="39"/>
      <c r="F173" s="39"/>
      <c r="G173" s="39">
        <v>10000</v>
      </c>
      <c r="H173" s="39"/>
      <c r="I173" s="39"/>
      <c r="J173" s="39"/>
      <c r="K173" s="40">
        <v>9800</v>
      </c>
      <c r="L173" s="40">
        <v>9900</v>
      </c>
      <c r="M173" s="41" t="s">
        <v>414</v>
      </c>
      <c r="N173" s="35" t="s">
        <v>413</v>
      </c>
      <c r="O173" s="42"/>
      <c r="P173" s="32" t="s">
        <v>542</v>
      </c>
      <c r="Q173" s="32" t="s">
        <v>270</v>
      </c>
      <c r="R173" s="32" t="s">
        <v>423</v>
      </c>
      <c r="S173" s="32" t="s">
        <v>424</v>
      </c>
      <c r="T173" s="32" t="s">
        <v>422</v>
      </c>
    </row>
    <row r="174" spans="1:20" customFormat="1" ht="15" x14ac:dyDescent="0.25">
      <c r="A174" s="26" t="s">
        <v>269</v>
      </c>
      <c r="B174" s="622" t="s">
        <v>272</v>
      </c>
      <c r="C174" s="32" t="s">
        <v>270</v>
      </c>
      <c r="D174" s="613">
        <v>4500</v>
      </c>
      <c r="E174" s="39"/>
      <c r="F174" s="39"/>
      <c r="G174" s="39"/>
      <c r="H174" s="39"/>
      <c r="I174" s="39"/>
      <c r="J174" s="39">
        <v>4500</v>
      </c>
      <c r="K174" s="40">
        <v>4500</v>
      </c>
      <c r="L174" s="40">
        <v>4500</v>
      </c>
      <c r="M174" s="41" t="s">
        <v>414</v>
      </c>
      <c r="N174" s="35" t="s">
        <v>413</v>
      </c>
      <c r="O174" s="42"/>
      <c r="P174" s="32" t="s">
        <v>542</v>
      </c>
      <c r="Q174" s="32" t="s">
        <v>270</v>
      </c>
      <c r="R174" s="32" t="s">
        <v>423</v>
      </c>
      <c r="S174" s="32" t="s">
        <v>424</v>
      </c>
      <c r="T174" s="32" t="s">
        <v>422</v>
      </c>
    </row>
    <row r="175" spans="1:20" customFormat="1" ht="15" x14ac:dyDescent="0.25">
      <c r="A175" s="26" t="s">
        <v>269</v>
      </c>
      <c r="B175" s="622" t="s">
        <v>274</v>
      </c>
      <c r="C175" s="32" t="s">
        <v>270</v>
      </c>
      <c r="D175" s="613">
        <v>1000</v>
      </c>
      <c r="E175" s="39"/>
      <c r="F175" s="39"/>
      <c r="G175" s="39">
        <v>1000</v>
      </c>
      <c r="H175" s="39"/>
      <c r="I175" s="39"/>
      <c r="J175" s="39"/>
      <c r="K175" s="40">
        <v>900</v>
      </c>
      <c r="L175" s="40">
        <v>900</v>
      </c>
      <c r="M175" s="41" t="s">
        <v>414</v>
      </c>
      <c r="N175" s="35" t="s">
        <v>413</v>
      </c>
      <c r="O175" s="32"/>
      <c r="P175" s="32" t="s">
        <v>542</v>
      </c>
      <c r="Q175" s="32" t="s">
        <v>270</v>
      </c>
      <c r="R175" s="32" t="s">
        <v>423</v>
      </c>
      <c r="S175" s="32" t="s">
        <v>424</v>
      </c>
      <c r="T175" s="32" t="s">
        <v>422</v>
      </c>
    </row>
    <row r="176" spans="1:20" customFormat="1" ht="15" x14ac:dyDescent="0.25">
      <c r="A176" s="26" t="s">
        <v>269</v>
      </c>
      <c r="B176" s="622" t="s">
        <v>273</v>
      </c>
      <c r="C176" s="32" t="s">
        <v>270</v>
      </c>
      <c r="D176" s="613">
        <v>22400</v>
      </c>
      <c r="E176" s="39"/>
      <c r="F176" s="39"/>
      <c r="G176" s="39"/>
      <c r="H176" s="39"/>
      <c r="I176" s="39">
        <v>22400</v>
      </c>
      <c r="J176" s="39"/>
      <c r="K176" s="40">
        <v>22400</v>
      </c>
      <c r="L176" s="40">
        <v>22400</v>
      </c>
      <c r="M176" s="41" t="s">
        <v>414</v>
      </c>
      <c r="N176" s="35" t="s">
        <v>413</v>
      </c>
      <c r="O176" s="32"/>
      <c r="P176" s="32" t="s">
        <v>542</v>
      </c>
      <c r="Q176" s="32" t="s">
        <v>270</v>
      </c>
      <c r="R176" s="32" t="s">
        <v>423</v>
      </c>
      <c r="S176" s="32" t="s">
        <v>424</v>
      </c>
      <c r="T176" s="32" t="s">
        <v>422</v>
      </c>
    </row>
    <row r="177" spans="1:20" customFormat="1" ht="15" x14ac:dyDescent="0.25">
      <c r="A177" s="26" t="s">
        <v>275</v>
      </c>
      <c r="B177" s="140" t="s">
        <v>276</v>
      </c>
      <c r="C177" s="32" t="s">
        <v>276</v>
      </c>
      <c r="D177" s="613">
        <v>495</v>
      </c>
      <c r="E177" s="27"/>
      <c r="F177" s="27"/>
      <c r="G177" s="27">
        <v>495</v>
      </c>
      <c r="H177" s="27"/>
      <c r="I177" s="27"/>
      <c r="J177" s="49"/>
      <c r="K177" s="28"/>
      <c r="L177" s="28"/>
      <c r="M177" s="34" t="s">
        <v>416</v>
      </c>
      <c r="N177" s="35" t="s">
        <v>415</v>
      </c>
      <c r="O177" s="42"/>
      <c r="P177" s="32" t="s">
        <v>543</v>
      </c>
      <c r="Q177" s="32" t="s">
        <v>467</v>
      </c>
      <c r="R177" s="32" t="s">
        <v>499</v>
      </c>
      <c r="S177" s="32" t="s">
        <v>467</v>
      </c>
      <c r="T177" s="32" t="s">
        <v>427</v>
      </c>
    </row>
    <row r="178" spans="1:20" customFormat="1" ht="15" x14ac:dyDescent="0.25">
      <c r="A178" s="26" t="s">
        <v>277</v>
      </c>
      <c r="B178" s="140" t="s">
        <v>278</v>
      </c>
      <c r="C178" s="32" t="s">
        <v>278</v>
      </c>
      <c r="D178" s="613">
        <v>21740</v>
      </c>
      <c r="E178" s="47"/>
      <c r="F178" s="47"/>
      <c r="G178" s="47">
        <v>20600</v>
      </c>
      <c r="H178" s="47"/>
      <c r="I178" s="47"/>
      <c r="J178" s="47">
        <v>1140</v>
      </c>
      <c r="K178" s="52"/>
      <c r="L178" s="52"/>
      <c r="M178" s="29" t="s">
        <v>416</v>
      </c>
      <c r="N178" s="35" t="s">
        <v>415</v>
      </c>
      <c r="O178" s="42"/>
      <c r="P178" s="32" t="s">
        <v>544</v>
      </c>
      <c r="Q178" s="32" t="s">
        <v>461</v>
      </c>
      <c r="R178" s="32" t="s">
        <v>461</v>
      </c>
      <c r="S178" s="32" t="s">
        <v>462</v>
      </c>
      <c r="T178" s="32" t="s">
        <v>460</v>
      </c>
    </row>
    <row r="179" spans="1:20" customFormat="1" ht="26.25" x14ac:dyDescent="0.25">
      <c r="A179" s="26" t="s">
        <v>279</v>
      </c>
      <c r="B179" s="140" t="s">
        <v>280</v>
      </c>
      <c r="C179" s="31" t="s">
        <v>280</v>
      </c>
      <c r="D179" s="613">
        <v>205</v>
      </c>
      <c r="E179" s="27"/>
      <c r="F179" s="27"/>
      <c r="G179" s="27">
        <v>205</v>
      </c>
      <c r="H179" s="27"/>
      <c r="I179" s="49"/>
      <c r="J179" s="49"/>
      <c r="K179" s="28"/>
      <c r="L179" s="28"/>
      <c r="M179" s="34" t="s">
        <v>416</v>
      </c>
      <c r="N179" s="35" t="s">
        <v>415</v>
      </c>
      <c r="O179" s="42"/>
      <c r="P179" s="32" t="s">
        <v>545</v>
      </c>
      <c r="Q179" s="32" t="s">
        <v>442</v>
      </c>
      <c r="R179" s="32" t="s">
        <v>443</v>
      </c>
      <c r="S179" s="32" t="s">
        <v>444</v>
      </c>
      <c r="T179" s="32" t="s">
        <v>441</v>
      </c>
    </row>
    <row r="180" spans="1:20" customFormat="1" ht="26.25" x14ac:dyDescent="0.25">
      <c r="A180" s="26" t="s">
        <v>281</v>
      </c>
      <c r="B180" s="140" t="s">
        <v>282</v>
      </c>
      <c r="C180" s="31" t="s">
        <v>282</v>
      </c>
      <c r="D180" s="613">
        <v>1050</v>
      </c>
      <c r="E180" s="27"/>
      <c r="F180" s="27"/>
      <c r="G180" s="27">
        <v>1050</v>
      </c>
      <c r="H180" s="27"/>
      <c r="I180" s="27"/>
      <c r="J180" s="27"/>
      <c r="K180" s="28"/>
      <c r="L180" s="28"/>
      <c r="M180" s="34" t="s">
        <v>416</v>
      </c>
      <c r="N180" s="35" t="s">
        <v>415</v>
      </c>
      <c r="O180" s="26" t="s">
        <v>547</v>
      </c>
      <c r="P180" s="32" t="s">
        <v>546</v>
      </c>
      <c r="Q180" s="32" t="s">
        <v>428</v>
      </c>
      <c r="R180" s="32" t="s">
        <v>429</v>
      </c>
      <c r="S180" s="32" t="s">
        <v>430</v>
      </c>
      <c r="T180" s="32" t="s">
        <v>427</v>
      </c>
    </row>
    <row r="181" spans="1:20" customFormat="1" ht="26.25" x14ac:dyDescent="0.25">
      <c r="A181" s="26" t="s">
        <v>283</v>
      </c>
      <c r="B181" s="140" t="s">
        <v>284</v>
      </c>
      <c r="C181" s="32" t="s">
        <v>284</v>
      </c>
      <c r="D181" s="613">
        <v>585</v>
      </c>
      <c r="E181" s="27"/>
      <c r="F181" s="27"/>
      <c r="G181" s="27">
        <v>585</v>
      </c>
      <c r="H181" s="27"/>
      <c r="I181" s="27"/>
      <c r="J181" s="27"/>
      <c r="K181" s="28"/>
      <c r="L181" s="28"/>
      <c r="M181" s="34" t="s">
        <v>416</v>
      </c>
      <c r="N181" s="35" t="s">
        <v>415</v>
      </c>
      <c r="O181" s="42"/>
      <c r="P181" s="32" t="s">
        <v>548</v>
      </c>
      <c r="Q181" s="32" t="s">
        <v>428</v>
      </c>
      <c r="R181" s="32" t="s">
        <v>429</v>
      </c>
      <c r="S181" s="32" t="s">
        <v>430</v>
      </c>
      <c r="T181" s="32" t="s">
        <v>427</v>
      </c>
    </row>
    <row r="182" spans="1:20" customFormat="1" ht="15" x14ac:dyDescent="0.25">
      <c r="A182" s="26" t="s">
        <v>285</v>
      </c>
      <c r="B182" s="140" t="s">
        <v>286</v>
      </c>
      <c r="C182" s="31" t="s">
        <v>286</v>
      </c>
      <c r="D182" s="613">
        <v>975</v>
      </c>
      <c r="E182" s="27"/>
      <c r="F182" s="27"/>
      <c r="G182" s="27">
        <v>475</v>
      </c>
      <c r="H182" s="27"/>
      <c r="I182" s="27">
        <v>500</v>
      </c>
      <c r="J182" s="49"/>
      <c r="K182" s="28"/>
      <c r="L182" s="28"/>
      <c r="M182" s="34" t="s">
        <v>416</v>
      </c>
      <c r="N182" s="35" t="s">
        <v>415</v>
      </c>
      <c r="O182" s="26" t="s">
        <v>550</v>
      </c>
      <c r="P182" s="32" t="s">
        <v>549</v>
      </c>
      <c r="Q182" s="32" t="s">
        <v>270</v>
      </c>
      <c r="R182" s="32" t="s">
        <v>423</v>
      </c>
      <c r="S182" s="32" t="s">
        <v>424</v>
      </c>
      <c r="T182" s="32" t="s">
        <v>422</v>
      </c>
    </row>
    <row r="183" spans="1:20" customFormat="1" ht="15" x14ac:dyDescent="0.25">
      <c r="A183" s="26" t="s">
        <v>287</v>
      </c>
      <c r="B183" s="140" t="s">
        <v>288</v>
      </c>
      <c r="C183" s="31" t="s">
        <v>288</v>
      </c>
      <c r="D183" s="613">
        <v>234</v>
      </c>
      <c r="E183" s="27"/>
      <c r="F183" s="27"/>
      <c r="G183" s="27">
        <v>234</v>
      </c>
      <c r="H183" s="49"/>
      <c r="I183" s="49"/>
      <c r="J183" s="49"/>
      <c r="K183" s="28"/>
      <c r="L183" s="28"/>
      <c r="M183" s="34" t="s">
        <v>416</v>
      </c>
      <c r="N183" s="35" t="s">
        <v>415</v>
      </c>
      <c r="O183" s="26" t="s">
        <v>552</v>
      </c>
      <c r="P183" s="32" t="s">
        <v>551</v>
      </c>
      <c r="Q183" s="32" t="s">
        <v>467</v>
      </c>
      <c r="R183" s="32" t="s">
        <v>499</v>
      </c>
      <c r="S183" s="32" t="s">
        <v>467</v>
      </c>
      <c r="T183" s="32" t="s">
        <v>427</v>
      </c>
    </row>
    <row r="184" spans="1:20" customFormat="1" ht="26.25" x14ac:dyDescent="0.25">
      <c r="A184" s="26" t="s">
        <v>289</v>
      </c>
      <c r="B184" s="140" t="s">
        <v>290</v>
      </c>
      <c r="C184" s="31" t="s">
        <v>290</v>
      </c>
      <c r="D184" s="613">
        <v>56</v>
      </c>
      <c r="E184" s="27"/>
      <c r="F184" s="27"/>
      <c r="G184" s="27">
        <v>56</v>
      </c>
      <c r="H184" s="49"/>
      <c r="I184" s="49"/>
      <c r="J184" s="49"/>
      <c r="K184" s="28"/>
      <c r="L184" s="28"/>
      <c r="M184" s="34" t="s">
        <v>416</v>
      </c>
      <c r="N184" s="35" t="s">
        <v>415</v>
      </c>
      <c r="O184" s="26" t="s">
        <v>554</v>
      </c>
      <c r="P184" s="32" t="s">
        <v>553</v>
      </c>
      <c r="Q184" s="32" t="s">
        <v>428</v>
      </c>
      <c r="R184" s="32" t="s">
        <v>429</v>
      </c>
      <c r="S184" s="32" t="s">
        <v>430</v>
      </c>
      <c r="T184" s="32" t="s">
        <v>427</v>
      </c>
    </row>
    <row r="185" spans="1:20" customFormat="1" ht="15" x14ac:dyDescent="0.25">
      <c r="A185" s="26" t="s">
        <v>291</v>
      </c>
      <c r="B185" s="140" t="s">
        <v>292</v>
      </c>
      <c r="C185" s="32" t="s">
        <v>292</v>
      </c>
      <c r="D185" s="613">
        <v>830</v>
      </c>
      <c r="E185" s="27"/>
      <c r="F185" s="27"/>
      <c r="G185" s="27">
        <v>830</v>
      </c>
      <c r="H185" s="27"/>
      <c r="I185" s="27"/>
      <c r="J185" s="27"/>
      <c r="K185" s="28"/>
      <c r="L185" s="28"/>
      <c r="M185" s="34" t="s">
        <v>416</v>
      </c>
      <c r="N185" s="35" t="s">
        <v>415</v>
      </c>
      <c r="O185" s="42"/>
      <c r="P185" s="32" t="s">
        <v>555</v>
      </c>
      <c r="Q185" s="32" t="s">
        <v>467</v>
      </c>
      <c r="R185" s="32" t="s">
        <v>468</v>
      </c>
      <c r="S185" s="32" t="s">
        <v>467</v>
      </c>
      <c r="T185" s="32" t="s">
        <v>427</v>
      </c>
    </row>
    <row r="186" spans="1:20" customFormat="1" ht="39" x14ac:dyDescent="0.25">
      <c r="A186" s="26" t="s">
        <v>723</v>
      </c>
      <c r="B186" s="624" t="s">
        <v>294</v>
      </c>
      <c r="C186" s="31" t="s">
        <v>294</v>
      </c>
      <c r="D186" s="613">
        <v>1200</v>
      </c>
      <c r="E186" s="47"/>
      <c r="F186" s="47"/>
      <c r="G186" s="47">
        <v>1200</v>
      </c>
      <c r="H186" s="47"/>
      <c r="I186" s="47"/>
      <c r="J186" s="47"/>
      <c r="K186" s="53">
        <v>1200</v>
      </c>
      <c r="L186" s="53">
        <v>1200</v>
      </c>
      <c r="M186" s="29" t="s">
        <v>414</v>
      </c>
      <c r="N186" s="35" t="s">
        <v>415</v>
      </c>
      <c r="O186" s="26" t="s">
        <v>1038</v>
      </c>
      <c r="P186" s="32" t="s">
        <v>556</v>
      </c>
      <c r="Q186" s="32" t="s">
        <v>442</v>
      </c>
      <c r="R186" s="32" t="s">
        <v>443</v>
      </c>
      <c r="S186" s="32" t="s">
        <v>444</v>
      </c>
      <c r="T186" s="32" t="s">
        <v>427</v>
      </c>
    </row>
    <row r="187" spans="1:20" customFormat="1" ht="26.25" x14ac:dyDescent="0.25">
      <c r="A187" s="26" t="s">
        <v>295</v>
      </c>
      <c r="B187" s="622" t="s">
        <v>296</v>
      </c>
      <c r="C187" s="32" t="s">
        <v>297</v>
      </c>
      <c r="D187" s="613">
        <v>3300</v>
      </c>
      <c r="E187" s="39"/>
      <c r="F187" s="39"/>
      <c r="G187" s="39">
        <v>3300</v>
      </c>
      <c r="H187" s="39"/>
      <c r="I187" s="39"/>
      <c r="J187" s="39"/>
      <c r="K187" s="40">
        <v>3300</v>
      </c>
      <c r="L187" s="40">
        <v>3300</v>
      </c>
      <c r="M187" s="41" t="s">
        <v>414</v>
      </c>
      <c r="N187" s="35" t="s">
        <v>413</v>
      </c>
      <c r="O187" s="32"/>
      <c r="P187" s="32" t="s">
        <v>558</v>
      </c>
      <c r="Q187" s="32" t="s">
        <v>439</v>
      </c>
      <c r="R187" s="32" t="s">
        <v>453</v>
      </c>
      <c r="S187" s="32" t="s">
        <v>440</v>
      </c>
      <c r="T187" s="32" t="s">
        <v>438</v>
      </c>
    </row>
    <row r="188" spans="1:20" customFormat="1" ht="26.25" x14ac:dyDescent="0.25">
      <c r="A188" s="26" t="s">
        <v>295</v>
      </c>
      <c r="B188" s="622" t="s">
        <v>298</v>
      </c>
      <c r="C188" s="32" t="s">
        <v>297</v>
      </c>
      <c r="D188" s="613">
        <v>1000</v>
      </c>
      <c r="E188" s="39"/>
      <c r="F188" s="39"/>
      <c r="G188" s="39"/>
      <c r="H188" s="39"/>
      <c r="I188" s="39">
        <v>1000</v>
      </c>
      <c r="J188" s="39"/>
      <c r="K188" s="40">
        <v>1000</v>
      </c>
      <c r="L188" s="40">
        <v>1000</v>
      </c>
      <c r="M188" s="41" t="s">
        <v>414</v>
      </c>
      <c r="N188" s="35" t="s">
        <v>413</v>
      </c>
      <c r="O188" s="32"/>
      <c r="P188" s="32" t="s">
        <v>558</v>
      </c>
      <c r="Q188" s="32" t="s">
        <v>439</v>
      </c>
      <c r="R188" s="32" t="s">
        <v>453</v>
      </c>
      <c r="S188" s="32" t="s">
        <v>440</v>
      </c>
      <c r="T188" s="32" t="s">
        <v>438</v>
      </c>
    </row>
    <row r="189" spans="1:20" customFormat="1" ht="26.25" x14ac:dyDescent="0.25">
      <c r="A189" s="26" t="s">
        <v>295</v>
      </c>
      <c r="B189" s="622" t="s">
        <v>299</v>
      </c>
      <c r="C189" s="32" t="s">
        <v>297</v>
      </c>
      <c r="D189" s="613">
        <v>3900</v>
      </c>
      <c r="E189" s="39"/>
      <c r="F189" s="39"/>
      <c r="G189" s="39"/>
      <c r="H189" s="39"/>
      <c r="I189" s="39">
        <v>3900</v>
      </c>
      <c r="J189" s="39"/>
      <c r="K189" s="40">
        <v>3900</v>
      </c>
      <c r="L189" s="40">
        <v>3900</v>
      </c>
      <c r="M189" s="41" t="s">
        <v>414</v>
      </c>
      <c r="N189" s="35" t="s">
        <v>413</v>
      </c>
      <c r="O189" s="32"/>
      <c r="P189" s="32" t="s">
        <v>558</v>
      </c>
      <c r="Q189" s="32" t="s">
        <v>439</v>
      </c>
      <c r="R189" s="32" t="s">
        <v>453</v>
      </c>
      <c r="S189" s="32" t="s">
        <v>440</v>
      </c>
      <c r="T189" s="32" t="s">
        <v>438</v>
      </c>
    </row>
    <row r="190" spans="1:20" customFormat="1" ht="26.25" x14ac:dyDescent="0.25">
      <c r="A190" s="26" t="s">
        <v>300</v>
      </c>
      <c r="B190" s="140" t="s">
        <v>301</v>
      </c>
      <c r="C190" s="32" t="s">
        <v>301</v>
      </c>
      <c r="D190" s="613">
        <v>175</v>
      </c>
      <c r="E190" s="27"/>
      <c r="F190" s="27"/>
      <c r="G190" s="27">
        <v>175</v>
      </c>
      <c r="H190" s="49"/>
      <c r="I190" s="49"/>
      <c r="J190" s="49"/>
      <c r="K190" s="28"/>
      <c r="L190" s="28"/>
      <c r="M190" s="34" t="s">
        <v>416</v>
      </c>
      <c r="N190" s="35" t="s">
        <v>415</v>
      </c>
      <c r="O190" s="32"/>
      <c r="P190" s="32" t="s">
        <v>559</v>
      </c>
      <c r="Q190" s="32" t="s">
        <v>428</v>
      </c>
      <c r="R190" s="32" t="s">
        <v>429</v>
      </c>
      <c r="S190" s="32" t="s">
        <v>430</v>
      </c>
      <c r="T190" s="32" t="s">
        <v>427</v>
      </c>
    </row>
    <row r="191" spans="1:20" customFormat="1" ht="26.25" x14ac:dyDescent="0.25">
      <c r="A191" s="26" t="s">
        <v>300</v>
      </c>
      <c r="B191" s="140" t="s">
        <v>302</v>
      </c>
      <c r="C191" s="32" t="s">
        <v>302</v>
      </c>
      <c r="D191" s="613">
        <v>223</v>
      </c>
      <c r="E191" s="27"/>
      <c r="F191" s="27"/>
      <c r="G191" s="27">
        <v>223</v>
      </c>
      <c r="H191" s="49"/>
      <c r="I191" s="49"/>
      <c r="J191" s="49"/>
      <c r="K191" s="28"/>
      <c r="L191" s="28"/>
      <c r="M191" s="34" t="s">
        <v>416</v>
      </c>
      <c r="N191" s="35" t="s">
        <v>415</v>
      </c>
      <c r="O191" s="32"/>
      <c r="P191" s="32" t="s">
        <v>559</v>
      </c>
      <c r="Q191" s="32" t="s">
        <v>428</v>
      </c>
      <c r="R191" s="32" t="s">
        <v>429</v>
      </c>
      <c r="S191" s="32" t="s">
        <v>430</v>
      </c>
      <c r="T191" s="32" t="s">
        <v>427</v>
      </c>
    </row>
    <row r="192" spans="1:20" customFormat="1" ht="26.25" x14ac:dyDescent="0.25">
      <c r="A192" s="26" t="s">
        <v>300</v>
      </c>
      <c r="B192" s="140" t="s">
        <v>303</v>
      </c>
      <c r="C192" s="32" t="s">
        <v>303</v>
      </c>
      <c r="D192" s="613">
        <v>138</v>
      </c>
      <c r="E192" s="27"/>
      <c r="F192" s="27"/>
      <c r="G192" s="27">
        <v>138</v>
      </c>
      <c r="H192" s="49"/>
      <c r="I192" s="49"/>
      <c r="J192" s="49"/>
      <c r="K192" s="28"/>
      <c r="L192" s="28"/>
      <c r="M192" s="34" t="s">
        <v>416</v>
      </c>
      <c r="N192" s="35" t="s">
        <v>415</v>
      </c>
      <c r="O192" s="32"/>
      <c r="P192" s="32" t="s">
        <v>559</v>
      </c>
      <c r="Q192" s="32" t="s">
        <v>428</v>
      </c>
      <c r="R192" s="32" t="s">
        <v>429</v>
      </c>
      <c r="S192" s="32" t="s">
        <v>430</v>
      </c>
      <c r="T192" s="32" t="s">
        <v>427</v>
      </c>
    </row>
    <row r="193" spans="1:20" customFormat="1" ht="26.25" x14ac:dyDescent="0.25">
      <c r="A193" s="26" t="s">
        <v>300</v>
      </c>
      <c r="B193" s="140" t="s">
        <v>304</v>
      </c>
      <c r="C193" s="32" t="s">
        <v>304</v>
      </c>
      <c r="D193" s="613">
        <v>323</v>
      </c>
      <c r="E193" s="27"/>
      <c r="F193" s="27"/>
      <c r="G193" s="27">
        <v>323</v>
      </c>
      <c r="H193" s="27"/>
      <c r="I193" s="27"/>
      <c r="J193" s="27"/>
      <c r="K193" s="28"/>
      <c r="L193" s="28"/>
      <c r="M193" s="34" t="s">
        <v>416</v>
      </c>
      <c r="N193" s="35" t="s">
        <v>415</v>
      </c>
      <c r="O193" s="32"/>
      <c r="P193" s="32" t="s">
        <v>559</v>
      </c>
      <c r="Q193" s="32" t="s">
        <v>428</v>
      </c>
      <c r="R193" s="32" t="s">
        <v>429</v>
      </c>
      <c r="S193" s="32" t="s">
        <v>430</v>
      </c>
      <c r="T193" s="32" t="s">
        <v>427</v>
      </c>
    </row>
    <row r="194" spans="1:20" customFormat="1" ht="26.25" x14ac:dyDescent="0.25">
      <c r="A194" s="26" t="s">
        <v>300</v>
      </c>
      <c r="B194" s="140" t="s">
        <v>305</v>
      </c>
      <c r="C194" s="32" t="s">
        <v>305</v>
      </c>
      <c r="D194" s="613">
        <v>138</v>
      </c>
      <c r="E194" s="27"/>
      <c r="F194" s="27"/>
      <c r="G194" s="27">
        <v>138</v>
      </c>
      <c r="H194" s="27"/>
      <c r="I194" s="27"/>
      <c r="J194" s="27"/>
      <c r="K194" s="28"/>
      <c r="L194" s="28"/>
      <c r="M194" s="34" t="s">
        <v>416</v>
      </c>
      <c r="N194" s="35" t="s">
        <v>415</v>
      </c>
      <c r="O194" s="32"/>
      <c r="P194" s="32" t="s">
        <v>559</v>
      </c>
      <c r="Q194" s="32" t="s">
        <v>428</v>
      </c>
      <c r="R194" s="32" t="s">
        <v>429</v>
      </c>
      <c r="S194" s="32" t="s">
        <v>430</v>
      </c>
      <c r="T194" s="32" t="s">
        <v>427</v>
      </c>
    </row>
    <row r="195" spans="1:20" customFormat="1" ht="26.25" x14ac:dyDescent="0.25">
      <c r="A195" s="26" t="s">
        <v>306</v>
      </c>
      <c r="B195" s="140" t="s">
        <v>307</v>
      </c>
      <c r="C195" s="38" t="s">
        <v>307</v>
      </c>
      <c r="D195" s="613">
        <v>150</v>
      </c>
      <c r="E195" s="49"/>
      <c r="F195" s="49"/>
      <c r="G195" s="49">
        <v>150</v>
      </c>
      <c r="H195" s="49"/>
      <c r="I195" s="49"/>
      <c r="J195" s="49"/>
      <c r="K195" s="28"/>
      <c r="L195" s="28"/>
      <c r="M195" s="29" t="s">
        <v>416</v>
      </c>
      <c r="N195" s="55" t="s">
        <v>413</v>
      </c>
      <c r="O195" s="31" t="s">
        <v>560</v>
      </c>
      <c r="P195" s="32"/>
      <c r="Q195" s="32" t="s">
        <v>442</v>
      </c>
      <c r="R195" s="32" t="s">
        <v>443</v>
      </c>
      <c r="S195" s="32" t="s">
        <v>444</v>
      </c>
      <c r="T195" s="32" t="s">
        <v>427</v>
      </c>
    </row>
    <row r="196" spans="1:20" customFormat="1" ht="26.25" x14ac:dyDescent="0.25">
      <c r="A196" s="26" t="s">
        <v>311</v>
      </c>
      <c r="B196" s="36" t="s">
        <v>694</v>
      </c>
      <c r="C196" s="38" t="s">
        <v>694</v>
      </c>
      <c r="D196" s="613">
        <v>0</v>
      </c>
      <c r="E196" s="49"/>
      <c r="F196" s="49"/>
      <c r="G196" s="47"/>
      <c r="H196" s="49"/>
      <c r="I196" s="49"/>
      <c r="J196" s="49"/>
      <c r="K196" s="53"/>
      <c r="L196" s="53"/>
      <c r="M196" s="29" t="s">
        <v>414</v>
      </c>
      <c r="N196" s="35" t="s">
        <v>415</v>
      </c>
      <c r="O196" s="31" t="s">
        <v>671</v>
      </c>
      <c r="P196" s="32" t="s">
        <v>562</v>
      </c>
      <c r="Q196" s="32" t="s">
        <v>467</v>
      </c>
      <c r="R196" s="32" t="s">
        <v>467</v>
      </c>
      <c r="S196" s="32" t="s">
        <v>467</v>
      </c>
      <c r="T196" s="32" t="s">
        <v>427</v>
      </c>
    </row>
    <row r="197" spans="1:20" customFormat="1" ht="26.25" x14ac:dyDescent="0.25">
      <c r="A197" s="26" t="s">
        <v>311</v>
      </c>
      <c r="B197" s="36" t="s">
        <v>312</v>
      </c>
      <c r="C197" s="38" t="s">
        <v>312</v>
      </c>
      <c r="D197" s="613">
        <v>9900</v>
      </c>
      <c r="E197" s="49"/>
      <c r="F197" s="49"/>
      <c r="G197" s="47">
        <v>9900</v>
      </c>
      <c r="H197" s="49"/>
      <c r="I197" s="49"/>
      <c r="J197" s="49"/>
      <c r="K197" s="53">
        <v>9900</v>
      </c>
      <c r="L197" s="53">
        <v>9900</v>
      </c>
      <c r="M197" s="29" t="s">
        <v>414</v>
      </c>
      <c r="N197" s="35" t="s">
        <v>415</v>
      </c>
      <c r="O197" s="31" t="s">
        <v>695</v>
      </c>
      <c r="P197" s="32" t="s">
        <v>562</v>
      </c>
      <c r="Q197" s="32" t="s">
        <v>467</v>
      </c>
      <c r="R197" s="32" t="s">
        <v>467</v>
      </c>
      <c r="S197" s="32" t="s">
        <v>467</v>
      </c>
      <c r="T197" s="32" t="s">
        <v>427</v>
      </c>
    </row>
    <row r="198" spans="1:20" customFormat="1" ht="26.25" x14ac:dyDescent="0.25">
      <c r="A198" s="26" t="s">
        <v>311</v>
      </c>
      <c r="B198" s="36" t="s">
        <v>693</v>
      </c>
      <c r="C198" s="38" t="s">
        <v>693</v>
      </c>
      <c r="D198" s="613">
        <v>0</v>
      </c>
      <c r="E198" s="49"/>
      <c r="F198" s="49"/>
      <c r="G198" s="47"/>
      <c r="H198" s="49"/>
      <c r="I198" s="49"/>
      <c r="J198" s="49"/>
      <c r="K198" s="53"/>
      <c r="L198" s="53"/>
      <c r="M198" s="29" t="s">
        <v>414</v>
      </c>
      <c r="N198" s="35" t="s">
        <v>415</v>
      </c>
      <c r="O198" s="31" t="s">
        <v>671</v>
      </c>
      <c r="P198" s="32" t="s">
        <v>562</v>
      </c>
      <c r="Q198" s="32" t="s">
        <v>467</v>
      </c>
      <c r="R198" s="32" t="s">
        <v>467</v>
      </c>
      <c r="S198" s="32" t="s">
        <v>467</v>
      </c>
      <c r="T198" s="32" t="s">
        <v>427</v>
      </c>
    </row>
    <row r="199" spans="1:20" customFormat="1" ht="26.25" x14ac:dyDescent="0.25">
      <c r="A199" s="26" t="s">
        <v>313</v>
      </c>
      <c r="B199" s="140" t="s">
        <v>314</v>
      </c>
      <c r="C199" s="31" t="s">
        <v>314</v>
      </c>
      <c r="D199" s="613">
        <v>250</v>
      </c>
      <c r="E199" s="49"/>
      <c r="F199" s="49"/>
      <c r="G199" s="27">
        <v>250</v>
      </c>
      <c r="H199" s="49"/>
      <c r="I199" s="49"/>
      <c r="J199" s="49"/>
      <c r="K199" s="28"/>
      <c r="L199" s="28"/>
      <c r="M199" s="34" t="s">
        <v>416</v>
      </c>
      <c r="N199" s="35" t="s">
        <v>415</v>
      </c>
      <c r="O199" s="31" t="s">
        <v>672</v>
      </c>
      <c r="P199" s="32" t="s">
        <v>564</v>
      </c>
      <c r="Q199" s="32" t="s">
        <v>428</v>
      </c>
      <c r="R199" s="32" t="s">
        <v>429</v>
      </c>
      <c r="S199" s="32" t="s">
        <v>430</v>
      </c>
      <c r="T199" s="32" t="s">
        <v>427</v>
      </c>
    </row>
    <row r="200" spans="1:20" customFormat="1" ht="26.25" x14ac:dyDescent="0.25">
      <c r="A200" s="26" t="s">
        <v>315</v>
      </c>
      <c r="B200" s="140" t="s">
        <v>316</v>
      </c>
      <c r="C200" s="31" t="s">
        <v>316</v>
      </c>
      <c r="D200" s="613">
        <v>585</v>
      </c>
      <c r="E200" s="27"/>
      <c r="F200" s="27"/>
      <c r="G200" s="27">
        <v>585</v>
      </c>
      <c r="H200" s="27"/>
      <c r="I200" s="27"/>
      <c r="J200" s="27"/>
      <c r="K200" s="28"/>
      <c r="L200" s="28"/>
      <c r="M200" s="34" t="s">
        <v>416</v>
      </c>
      <c r="N200" s="35" t="s">
        <v>415</v>
      </c>
      <c r="O200" s="31" t="s">
        <v>567</v>
      </c>
      <c r="P200" s="32" t="s">
        <v>566</v>
      </c>
      <c r="Q200" s="32" t="s">
        <v>428</v>
      </c>
      <c r="R200" s="32" t="s">
        <v>429</v>
      </c>
      <c r="S200" s="32" t="s">
        <v>430</v>
      </c>
      <c r="T200" s="32" t="s">
        <v>427</v>
      </c>
    </row>
    <row r="201" spans="1:20" customFormat="1" ht="26.25" x14ac:dyDescent="0.25">
      <c r="A201" s="26" t="s">
        <v>317</v>
      </c>
      <c r="B201" s="140" t="s">
        <v>318</v>
      </c>
      <c r="C201" s="31" t="s">
        <v>318</v>
      </c>
      <c r="D201" s="613">
        <v>1050</v>
      </c>
      <c r="E201" s="27"/>
      <c r="F201" s="27"/>
      <c r="G201" s="27">
        <v>1050</v>
      </c>
      <c r="H201" s="49"/>
      <c r="I201" s="49"/>
      <c r="J201" s="49"/>
      <c r="K201" s="28"/>
      <c r="L201" s="28"/>
      <c r="M201" s="34" t="s">
        <v>416</v>
      </c>
      <c r="N201" s="35" t="s">
        <v>415</v>
      </c>
      <c r="O201" s="31" t="s">
        <v>569</v>
      </c>
      <c r="P201" s="32" t="s">
        <v>568</v>
      </c>
      <c r="Q201" s="32" t="s">
        <v>428</v>
      </c>
      <c r="R201" s="32" t="s">
        <v>429</v>
      </c>
      <c r="S201" s="32" t="s">
        <v>430</v>
      </c>
      <c r="T201" s="32" t="s">
        <v>427</v>
      </c>
    </row>
    <row r="202" spans="1:20" customFormat="1" ht="26.25" x14ac:dyDescent="0.25">
      <c r="A202" s="26" t="s">
        <v>319</v>
      </c>
      <c r="B202" s="140" t="s">
        <v>320</v>
      </c>
      <c r="C202" s="31" t="s">
        <v>320</v>
      </c>
      <c r="D202" s="613">
        <v>499</v>
      </c>
      <c r="E202" s="27"/>
      <c r="F202" s="27"/>
      <c r="G202" s="27">
        <v>475</v>
      </c>
      <c r="H202" s="27"/>
      <c r="I202" s="27"/>
      <c r="J202" s="47">
        <v>24</v>
      </c>
      <c r="K202" s="28"/>
      <c r="L202" s="28"/>
      <c r="M202" s="34" t="s">
        <v>416</v>
      </c>
      <c r="N202" s="35" t="s">
        <v>415</v>
      </c>
      <c r="O202" s="31" t="s">
        <v>571</v>
      </c>
      <c r="P202" s="32" t="s">
        <v>570</v>
      </c>
      <c r="Q202" s="32" t="s">
        <v>467</v>
      </c>
      <c r="R202" s="32" t="s">
        <v>499</v>
      </c>
      <c r="S202" s="32" t="s">
        <v>467</v>
      </c>
      <c r="T202" s="32" t="s">
        <v>427</v>
      </c>
    </row>
    <row r="203" spans="1:20" customFormat="1" ht="15" x14ac:dyDescent="0.25">
      <c r="A203" s="26" t="s">
        <v>321</v>
      </c>
      <c r="B203" s="140" t="s">
        <v>322</v>
      </c>
      <c r="C203" s="32" t="s">
        <v>322</v>
      </c>
      <c r="D203" s="613">
        <v>290</v>
      </c>
      <c r="E203" s="27"/>
      <c r="F203" s="27"/>
      <c r="G203" s="27">
        <v>290</v>
      </c>
      <c r="H203" s="27"/>
      <c r="I203" s="27"/>
      <c r="J203" s="27"/>
      <c r="K203" s="28"/>
      <c r="L203" s="28"/>
      <c r="M203" s="34" t="s">
        <v>416</v>
      </c>
      <c r="N203" s="35" t="s">
        <v>415</v>
      </c>
      <c r="O203" s="32"/>
      <c r="P203" s="32" t="s">
        <v>572</v>
      </c>
      <c r="Q203" s="32" t="s">
        <v>433</v>
      </c>
      <c r="R203" s="32" t="s">
        <v>434</v>
      </c>
      <c r="S203" s="32" t="s">
        <v>435</v>
      </c>
      <c r="T203" s="32" t="s">
        <v>427</v>
      </c>
    </row>
    <row r="204" spans="1:20" customFormat="1" ht="15" x14ac:dyDescent="0.25">
      <c r="A204" s="26" t="s">
        <v>323</v>
      </c>
      <c r="B204" s="140" t="s">
        <v>324</v>
      </c>
      <c r="C204" s="31" t="s">
        <v>324</v>
      </c>
      <c r="D204" s="613">
        <v>340</v>
      </c>
      <c r="E204" s="27"/>
      <c r="F204" s="27"/>
      <c r="G204" s="27">
        <v>340</v>
      </c>
      <c r="H204" s="27"/>
      <c r="I204" s="27"/>
      <c r="J204" s="27"/>
      <c r="K204" s="28"/>
      <c r="L204" s="28"/>
      <c r="M204" s="34" t="s">
        <v>416</v>
      </c>
      <c r="N204" s="35" t="s">
        <v>415</v>
      </c>
      <c r="O204" s="31" t="s">
        <v>574</v>
      </c>
      <c r="P204" s="32" t="s">
        <v>573</v>
      </c>
      <c r="Q204" s="32" t="s">
        <v>467</v>
      </c>
      <c r="R204" s="32" t="s">
        <v>468</v>
      </c>
      <c r="S204" s="32" t="s">
        <v>467</v>
      </c>
      <c r="T204" s="32" t="s">
        <v>427</v>
      </c>
    </row>
    <row r="205" spans="1:20" customFormat="1" ht="26.25" x14ac:dyDescent="0.25">
      <c r="A205" s="26" t="s">
        <v>325</v>
      </c>
      <c r="B205" s="140" t="s">
        <v>326</v>
      </c>
      <c r="C205" s="31" t="s">
        <v>326</v>
      </c>
      <c r="D205" s="613">
        <v>240</v>
      </c>
      <c r="E205" s="27"/>
      <c r="F205" s="27"/>
      <c r="G205" s="27">
        <v>240</v>
      </c>
      <c r="H205" s="27"/>
      <c r="I205" s="27"/>
      <c r="J205" s="27"/>
      <c r="K205" s="28"/>
      <c r="L205" s="28"/>
      <c r="M205" s="34" t="s">
        <v>416</v>
      </c>
      <c r="N205" s="35" t="s">
        <v>415</v>
      </c>
      <c r="O205" s="31" t="s">
        <v>576</v>
      </c>
      <c r="P205" s="32" t="s">
        <v>575</v>
      </c>
      <c r="Q205" s="32" t="s">
        <v>442</v>
      </c>
      <c r="R205" s="32" t="s">
        <v>443</v>
      </c>
      <c r="S205" s="32" t="s">
        <v>444</v>
      </c>
      <c r="T205" s="32" t="s">
        <v>427</v>
      </c>
    </row>
    <row r="206" spans="1:20" customFormat="1" ht="26.25" x14ac:dyDescent="0.25">
      <c r="A206" s="26" t="s">
        <v>327</v>
      </c>
      <c r="B206" s="140" t="s">
        <v>328</v>
      </c>
      <c r="C206" s="26" t="s">
        <v>329</v>
      </c>
      <c r="D206" s="613">
        <v>20500</v>
      </c>
      <c r="E206" s="47"/>
      <c r="F206" s="47"/>
      <c r="G206" s="47">
        <v>20500</v>
      </c>
      <c r="H206" s="47"/>
      <c r="I206" s="47"/>
      <c r="J206" s="47"/>
      <c r="K206" s="57">
        <v>20400</v>
      </c>
      <c r="L206" s="57">
        <v>20400</v>
      </c>
      <c r="M206" s="29" t="s">
        <v>414</v>
      </c>
      <c r="N206" s="35" t="s">
        <v>415</v>
      </c>
      <c r="O206" s="31" t="s">
        <v>578</v>
      </c>
      <c r="P206" s="26" t="s">
        <v>577</v>
      </c>
      <c r="Q206" s="32" t="s">
        <v>463</v>
      </c>
      <c r="R206" s="32" t="s">
        <v>464</v>
      </c>
      <c r="S206" s="32" t="s">
        <v>463</v>
      </c>
      <c r="T206" s="32" t="s">
        <v>460</v>
      </c>
    </row>
    <row r="207" spans="1:20" customFormat="1" ht="15" x14ac:dyDescent="0.25">
      <c r="A207" s="26" t="s">
        <v>330</v>
      </c>
      <c r="B207" s="622" t="s">
        <v>331</v>
      </c>
      <c r="C207" s="32" t="s">
        <v>331</v>
      </c>
      <c r="D207" s="613">
        <v>2800</v>
      </c>
      <c r="E207" s="39"/>
      <c r="F207" s="39"/>
      <c r="G207" s="39">
        <v>2800</v>
      </c>
      <c r="H207" s="39"/>
      <c r="I207" s="39"/>
      <c r="J207" s="39"/>
      <c r="K207" s="40">
        <v>2800</v>
      </c>
      <c r="L207" s="40">
        <v>2800</v>
      </c>
      <c r="M207" s="41" t="s">
        <v>414</v>
      </c>
      <c r="N207" s="35" t="s">
        <v>415</v>
      </c>
      <c r="O207" s="32"/>
      <c r="P207" s="32" t="s">
        <v>579</v>
      </c>
      <c r="Q207" s="32" t="s">
        <v>486</v>
      </c>
      <c r="R207" s="32" t="s">
        <v>486</v>
      </c>
      <c r="S207" s="32" t="s">
        <v>487</v>
      </c>
      <c r="T207" s="32" t="s">
        <v>460</v>
      </c>
    </row>
    <row r="208" spans="1:20" customFormat="1" ht="15" x14ac:dyDescent="0.25">
      <c r="A208" s="26" t="s">
        <v>330</v>
      </c>
      <c r="B208" s="622" t="s">
        <v>332</v>
      </c>
      <c r="C208" s="32" t="s">
        <v>332</v>
      </c>
      <c r="D208" s="613">
        <v>3200</v>
      </c>
      <c r="E208" s="39"/>
      <c r="F208" s="39"/>
      <c r="G208" s="39">
        <v>3200</v>
      </c>
      <c r="H208" s="39"/>
      <c r="I208" s="39"/>
      <c r="J208" s="39"/>
      <c r="K208" s="40">
        <v>3200</v>
      </c>
      <c r="L208" s="40">
        <v>3200</v>
      </c>
      <c r="M208" s="41" t="s">
        <v>414</v>
      </c>
      <c r="N208" s="35" t="s">
        <v>415</v>
      </c>
      <c r="O208" s="32"/>
      <c r="P208" s="32" t="s">
        <v>579</v>
      </c>
      <c r="Q208" s="32" t="s">
        <v>486</v>
      </c>
      <c r="R208" s="32" t="s">
        <v>486</v>
      </c>
      <c r="S208" s="32" t="s">
        <v>487</v>
      </c>
      <c r="T208" s="32" t="s">
        <v>460</v>
      </c>
    </row>
    <row r="209" spans="1:20" customFormat="1" ht="15" x14ac:dyDescent="0.25">
      <c r="A209" s="26" t="s">
        <v>330</v>
      </c>
      <c r="B209" s="622" t="s">
        <v>333</v>
      </c>
      <c r="C209" s="32" t="s">
        <v>333</v>
      </c>
      <c r="D209" s="613">
        <v>2600</v>
      </c>
      <c r="E209" s="39"/>
      <c r="F209" s="39"/>
      <c r="G209" s="39">
        <v>2600</v>
      </c>
      <c r="H209" s="39"/>
      <c r="I209" s="39"/>
      <c r="J209" s="39"/>
      <c r="K209" s="40">
        <v>2600</v>
      </c>
      <c r="L209" s="40">
        <v>2600</v>
      </c>
      <c r="M209" s="41" t="s">
        <v>414</v>
      </c>
      <c r="N209" s="35" t="s">
        <v>415</v>
      </c>
      <c r="O209" s="32"/>
      <c r="P209" s="32" t="s">
        <v>579</v>
      </c>
      <c r="Q209" s="32" t="s">
        <v>486</v>
      </c>
      <c r="R209" s="32" t="s">
        <v>486</v>
      </c>
      <c r="S209" s="32" t="s">
        <v>487</v>
      </c>
      <c r="T209" s="32" t="s">
        <v>460</v>
      </c>
    </row>
    <row r="210" spans="1:20" customFormat="1" ht="15" x14ac:dyDescent="0.25">
      <c r="A210" s="26" t="s">
        <v>330</v>
      </c>
      <c r="B210" s="622" t="s">
        <v>334</v>
      </c>
      <c r="C210" s="32" t="s">
        <v>334</v>
      </c>
      <c r="D210" s="613">
        <v>4200</v>
      </c>
      <c r="E210" s="39"/>
      <c r="F210" s="39"/>
      <c r="G210" s="39">
        <v>4200</v>
      </c>
      <c r="H210" s="39"/>
      <c r="I210" s="39"/>
      <c r="J210" s="39"/>
      <c r="K210" s="40">
        <v>4200</v>
      </c>
      <c r="L210" s="40">
        <v>4200</v>
      </c>
      <c r="M210" s="41" t="s">
        <v>414</v>
      </c>
      <c r="N210" s="35" t="s">
        <v>415</v>
      </c>
      <c r="O210" s="32"/>
      <c r="P210" s="32" t="s">
        <v>579</v>
      </c>
      <c r="Q210" s="32" t="s">
        <v>486</v>
      </c>
      <c r="R210" s="32" t="s">
        <v>486</v>
      </c>
      <c r="S210" s="32" t="s">
        <v>487</v>
      </c>
      <c r="T210" s="32" t="s">
        <v>460</v>
      </c>
    </row>
    <row r="211" spans="1:20" customFormat="1" ht="15" x14ac:dyDescent="0.25">
      <c r="A211" s="26" t="s">
        <v>330</v>
      </c>
      <c r="B211" s="622" t="s">
        <v>335</v>
      </c>
      <c r="C211" s="32" t="s">
        <v>335</v>
      </c>
      <c r="D211" s="613">
        <v>2700</v>
      </c>
      <c r="E211" s="39"/>
      <c r="F211" s="39"/>
      <c r="G211" s="39">
        <v>2700</v>
      </c>
      <c r="H211" s="39"/>
      <c r="I211" s="39"/>
      <c r="J211" s="39"/>
      <c r="K211" s="40">
        <v>2700</v>
      </c>
      <c r="L211" s="40">
        <v>2700</v>
      </c>
      <c r="M211" s="41" t="s">
        <v>414</v>
      </c>
      <c r="N211" s="35" t="s">
        <v>415</v>
      </c>
      <c r="O211" s="32"/>
      <c r="P211" s="32" t="s">
        <v>579</v>
      </c>
      <c r="Q211" s="32" t="s">
        <v>486</v>
      </c>
      <c r="R211" s="32" t="s">
        <v>486</v>
      </c>
      <c r="S211" s="32" t="s">
        <v>487</v>
      </c>
      <c r="T211" s="32" t="s">
        <v>460</v>
      </c>
    </row>
    <row r="212" spans="1:20" customFormat="1" ht="15" x14ac:dyDescent="0.25">
      <c r="A212" s="26" t="s">
        <v>330</v>
      </c>
      <c r="B212" s="622" t="s">
        <v>336</v>
      </c>
      <c r="C212" s="32" t="s">
        <v>336</v>
      </c>
      <c r="D212" s="613">
        <v>1800</v>
      </c>
      <c r="E212" s="39"/>
      <c r="F212" s="39"/>
      <c r="G212" s="39">
        <v>1800</v>
      </c>
      <c r="H212" s="39"/>
      <c r="I212" s="39"/>
      <c r="J212" s="39"/>
      <c r="K212" s="40">
        <v>1800</v>
      </c>
      <c r="L212" s="40">
        <v>1800</v>
      </c>
      <c r="M212" s="41" t="s">
        <v>414</v>
      </c>
      <c r="N212" s="35" t="s">
        <v>415</v>
      </c>
      <c r="O212" s="32"/>
      <c r="P212" s="32" t="s">
        <v>579</v>
      </c>
      <c r="Q212" s="32" t="s">
        <v>486</v>
      </c>
      <c r="R212" s="32" t="s">
        <v>486</v>
      </c>
      <c r="S212" s="32" t="s">
        <v>487</v>
      </c>
      <c r="T212" s="32" t="s">
        <v>460</v>
      </c>
    </row>
    <row r="213" spans="1:20" customFormat="1" ht="15" x14ac:dyDescent="0.25">
      <c r="A213" s="26" t="s">
        <v>330</v>
      </c>
      <c r="B213" s="622" t="s">
        <v>337</v>
      </c>
      <c r="C213" s="32" t="s">
        <v>337</v>
      </c>
      <c r="D213" s="613">
        <v>3000</v>
      </c>
      <c r="E213" s="39"/>
      <c r="F213" s="39"/>
      <c r="G213" s="39">
        <v>3000</v>
      </c>
      <c r="H213" s="39"/>
      <c r="I213" s="39"/>
      <c r="J213" s="39"/>
      <c r="K213" s="40">
        <v>3000</v>
      </c>
      <c r="L213" s="40">
        <v>3000</v>
      </c>
      <c r="M213" s="41" t="s">
        <v>414</v>
      </c>
      <c r="N213" s="35" t="s">
        <v>415</v>
      </c>
      <c r="O213" s="32"/>
      <c r="P213" s="32" t="s">
        <v>579</v>
      </c>
      <c r="Q213" s="32" t="s">
        <v>486</v>
      </c>
      <c r="R213" s="32" t="s">
        <v>486</v>
      </c>
      <c r="S213" s="32" t="s">
        <v>487</v>
      </c>
      <c r="T213" s="32" t="s">
        <v>460</v>
      </c>
    </row>
    <row r="214" spans="1:20" customFormat="1" ht="26.25" x14ac:dyDescent="0.25">
      <c r="A214" s="26" t="s">
        <v>338</v>
      </c>
      <c r="B214" s="622" t="s">
        <v>758</v>
      </c>
      <c r="C214" s="32" t="s">
        <v>339</v>
      </c>
      <c r="D214" s="613">
        <v>284</v>
      </c>
      <c r="E214" s="27"/>
      <c r="F214" s="27"/>
      <c r="G214" s="27">
        <v>284</v>
      </c>
      <c r="H214" s="27"/>
      <c r="I214" s="27"/>
      <c r="J214" s="27"/>
      <c r="K214" s="28"/>
      <c r="L214" s="28"/>
      <c r="M214" s="34" t="s">
        <v>416</v>
      </c>
      <c r="N214" s="35" t="s">
        <v>415</v>
      </c>
      <c r="O214" s="32"/>
      <c r="P214" s="32" t="s">
        <v>580</v>
      </c>
      <c r="Q214" s="32" t="s">
        <v>428</v>
      </c>
      <c r="R214" s="32" t="s">
        <v>459</v>
      </c>
      <c r="S214" s="32" t="s">
        <v>430</v>
      </c>
      <c r="T214" s="32" t="s">
        <v>441</v>
      </c>
    </row>
    <row r="215" spans="1:20" customFormat="1" ht="26.25" x14ac:dyDescent="0.25">
      <c r="A215" s="26" t="s">
        <v>798</v>
      </c>
      <c r="B215" s="36" t="s">
        <v>696</v>
      </c>
      <c r="C215" s="38" t="s">
        <v>696</v>
      </c>
      <c r="D215" s="613">
        <v>0</v>
      </c>
      <c r="E215" s="47"/>
      <c r="F215" s="47"/>
      <c r="G215" s="47"/>
      <c r="H215" s="49"/>
      <c r="I215" s="49"/>
      <c r="J215" s="49"/>
      <c r="K215" s="53"/>
      <c r="L215" s="53"/>
      <c r="M215" s="29" t="s">
        <v>414</v>
      </c>
      <c r="N215" s="35" t="s">
        <v>415</v>
      </c>
      <c r="O215" s="38" t="s">
        <v>582</v>
      </c>
      <c r="P215" s="32" t="s">
        <v>581</v>
      </c>
      <c r="Q215" s="32" t="s">
        <v>467</v>
      </c>
      <c r="R215" s="32" t="s">
        <v>468</v>
      </c>
      <c r="S215" s="32" t="s">
        <v>467</v>
      </c>
      <c r="T215" s="32" t="s">
        <v>427</v>
      </c>
    </row>
    <row r="216" spans="1:20" customFormat="1" ht="26.25" x14ac:dyDescent="0.25">
      <c r="A216" s="26" t="s">
        <v>798</v>
      </c>
      <c r="B216" s="36" t="s">
        <v>340</v>
      </c>
      <c r="C216" s="38" t="s">
        <v>340</v>
      </c>
      <c r="D216" s="613">
        <v>6600</v>
      </c>
      <c r="E216" s="47"/>
      <c r="F216" s="47"/>
      <c r="G216" s="47">
        <v>6600</v>
      </c>
      <c r="H216" s="49"/>
      <c r="I216" s="49"/>
      <c r="J216" s="49"/>
      <c r="K216" s="53">
        <v>6600</v>
      </c>
      <c r="L216" s="53">
        <v>6600</v>
      </c>
      <c r="M216" s="29" t="s">
        <v>414</v>
      </c>
      <c r="N216" s="35" t="s">
        <v>415</v>
      </c>
      <c r="O216" s="42" t="s">
        <v>697</v>
      </c>
      <c r="P216" s="32" t="s">
        <v>581</v>
      </c>
      <c r="Q216" s="32" t="s">
        <v>467</v>
      </c>
      <c r="R216" s="32" t="s">
        <v>468</v>
      </c>
      <c r="S216" s="32" t="s">
        <v>467</v>
      </c>
      <c r="T216" s="32" t="s">
        <v>427</v>
      </c>
    </row>
    <row r="217" spans="1:20" customFormat="1" ht="15" x14ac:dyDescent="0.25">
      <c r="A217" s="26" t="s">
        <v>341</v>
      </c>
      <c r="B217" s="140" t="s">
        <v>342</v>
      </c>
      <c r="C217" s="32" t="s">
        <v>342</v>
      </c>
      <c r="D217" s="613">
        <v>445</v>
      </c>
      <c r="E217" s="27"/>
      <c r="F217" s="27"/>
      <c r="G217" s="27">
        <v>295</v>
      </c>
      <c r="H217" s="27"/>
      <c r="I217" s="27">
        <v>150</v>
      </c>
      <c r="J217" s="27"/>
      <c r="K217" s="28"/>
      <c r="L217" s="28"/>
      <c r="M217" s="34" t="s">
        <v>416</v>
      </c>
      <c r="N217" s="35" t="s">
        <v>415</v>
      </c>
      <c r="O217" s="31" t="s">
        <v>584</v>
      </c>
      <c r="P217" s="32" t="s">
        <v>583</v>
      </c>
      <c r="Q217" s="32" t="s">
        <v>270</v>
      </c>
      <c r="R217" s="32" t="s">
        <v>423</v>
      </c>
      <c r="S217" s="32" t="s">
        <v>424</v>
      </c>
      <c r="T217" s="32" t="s">
        <v>422</v>
      </c>
    </row>
    <row r="218" spans="1:20" customFormat="1" ht="15" x14ac:dyDescent="0.25">
      <c r="A218" s="26" t="s">
        <v>343</v>
      </c>
      <c r="B218" s="140" t="s">
        <v>344</v>
      </c>
      <c r="C218" s="32" t="s">
        <v>344</v>
      </c>
      <c r="D218" s="613">
        <v>260</v>
      </c>
      <c r="E218" s="27"/>
      <c r="F218" s="27"/>
      <c r="G218" s="27">
        <v>260</v>
      </c>
      <c r="H218" s="27"/>
      <c r="I218" s="27"/>
      <c r="J218" s="27"/>
      <c r="K218" s="28"/>
      <c r="L218" s="28"/>
      <c r="M218" s="34" t="s">
        <v>416</v>
      </c>
      <c r="N218" s="35" t="s">
        <v>415</v>
      </c>
      <c r="O218" s="32"/>
      <c r="P218" s="32" t="s">
        <v>585</v>
      </c>
      <c r="Q218" s="32" t="s">
        <v>467</v>
      </c>
      <c r="R218" s="32" t="s">
        <v>499</v>
      </c>
      <c r="S218" s="32" t="s">
        <v>467</v>
      </c>
      <c r="T218" s="32" t="s">
        <v>427</v>
      </c>
    </row>
    <row r="219" spans="1:20" customFormat="1" ht="26.25" x14ac:dyDescent="0.25">
      <c r="A219" s="26" t="s">
        <v>345</v>
      </c>
      <c r="B219" s="622" t="s">
        <v>346</v>
      </c>
      <c r="C219" s="32" t="s">
        <v>346</v>
      </c>
      <c r="D219" s="613">
        <v>1700</v>
      </c>
      <c r="E219" s="47"/>
      <c r="F219" s="47"/>
      <c r="G219" s="47">
        <v>1000</v>
      </c>
      <c r="H219" s="47"/>
      <c r="I219" s="47">
        <v>700</v>
      </c>
      <c r="J219" s="47"/>
      <c r="K219" s="53">
        <v>1600</v>
      </c>
      <c r="L219" s="53">
        <v>1600</v>
      </c>
      <c r="M219" s="29" t="s">
        <v>414</v>
      </c>
      <c r="N219" s="35" t="s">
        <v>415</v>
      </c>
      <c r="O219" s="32"/>
      <c r="P219" s="32" t="s">
        <v>586</v>
      </c>
      <c r="Q219" s="32" t="s">
        <v>439</v>
      </c>
      <c r="R219" s="32" t="s">
        <v>515</v>
      </c>
      <c r="S219" s="32" t="s">
        <v>440</v>
      </c>
      <c r="T219" s="32" t="s">
        <v>438</v>
      </c>
    </row>
    <row r="220" spans="1:20" customFormat="1" ht="26.25" x14ac:dyDescent="0.25">
      <c r="A220" s="26" t="s">
        <v>347</v>
      </c>
      <c r="B220" s="622" t="s">
        <v>760</v>
      </c>
      <c r="C220" s="32" t="s">
        <v>348</v>
      </c>
      <c r="D220" s="613">
        <v>12300</v>
      </c>
      <c r="E220" s="39"/>
      <c r="F220" s="39"/>
      <c r="G220" s="39">
        <v>10700</v>
      </c>
      <c r="H220" s="39"/>
      <c r="I220" s="39">
        <v>1600</v>
      </c>
      <c r="J220" s="39"/>
      <c r="K220" s="40">
        <v>10400</v>
      </c>
      <c r="L220" s="40">
        <v>10400</v>
      </c>
      <c r="M220" s="41" t="s">
        <v>414</v>
      </c>
      <c r="N220" s="35" t="s">
        <v>413</v>
      </c>
      <c r="O220" s="32"/>
      <c r="P220" s="32" t="s">
        <v>587</v>
      </c>
      <c r="Q220" s="32" t="s">
        <v>439</v>
      </c>
      <c r="R220" s="32" t="s">
        <v>534</v>
      </c>
      <c r="S220" s="32" t="s">
        <v>440</v>
      </c>
      <c r="T220" s="32" t="s">
        <v>438</v>
      </c>
    </row>
    <row r="221" spans="1:20" customFormat="1" ht="15" x14ac:dyDescent="0.25">
      <c r="A221" s="26" t="s">
        <v>349</v>
      </c>
      <c r="B221" s="140" t="s">
        <v>350</v>
      </c>
      <c r="C221" s="31" t="s">
        <v>350</v>
      </c>
      <c r="D221" s="613">
        <v>255</v>
      </c>
      <c r="E221" s="27"/>
      <c r="F221" s="27"/>
      <c r="G221" s="27">
        <v>235</v>
      </c>
      <c r="H221" s="27"/>
      <c r="I221" s="27"/>
      <c r="J221" s="47">
        <v>20</v>
      </c>
      <c r="K221" s="28"/>
      <c r="L221" s="28"/>
      <c r="M221" s="34" t="s">
        <v>416</v>
      </c>
      <c r="N221" s="35" t="s">
        <v>415</v>
      </c>
      <c r="O221" s="32"/>
      <c r="P221" s="32" t="s">
        <v>588</v>
      </c>
      <c r="Q221" s="32" t="s">
        <v>467</v>
      </c>
      <c r="R221" s="32" t="s">
        <v>499</v>
      </c>
      <c r="S221" s="32" t="s">
        <v>467</v>
      </c>
      <c r="T221" s="32" t="s">
        <v>427</v>
      </c>
    </row>
    <row r="222" spans="1:20" customFormat="1" ht="26.25" x14ac:dyDescent="0.25">
      <c r="A222" s="26" t="s">
        <v>351</v>
      </c>
      <c r="B222" s="140" t="s">
        <v>352</v>
      </c>
      <c r="C222" s="26" t="s">
        <v>352</v>
      </c>
      <c r="D222" s="613">
        <v>125</v>
      </c>
      <c r="E222" s="49"/>
      <c r="F222" s="49"/>
      <c r="G222" s="49">
        <v>125</v>
      </c>
      <c r="H222" s="49"/>
      <c r="I222" s="49"/>
      <c r="J222" s="49"/>
      <c r="K222" s="28"/>
      <c r="L222" s="28"/>
      <c r="M222" s="29" t="s">
        <v>416</v>
      </c>
      <c r="N222" s="55" t="s">
        <v>415</v>
      </c>
      <c r="O222" s="31" t="s">
        <v>425</v>
      </c>
      <c r="P222" s="32" t="s">
        <v>589</v>
      </c>
      <c r="Q222" s="32" t="s">
        <v>428</v>
      </c>
      <c r="R222" s="32" t="s">
        <v>429</v>
      </c>
      <c r="S222" s="32" t="s">
        <v>430</v>
      </c>
      <c r="T222" s="32" t="s">
        <v>427</v>
      </c>
    </row>
    <row r="223" spans="1:20" customFormat="1" ht="15" x14ac:dyDescent="0.25">
      <c r="A223" s="26" t="s">
        <v>353</v>
      </c>
      <c r="B223" s="140" t="s">
        <v>354</v>
      </c>
      <c r="C223" s="31" t="s">
        <v>354</v>
      </c>
      <c r="D223" s="613">
        <v>430</v>
      </c>
      <c r="E223" s="27"/>
      <c r="F223" s="27"/>
      <c r="G223" s="27">
        <v>430</v>
      </c>
      <c r="H223" s="27"/>
      <c r="I223" s="27"/>
      <c r="J223" s="27"/>
      <c r="K223" s="56"/>
      <c r="L223" s="56"/>
      <c r="M223" s="34" t="s">
        <v>416</v>
      </c>
      <c r="N223" s="35" t="s">
        <v>415</v>
      </c>
      <c r="O223" s="31" t="s">
        <v>590</v>
      </c>
      <c r="P223" s="32"/>
      <c r="Q223" s="32" t="s">
        <v>467</v>
      </c>
      <c r="R223" s="32" t="s">
        <v>499</v>
      </c>
      <c r="S223" s="32" t="s">
        <v>467</v>
      </c>
      <c r="T223" s="32" t="s">
        <v>427</v>
      </c>
    </row>
    <row r="224" spans="1:20" customFormat="1" ht="26.25" x14ac:dyDescent="0.25">
      <c r="A224" s="26" t="s">
        <v>355</v>
      </c>
      <c r="B224" s="140" t="s">
        <v>356</v>
      </c>
      <c r="C224" s="31" t="s">
        <v>356</v>
      </c>
      <c r="D224" s="613">
        <v>1205</v>
      </c>
      <c r="E224" s="27"/>
      <c r="F224" s="27"/>
      <c r="G224" s="27">
        <v>755</v>
      </c>
      <c r="H224" s="27"/>
      <c r="I224" s="27"/>
      <c r="J224" s="47">
        <v>450</v>
      </c>
      <c r="K224" s="28"/>
      <c r="L224" s="28"/>
      <c r="M224" s="34" t="s">
        <v>416</v>
      </c>
      <c r="N224" s="35" t="s">
        <v>415</v>
      </c>
      <c r="O224" s="31" t="s">
        <v>592</v>
      </c>
      <c r="P224" s="32" t="s">
        <v>591</v>
      </c>
      <c r="Q224" s="32" t="s">
        <v>428</v>
      </c>
      <c r="R224" s="32" t="s">
        <v>429</v>
      </c>
      <c r="S224" s="32" t="s">
        <v>430</v>
      </c>
      <c r="T224" s="32" t="s">
        <v>427</v>
      </c>
    </row>
    <row r="225" spans="1:20" customFormat="1" ht="26.25" x14ac:dyDescent="0.25">
      <c r="A225" s="26" t="s">
        <v>357</v>
      </c>
      <c r="B225" s="140" t="s">
        <v>358</v>
      </c>
      <c r="C225" s="38" t="s">
        <v>358</v>
      </c>
      <c r="D225" s="613">
        <v>246</v>
      </c>
      <c r="E225" s="49"/>
      <c r="F225" s="49"/>
      <c r="G225" s="49">
        <v>246</v>
      </c>
      <c r="H225" s="49"/>
      <c r="I225" s="49"/>
      <c r="J225" s="49"/>
      <c r="K225" s="44"/>
      <c r="L225" s="44"/>
      <c r="M225" s="34" t="s">
        <v>416</v>
      </c>
      <c r="N225" s="55" t="s">
        <v>420</v>
      </c>
      <c r="O225" s="31" t="s">
        <v>425</v>
      </c>
      <c r="P225" s="32"/>
      <c r="Q225" s="32" t="s">
        <v>442</v>
      </c>
      <c r="R225" s="32" t="s">
        <v>443</v>
      </c>
      <c r="S225" s="32" t="s">
        <v>444</v>
      </c>
      <c r="T225" s="32" t="s">
        <v>441</v>
      </c>
    </row>
    <row r="226" spans="1:20" customFormat="1" ht="26.25" x14ac:dyDescent="0.25">
      <c r="A226" s="26" t="s">
        <v>359</v>
      </c>
      <c r="B226" s="140" t="s">
        <v>360</v>
      </c>
      <c r="C226" s="31" t="s">
        <v>360</v>
      </c>
      <c r="D226" s="613">
        <v>600</v>
      </c>
      <c r="E226" s="27"/>
      <c r="F226" s="27"/>
      <c r="G226" s="27">
        <v>600</v>
      </c>
      <c r="H226" s="49"/>
      <c r="I226" s="49"/>
      <c r="J226" s="49"/>
      <c r="K226" s="28"/>
      <c r="L226" s="28"/>
      <c r="M226" s="34" t="s">
        <v>416</v>
      </c>
      <c r="N226" s="35" t="s">
        <v>415</v>
      </c>
      <c r="O226" s="31" t="s">
        <v>594</v>
      </c>
      <c r="P226" s="32" t="s">
        <v>593</v>
      </c>
      <c r="Q226" s="32" t="s">
        <v>442</v>
      </c>
      <c r="R226" s="32" t="s">
        <v>443</v>
      </c>
      <c r="S226" s="32" t="s">
        <v>444</v>
      </c>
      <c r="T226" s="32" t="s">
        <v>441</v>
      </c>
    </row>
    <row r="227" spans="1:20" customFormat="1" ht="15" x14ac:dyDescent="0.25">
      <c r="A227" s="26" t="s">
        <v>361</v>
      </c>
      <c r="B227" s="140" t="s">
        <v>362</v>
      </c>
      <c r="C227" s="26" t="s">
        <v>362</v>
      </c>
      <c r="D227" s="613">
        <v>850</v>
      </c>
      <c r="E227" s="49"/>
      <c r="F227" s="49"/>
      <c r="G227" s="49">
        <v>850</v>
      </c>
      <c r="H227" s="49"/>
      <c r="I227" s="49"/>
      <c r="J227" s="49"/>
      <c r="K227" s="44"/>
      <c r="L227" s="44"/>
      <c r="M227" s="34" t="s">
        <v>416</v>
      </c>
      <c r="N227" s="55" t="s">
        <v>420</v>
      </c>
      <c r="O227" s="31" t="s">
        <v>425</v>
      </c>
      <c r="P227" s="32" t="s">
        <v>595</v>
      </c>
      <c r="Q227" s="32" t="s">
        <v>433</v>
      </c>
      <c r="R227" s="32" t="s">
        <v>482</v>
      </c>
      <c r="S227" s="32" t="s">
        <v>435</v>
      </c>
      <c r="T227" s="32" t="s">
        <v>427</v>
      </c>
    </row>
    <row r="228" spans="1:20" customFormat="1" ht="15" x14ac:dyDescent="0.25">
      <c r="A228" s="26" t="s">
        <v>363</v>
      </c>
      <c r="B228" s="622" t="s">
        <v>364</v>
      </c>
      <c r="C228" s="32" t="s">
        <v>364</v>
      </c>
      <c r="D228" s="613">
        <v>15600</v>
      </c>
      <c r="E228" s="39"/>
      <c r="F228" s="39"/>
      <c r="G228" s="39">
        <v>15600</v>
      </c>
      <c r="H228" s="39"/>
      <c r="I228" s="39"/>
      <c r="J228" s="39"/>
      <c r="K228" s="40">
        <v>15600</v>
      </c>
      <c r="L228" s="40">
        <v>15600</v>
      </c>
      <c r="M228" s="41" t="s">
        <v>414</v>
      </c>
      <c r="N228" s="35" t="s">
        <v>413</v>
      </c>
      <c r="O228" s="32"/>
      <c r="P228" s="32" t="s">
        <v>596</v>
      </c>
      <c r="Q228" s="32" t="s">
        <v>203</v>
      </c>
      <c r="R228" s="32" t="s">
        <v>505</v>
      </c>
      <c r="S228" s="32" t="s">
        <v>496</v>
      </c>
      <c r="T228" s="32" t="s">
        <v>422</v>
      </c>
    </row>
    <row r="229" spans="1:20" customFormat="1" ht="15" x14ac:dyDescent="0.25">
      <c r="A229" s="26" t="s">
        <v>724</v>
      </c>
      <c r="B229" s="624" t="s">
        <v>367</v>
      </c>
      <c r="C229" s="31" t="s">
        <v>368</v>
      </c>
      <c r="D229" s="613">
        <v>7000</v>
      </c>
      <c r="E229" s="39"/>
      <c r="F229" s="39"/>
      <c r="G229" s="39"/>
      <c r="H229" s="39"/>
      <c r="I229" s="39">
        <v>7000</v>
      </c>
      <c r="J229" s="39"/>
      <c r="K229" s="40">
        <v>6000</v>
      </c>
      <c r="L229" s="40">
        <v>6000</v>
      </c>
      <c r="M229" s="41" t="s">
        <v>414</v>
      </c>
      <c r="N229" s="35" t="s">
        <v>413</v>
      </c>
      <c r="O229" s="32"/>
      <c r="P229" s="32" t="s">
        <v>597</v>
      </c>
      <c r="Q229" s="32" t="s">
        <v>439</v>
      </c>
      <c r="R229" s="32" t="s">
        <v>368</v>
      </c>
      <c r="S229" s="32" t="s">
        <v>440</v>
      </c>
      <c r="T229" s="32" t="s">
        <v>438</v>
      </c>
    </row>
    <row r="230" spans="1:20" customFormat="1" ht="15" x14ac:dyDescent="0.25">
      <c r="A230" s="26" t="s">
        <v>724</v>
      </c>
      <c r="B230" s="622" t="s">
        <v>369</v>
      </c>
      <c r="C230" s="32" t="s">
        <v>368</v>
      </c>
      <c r="D230" s="613">
        <v>18600</v>
      </c>
      <c r="E230" s="39"/>
      <c r="F230" s="39"/>
      <c r="G230" s="39"/>
      <c r="H230" s="39"/>
      <c r="I230" s="39">
        <v>18600</v>
      </c>
      <c r="J230" s="39"/>
      <c r="K230" s="40">
        <v>18600</v>
      </c>
      <c r="L230" s="40">
        <v>18600</v>
      </c>
      <c r="M230" s="41" t="s">
        <v>414</v>
      </c>
      <c r="N230" s="35" t="s">
        <v>413</v>
      </c>
      <c r="O230" s="32"/>
      <c r="P230" s="32" t="s">
        <v>597</v>
      </c>
      <c r="Q230" s="32" t="s">
        <v>439</v>
      </c>
      <c r="R230" s="32" t="s">
        <v>368</v>
      </c>
      <c r="S230" s="32" t="s">
        <v>440</v>
      </c>
      <c r="T230" s="32" t="s">
        <v>438</v>
      </c>
    </row>
    <row r="231" spans="1:20" customFormat="1" ht="15" x14ac:dyDescent="0.25">
      <c r="A231" s="26" t="s">
        <v>724</v>
      </c>
      <c r="B231" s="622" t="s">
        <v>370</v>
      </c>
      <c r="C231" s="32" t="s">
        <v>368</v>
      </c>
      <c r="D231" s="613">
        <v>12100</v>
      </c>
      <c r="E231" s="39"/>
      <c r="F231" s="39"/>
      <c r="G231" s="39">
        <v>12100</v>
      </c>
      <c r="H231" s="39"/>
      <c r="I231" s="39"/>
      <c r="J231" s="39"/>
      <c r="K231" s="40">
        <v>11600</v>
      </c>
      <c r="L231" s="40">
        <v>11600</v>
      </c>
      <c r="M231" s="41" t="s">
        <v>414</v>
      </c>
      <c r="N231" s="35" t="s">
        <v>413</v>
      </c>
      <c r="O231" s="32"/>
      <c r="P231" s="32" t="s">
        <v>597</v>
      </c>
      <c r="Q231" s="32" t="s">
        <v>439</v>
      </c>
      <c r="R231" s="32" t="s">
        <v>368</v>
      </c>
      <c r="S231" s="32" t="s">
        <v>440</v>
      </c>
      <c r="T231" s="32" t="s">
        <v>438</v>
      </c>
    </row>
    <row r="232" spans="1:20" customFormat="1" ht="15" x14ac:dyDescent="0.25">
      <c r="A232" s="26" t="s">
        <v>371</v>
      </c>
      <c r="B232" s="624" t="s">
        <v>372</v>
      </c>
      <c r="C232" s="31" t="s">
        <v>259</v>
      </c>
      <c r="D232" s="613">
        <v>20000</v>
      </c>
      <c r="E232" s="39"/>
      <c r="F232" s="39"/>
      <c r="G232" s="39"/>
      <c r="H232" s="39"/>
      <c r="I232" s="39">
        <v>20000</v>
      </c>
      <c r="J232" s="39"/>
      <c r="K232" s="56"/>
      <c r="L232" s="56"/>
      <c r="M232" s="41" t="s">
        <v>416</v>
      </c>
      <c r="N232" s="35" t="s">
        <v>413</v>
      </c>
      <c r="O232" s="31" t="s">
        <v>560</v>
      </c>
      <c r="P232" s="32" t="s">
        <v>598</v>
      </c>
      <c r="Q232" s="32" t="s">
        <v>439</v>
      </c>
      <c r="R232" s="32" t="s">
        <v>537</v>
      </c>
      <c r="S232" s="32" t="s">
        <v>440</v>
      </c>
      <c r="T232" s="32" t="s">
        <v>438</v>
      </c>
    </row>
    <row r="233" spans="1:20" customFormat="1" ht="15" x14ac:dyDescent="0.25">
      <c r="A233" s="26" t="s">
        <v>761</v>
      </c>
      <c r="B233" s="140" t="s">
        <v>373</v>
      </c>
      <c r="C233" s="26" t="s">
        <v>91</v>
      </c>
      <c r="D233" s="613">
        <v>550</v>
      </c>
      <c r="E233" s="49"/>
      <c r="F233" s="49"/>
      <c r="G233" s="49"/>
      <c r="H233" s="49"/>
      <c r="I233" s="49">
        <v>550</v>
      </c>
      <c r="J233" s="49"/>
      <c r="K233" s="28"/>
      <c r="L233" s="28"/>
      <c r="M233" s="45" t="s">
        <v>416</v>
      </c>
      <c r="N233" s="35" t="s">
        <v>413</v>
      </c>
      <c r="O233" s="31" t="s">
        <v>560</v>
      </c>
      <c r="P233" s="32" t="s">
        <v>532</v>
      </c>
      <c r="Q233" s="32" t="s">
        <v>439</v>
      </c>
      <c r="R233" s="32" t="s">
        <v>91</v>
      </c>
      <c r="S233" s="32" t="s">
        <v>440</v>
      </c>
      <c r="T233" s="32" t="s">
        <v>438</v>
      </c>
    </row>
    <row r="234" spans="1:20" customFormat="1" ht="15" x14ac:dyDescent="0.25">
      <c r="A234" s="26" t="s">
        <v>374</v>
      </c>
      <c r="B234" s="140" t="s">
        <v>375</v>
      </c>
      <c r="C234" s="31" t="s">
        <v>375</v>
      </c>
      <c r="D234" s="613">
        <v>3500</v>
      </c>
      <c r="E234" s="27"/>
      <c r="F234" s="27"/>
      <c r="G234" s="27">
        <v>3500</v>
      </c>
      <c r="H234" s="27"/>
      <c r="I234" s="27"/>
      <c r="J234" s="47"/>
      <c r="K234" s="28"/>
      <c r="L234" s="28"/>
      <c r="M234" s="34" t="s">
        <v>416</v>
      </c>
      <c r="N234" s="35" t="s">
        <v>415</v>
      </c>
      <c r="O234" s="32"/>
      <c r="P234" s="32" t="s">
        <v>599</v>
      </c>
      <c r="Q234" s="32" t="s">
        <v>433</v>
      </c>
      <c r="R234" s="32" t="s">
        <v>482</v>
      </c>
      <c r="S234" s="32" t="s">
        <v>435</v>
      </c>
      <c r="T234" s="32" t="s">
        <v>427</v>
      </c>
    </row>
    <row r="235" spans="1:20" customFormat="1" ht="26.25" x14ac:dyDescent="0.25">
      <c r="A235" s="26" t="s">
        <v>376</v>
      </c>
      <c r="B235" s="140" t="s">
        <v>377</v>
      </c>
      <c r="C235" s="38" t="s">
        <v>377</v>
      </c>
      <c r="D235" s="613">
        <v>260</v>
      </c>
      <c r="E235" s="27"/>
      <c r="F235" s="27"/>
      <c r="G235" s="27">
        <v>260</v>
      </c>
      <c r="H235" s="49"/>
      <c r="I235" s="49"/>
      <c r="J235" s="49"/>
      <c r="K235" s="28"/>
      <c r="L235" s="28"/>
      <c r="M235" s="34" t="s">
        <v>416</v>
      </c>
      <c r="N235" s="55" t="s">
        <v>415</v>
      </c>
      <c r="O235" s="31" t="s">
        <v>425</v>
      </c>
      <c r="P235" s="32" t="s">
        <v>600</v>
      </c>
      <c r="Q235" s="32" t="s">
        <v>442</v>
      </c>
      <c r="R235" s="32" t="s">
        <v>443</v>
      </c>
      <c r="S235" s="32" t="s">
        <v>444</v>
      </c>
      <c r="T235" s="32" t="s">
        <v>441</v>
      </c>
    </row>
    <row r="236" spans="1:20" customFormat="1" ht="26.25" x14ac:dyDescent="0.25">
      <c r="A236" s="26" t="s">
        <v>378</v>
      </c>
      <c r="B236" s="140" t="s">
        <v>379</v>
      </c>
      <c r="C236" s="32" t="s">
        <v>379</v>
      </c>
      <c r="D236" s="613">
        <v>216</v>
      </c>
      <c r="E236" s="27"/>
      <c r="F236" s="27"/>
      <c r="G236" s="27">
        <v>216</v>
      </c>
      <c r="H236" s="27"/>
      <c r="I236" s="27"/>
      <c r="J236" s="27"/>
      <c r="K236" s="28"/>
      <c r="L236" s="28"/>
      <c r="M236" s="34" t="s">
        <v>416</v>
      </c>
      <c r="N236" s="35" t="s">
        <v>415</v>
      </c>
      <c r="O236" s="32"/>
      <c r="P236" s="32" t="s">
        <v>601</v>
      </c>
      <c r="Q236" s="32" t="s">
        <v>442</v>
      </c>
      <c r="R236" s="32" t="s">
        <v>443</v>
      </c>
      <c r="S236" s="32" t="s">
        <v>444</v>
      </c>
      <c r="T236" s="32" t="s">
        <v>427</v>
      </c>
    </row>
    <row r="237" spans="1:20" customFormat="1" ht="15" x14ac:dyDescent="0.25">
      <c r="A237" s="26" t="s">
        <v>380</v>
      </c>
      <c r="B237" s="140" t="s">
        <v>381</v>
      </c>
      <c r="C237" s="32" t="s">
        <v>381</v>
      </c>
      <c r="D237" s="613">
        <v>437</v>
      </c>
      <c r="E237" s="27"/>
      <c r="F237" s="27"/>
      <c r="G237" s="27">
        <v>437</v>
      </c>
      <c r="H237" s="27"/>
      <c r="I237" s="27"/>
      <c r="J237" s="27"/>
      <c r="K237" s="28"/>
      <c r="L237" s="28"/>
      <c r="M237" s="34" t="s">
        <v>416</v>
      </c>
      <c r="N237" s="35" t="s">
        <v>415</v>
      </c>
      <c r="O237" s="32"/>
      <c r="P237" s="32" t="s">
        <v>602</v>
      </c>
      <c r="Q237" s="32" t="s">
        <v>467</v>
      </c>
      <c r="R237" s="32" t="s">
        <v>499</v>
      </c>
      <c r="S237" s="32" t="s">
        <v>479</v>
      </c>
      <c r="T237" s="32" t="s">
        <v>427</v>
      </c>
    </row>
    <row r="238" spans="1:20" customFormat="1" ht="26.25" x14ac:dyDescent="0.25">
      <c r="A238" s="26" t="s">
        <v>725</v>
      </c>
      <c r="B238" s="140" t="s">
        <v>382</v>
      </c>
      <c r="C238" s="32" t="s">
        <v>382</v>
      </c>
      <c r="D238" s="613">
        <v>1260</v>
      </c>
      <c r="E238" s="27"/>
      <c r="F238" s="27"/>
      <c r="G238" s="27">
        <v>1260</v>
      </c>
      <c r="H238" s="27"/>
      <c r="I238" s="27"/>
      <c r="J238" s="27"/>
      <c r="K238" s="28"/>
      <c r="L238" s="28"/>
      <c r="M238" s="34" t="s">
        <v>416</v>
      </c>
      <c r="N238" s="35" t="s">
        <v>415</v>
      </c>
      <c r="O238" s="32"/>
      <c r="P238" s="32" t="s">
        <v>603</v>
      </c>
      <c r="Q238" s="32" t="s">
        <v>442</v>
      </c>
      <c r="R238" s="32" t="s">
        <v>443</v>
      </c>
      <c r="S238" s="32" t="s">
        <v>444</v>
      </c>
      <c r="T238" s="32" t="s">
        <v>441</v>
      </c>
    </row>
    <row r="239" spans="1:20" customFormat="1" ht="26.25" x14ac:dyDescent="0.25">
      <c r="A239" s="26" t="s">
        <v>383</v>
      </c>
      <c r="B239" s="140" t="s">
        <v>384</v>
      </c>
      <c r="C239" s="32" t="s">
        <v>384</v>
      </c>
      <c r="D239" s="613">
        <v>425</v>
      </c>
      <c r="E239" s="27"/>
      <c r="F239" s="27"/>
      <c r="G239" s="27">
        <v>425</v>
      </c>
      <c r="H239" s="27"/>
      <c r="I239" s="27"/>
      <c r="J239" s="27"/>
      <c r="K239" s="28"/>
      <c r="L239" s="28"/>
      <c r="M239" s="34" t="s">
        <v>416</v>
      </c>
      <c r="N239" s="35" t="s">
        <v>415</v>
      </c>
      <c r="O239" s="32"/>
      <c r="P239" s="32" t="s">
        <v>604</v>
      </c>
      <c r="Q239" s="32" t="s">
        <v>449</v>
      </c>
      <c r="R239" s="32" t="s">
        <v>450</v>
      </c>
      <c r="S239" s="32" t="s">
        <v>496</v>
      </c>
      <c r="T239" s="32" t="s">
        <v>422</v>
      </c>
    </row>
    <row r="240" spans="1:20" customFormat="1" ht="15" x14ac:dyDescent="0.25">
      <c r="A240" s="26" t="s">
        <v>762</v>
      </c>
      <c r="B240" s="140" t="s">
        <v>386</v>
      </c>
      <c r="C240" s="31" t="s">
        <v>386</v>
      </c>
      <c r="D240" s="613">
        <v>2200</v>
      </c>
      <c r="E240" s="49"/>
      <c r="F240" s="49"/>
      <c r="G240" s="49">
        <v>2200</v>
      </c>
      <c r="H240" s="49"/>
      <c r="I240" s="49"/>
      <c r="J240" s="49"/>
      <c r="K240" s="28"/>
      <c r="L240" s="28"/>
      <c r="M240" s="45" t="s">
        <v>416</v>
      </c>
      <c r="N240" s="35" t="s">
        <v>415</v>
      </c>
      <c r="O240" s="31" t="s">
        <v>606</v>
      </c>
      <c r="P240" s="32" t="s">
        <v>605</v>
      </c>
      <c r="Q240" s="32" t="s">
        <v>433</v>
      </c>
      <c r="R240" s="32" t="s">
        <v>482</v>
      </c>
      <c r="S240" s="32" t="s">
        <v>435</v>
      </c>
      <c r="T240" s="32" t="s">
        <v>427</v>
      </c>
    </row>
    <row r="241" spans="1:20" customFormat="1" ht="15" x14ac:dyDescent="0.25">
      <c r="A241" s="26" t="s">
        <v>387</v>
      </c>
      <c r="B241" s="140" t="s">
        <v>388</v>
      </c>
      <c r="C241" s="31" t="s">
        <v>388</v>
      </c>
      <c r="D241" s="613">
        <v>3350</v>
      </c>
      <c r="E241" s="27"/>
      <c r="F241" s="27"/>
      <c r="G241" s="27">
        <v>3350</v>
      </c>
      <c r="H241" s="27"/>
      <c r="I241" s="27"/>
      <c r="J241" s="27"/>
      <c r="K241" s="28"/>
      <c r="L241" s="28"/>
      <c r="M241" s="34" t="s">
        <v>416</v>
      </c>
      <c r="N241" s="35" t="s">
        <v>415</v>
      </c>
      <c r="O241" s="31" t="s">
        <v>608</v>
      </c>
      <c r="P241" s="32" t="s">
        <v>607</v>
      </c>
      <c r="Q241" s="32" t="s">
        <v>433</v>
      </c>
      <c r="R241" s="32" t="s">
        <v>434</v>
      </c>
      <c r="S241" s="32" t="s">
        <v>435</v>
      </c>
      <c r="T241" s="32" t="s">
        <v>427</v>
      </c>
    </row>
    <row r="242" spans="1:20" customFormat="1" ht="26.25" x14ac:dyDescent="0.25">
      <c r="A242" s="26" t="s">
        <v>389</v>
      </c>
      <c r="B242" s="140" t="s">
        <v>390</v>
      </c>
      <c r="C242" s="31" t="s">
        <v>390</v>
      </c>
      <c r="D242" s="613">
        <v>340</v>
      </c>
      <c r="E242" s="27"/>
      <c r="F242" s="27"/>
      <c r="G242" s="27">
        <v>340</v>
      </c>
      <c r="H242" s="27"/>
      <c r="I242" s="27"/>
      <c r="J242" s="27"/>
      <c r="K242" s="28"/>
      <c r="L242" s="28"/>
      <c r="M242" s="34" t="s">
        <v>416</v>
      </c>
      <c r="N242" s="35" t="s">
        <v>415</v>
      </c>
      <c r="O242" s="31" t="s">
        <v>592</v>
      </c>
      <c r="P242" s="32" t="s">
        <v>609</v>
      </c>
      <c r="Q242" s="32" t="s">
        <v>442</v>
      </c>
      <c r="R242" s="32" t="s">
        <v>443</v>
      </c>
      <c r="S242" s="32" t="s">
        <v>444</v>
      </c>
      <c r="T242" s="32" t="s">
        <v>441</v>
      </c>
    </row>
    <row r="243" spans="1:20" customFormat="1" ht="26.25" x14ac:dyDescent="0.25">
      <c r="A243" s="26" t="s">
        <v>391</v>
      </c>
      <c r="B243" s="140" t="s">
        <v>392</v>
      </c>
      <c r="C243" s="32" t="s">
        <v>392</v>
      </c>
      <c r="D243" s="613">
        <v>241</v>
      </c>
      <c r="E243" s="27"/>
      <c r="F243" s="27"/>
      <c r="G243" s="27">
        <v>241</v>
      </c>
      <c r="H243" s="27"/>
      <c r="I243" s="27"/>
      <c r="J243" s="27"/>
      <c r="K243" s="28"/>
      <c r="L243" s="28"/>
      <c r="M243" s="34" t="s">
        <v>416</v>
      </c>
      <c r="N243" s="35" t="s">
        <v>415</v>
      </c>
      <c r="O243" s="32"/>
      <c r="P243" s="32" t="s">
        <v>610</v>
      </c>
      <c r="Q243" s="32" t="s">
        <v>439</v>
      </c>
      <c r="R243" s="32" t="s">
        <v>515</v>
      </c>
      <c r="S243" s="32" t="s">
        <v>440</v>
      </c>
      <c r="T243" s="32" t="s">
        <v>438</v>
      </c>
    </row>
    <row r="244" spans="1:20" customFormat="1" ht="26.25" x14ac:dyDescent="0.25">
      <c r="A244" s="26" t="s">
        <v>393</v>
      </c>
      <c r="B244" s="140" t="s">
        <v>394</v>
      </c>
      <c r="C244" s="31" t="s">
        <v>394</v>
      </c>
      <c r="D244" s="613">
        <v>490</v>
      </c>
      <c r="E244" s="27"/>
      <c r="F244" s="27"/>
      <c r="G244" s="27">
        <v>490</v>
      </c>
      <c r="H244" s="27"/>
      <c r="I244" s="27"/>
      <c r="J244" s="27"/>
      <c r="K244" s="28"/>
      <c r="L244" s="28"/>
      <c r="M244" s="34" t="s">
        <v>416</v>
      </c>
      <c r="N244" s="35" t="s">
        <v>415</v>
      </c>
      <c r="O244" s="32"/>
      <c r="P244" s="32" t="s">
        <v>611</v>
      </c>
      <c r="Q244" s="32" t="s">
        <v>428</v>
      </c>
      <c r="R244" s="32" t="s">
        <v>429</v>
      </c>
      <c r="S244" s="32" t="s">
        <v>430</v>
      </c>
      <c r="T244" s="32" t="s">
        <v>427</v>
      </c>
    </row>
    <row r="245" spans="1:20" customFormat="1" ht="26.25" x14ac:dyDescent="0.25">
      <c r="A245" s="26" t="s">
        <v>395</v>
      </c>
      <c r="B245" s="140" t="s">
        <v>396</v>
      </c>
      <c r="C245" s="31" t="s">
        <v>396</v>
      </c>
      <c r="D245" s="613">
        <v>577</v>
      </c>
      <c r="E245" s="49"/>
      <c r="F245" s="49"/>
      <c r="G245" s="27">
        <v>577</v>
      </c>
      <c r="H245" s="49"/>
      <c r="I245" s="49"/>
      <c r="J245" s="49"/>
      <c r="K245" s="28"/>
      <c r="L245" s="28"/>
      <c r="M245" s="34" t="s">
        <v>416</v>
      </c>
      <c r="N245" s="35" t="s">
        <v>415</v>
      </c>
      <c r="O245" s="31" t="s">
        <v>613</v>
      </c>
      <c r="P245" s="32" t="s">
        <v>612</v>
      </c>
      <c r="Q245" s="32" t="s">
        <v>428</v>
      </c>
      <c r="R245" s="32" t="s">
        <v>429</v>
      </c>
      <c r="S245" s="32" t="s">
        <v>430</v>
      </c>
      <c r="T245" s="32" t="s">
        <v>427</v>
      </c>
    </row>
    <row r="246" spans="1:20" customFormat="1" ht="15" x14ac:dyDescent="0.25">
      <c r="A246" s="26" t="s">
        <v>397</v>
      </c>
      <c r="B246" s="140" t="s">
        <v>398</v>
      </c>
      <c r="C246" s="32" t="s">
        <v>398</v>
      </c>
      <c r="D246" s="613">
        <v>95</v>
      </c>
      <c r="E246" s="49"/>
      <c r="F246" s="49"/>
      <c r="G246" s="27">
        <v>95</v>
      </c>
      <c r="H246" s="49"/>
      <c r="I246" s="49"/>
      <c r="J246" s="49"/>
      <c r="K246" s="28"/>
      <c r="L246" s="28"/>
      <c r="M246" s="34" t="s">
        <v>416</v>
      </c>
      <c r="N246" s="35" t="s">
        <v>415</v>
      </c>
      <c r="O246" s="31" t="s">
        <v>615</v>
      </c>
      <c r="P246" s="32" t="s">
        <v>614</v>
      </c>
      <c r="Q246" s="32" t="s">
        <v>467</v>
      </c>
      <c r="R246" s="32" t="s">
        <v>468</v>
      </c>
      <c r="S246" s="32" t="s">
        <v>467</v>
      </c>
      <c r="T246" s="32" t="s">
        <v>427</v>
      </c>
    </row>
    <row r="247" spans="1:20" customFormat="1" ht="15" x14ac:dyDescent="0.25">
      <c r="A247" s="26" t="s">
        <v>399</v>
      </c>
      <c r="B247" s="140" t="s">
        <v>400</v>
      </c>
      <c r="C247" s="31" t="s">
        <v>400</v>
      </c>
      <c r="D247" s="613">
        <v>200</v>
      </c>
      <c r="E247" s="27"/>
      <c r="F247" s="27"/>
      <c r="G247" s="27">
        <v>200</v>
      </c>
      <c r="H247" s="27"/>
      <c r="I247" s="27"/>
      <c r="J247" s="47"/>
      <c r="K247" s="28"/>
      <c r="L247" s="28"/>
      <c r="M247" s="34" t="s">
        <v>416</v>
      </c>
      <c r="N247" s="35" t="s">
        <v>415</v>
      </c>
      <c r="O247" s="31"/>
      <c r="P247" s="32" t="s">
        <v>616</v>
      </c>
      <c r="Q247" s="32" t="s">
        <v>433</v>
      </c>
      <c r="R247" s="32" t="s">
        <v>482</v>
      </c>
      <c r="S247" s="32" t="s">
        <v>435</v>
      </c>
      <c r="T247" s="32" t="s">
        <v>427</v>
      </c>
    </row>
    <row r="248" spans="1:20" customFormat="1" ht="26.25" x14ac:dyDescent="0.25">
      <c r="A248" s="26" t="s">
        <v>799</v>
      </c>
      <c r="B248" s="622" t="s">
        <v>401</v>
      </c>
      <c r="C248" s="32" t="s">
        <v>401</v>
      </c>
      <c r="D248" s="613">
        <v>2600</v>
      </c>
      <c r="E248" s="49"/>
      <c r="F248" s="49"/>
      <c r="G248" s="27">
        <v>2000</v>
      </c>
      <c r="H248" s="49"/>
      <c r="I248" s="49"/>
      <c r="J248" s="49">
        <v>600</v>
      </c>
      <c r="K248" s="57">
        <v>1600</v>
      </c>
      <c r="L248" s="57">
        <v>1600</v>
      </c>
      <c r="M248" s="34" t="s">
        <v>418</v>
      </c>
      <c r="N248" s="35" t="s">
        <v>415</v>
      </c>
      <c r="O248" s="32"/>
      <c r="P248" s="32" t="s">
        <v>618</v>
      </c>
      <c r="Q248" s="32" t="s">
        <v>463</v>
      </c>
      <c r="R248" s="32" t="s">
        <v>464</v>
      </c>
      <c r="S248" s="32" t="s">
        <v>463</v>
      </c>
      <c r="T248" s="32" t="s">
        <v>460</v>
      </c>
    </row>
    <row r="249" spans="1:20" customFormat="1" ht="51.75" x14ac:dyDescent="0.25">
      <c r="A249" s="26" t="s">
        <v>726</v>
      </c>
      <c r="B249" s="624" t="s">
        <v>658</v>
      </c>
      <c r="C249" s="31" t="s">
        <v>658</v>
      </c>
      <c r="D249" s="613">
        <v>17200</v>
      </c>
      <c r="E249" s="47"/>
      <c r="F249" s="47"/>
      <c r="G249" s="47">
        <v>17200</v>
      </c>
      <c r="H249" s="49"/>
      <c r="I249" s="49"/>
      <c r="J249" s="49"/>
      <c r="K249" s="53">
        <v>14500</v>
      </c>
      <c r="L249" s="53">
        <v>14500</v>
      </c>
      <c r="M249" s="29" t="s">
        <v>414</v>
      </c>
      <c r="N249" s="35" t="s">
        <v>415</v>
      </c>
      <c r="O249" s="31" t="s">
        <v>1039</v>
      </c>
      <c r="P249" s="32" t="s">
        <v>619</v>
      </c>
      <c r="Q249" s="32" t="s">
        <v>433</v>
      </c>
      <c r="R249" s="32" t="s">
        <v>482</v>
      </c>
      <c r="S249" s="32" t="s">
        <v>435</v>
      </c>
      <c r="T249" s="32" t="s">
        <v>427</v>
      </c>
    </row>
    <row r="250" spans="1:20" customFormat="1" ht="26.25" x14ac:dyDescent="0.25">
      <c r="A250" s="26" t="s">
        <v>726</v>
      </c>
      <c r="B250" s="622" t="s">
        <v>659</v>
      </c>
      <c r="C250" s="31" t="s">
        <v>660</v>
      </c>
      <c r="D250" s="613">
        <v>1100</v>
      </c>
      <c r="E250" s="47"/>
      <c r="F250" s="47"/>
      <c r="G250" s="47">
        <v>1100</v>
      </c>
      <c r="H250" s="49"/>
      <c r="I250" s="49"/>
      <c r="J250" s="49"/>
      <c r="K250" s="53">
        <v>800</v>
      </c>
      <c r="L250" s="53">
        <v>800</v>
      </c>
      <c r="M250" s="29" t="s">
        <v>414</v>
      </c>
      <c r="N250" s="35" t="s">
        <v>415</v>
      </c>
      <c r="O250" s="31"/>
      <c r="P250" s="32" t="s">
        <v>619</v>
      </c>
      <c r="Q250" s="32" t="s">
        <v>433</v>
      </c>
      <c r="R250" s="32" t="s">
        <v>482</v>
      </c>
      <c r="S250" s="32" t="s">
        <v>435</v>
      </c>
      <c r="T250" s="32" t="s">
        <v>427</v>
      </c>
    </row>
    <row r="251" spans="1:20" customFormat="1" ht="26.25" x14ac:dyDescent="0.25">
      <c r="A251" s="26" t="s">
        <v>402</v>
      </c>
      <c r="B251" s="140" t="s">
        <v>403</v>
      </c>
      <c r="C251" s="31" t="s">
        <v>403</v>
      </c>
      <c r="D251" s="613">
        <v>130</v>
      </c>
      <c r="E251" s="27"/>
      <c r="F251" s="27"/>
      <c r="G251" s="27">
        <v>130</v>
      </c>
      <c r="H251" s="27"/>
      <c r="I251" s="27"/>
      <c r="J251" s="27"/>
      <c r="K251" s="28"/>
      <c r="L251" s="28"/>
      <c r="M251" s="34" t="s">
        <v>416</v>
      </c>
      <c r="N251" s="35" t="s">
        <v>415</v>
      </c>
      <c r="O251" s="31" t="s">
        <v>622</v>
      </c>
      <c r="P251" s="32" t="s">
        <v>621</v>
      </c>
      <c r="Q251" s="32" t="s">
        <v>428</v>
      </c>
      <c r="R251" s="32" t="s">
        <v>429</v>
      </c>
      <c r="S251" s="32" t="s">
        <v>430</v>
      </c>
      <c r="T251" s="32" t="s">
        <v>427</v>
      </c>
    </row>
    <row r="252" spans="1:20" customFormat="1" ht="26.25" x14ac:dyDescent="0.25">
      <c r="A252" s="26" t="s">
        <v>404</v>
      </c>
      <c r="B252" s="140" t="s">
        <v>405</v>
      </c>
      <c r="C252" s="26" t="s">
        <v>405</v>
      </c>
      <c r="D252" s="613">
        <v>400</v>
      </c>
      <c r="E252" s="49"/>
      <c r="F252" s="49"/>
      <c r="G252" s="49">
        <v>400</v>
      </c>
      <c r="H252" s="49"/>
      <c r="I252" s="49"/>
      <c r="J252" s="49"/>
      <c r="K252" s="28"/>
      <c r="L252" s="28"/>
      <c r="M252" s="34" t="s">
        <v>416</v>
      </c>
      <c r="N252" s="55" t="s">
        <v>415</v>
      </c>
      <c r="O252" s="31" t="s">
        <v>425</v>
      </c>
      <c r="P252" s="32" t="s">
        <v>623</v>
      </c>
      <c r="Q252" s="32" t="s">
        <v>442</v>
      </c>
      <c r="R252" s="32" t="s">
        <v>443</v>
      </c>
      <c r="S252" s="32" t="s">
        <v>444</v>
      </c>
      <c r="T252" s="32" t="s">
        <v>441</v>
      </c>
    </row>
    <row r="253" spans="1:20" customFormat="1" ht="15" x14ac:dyDescent="0.25">
      <c r="A253" s="26" t="s">
        <v>406</v>
      </c>
      <c r="B253" s="140" t="s">
        <v>407</v>
      </c>
      <c r="C253" s="31" t="s">
        <v>407</v>
      </c>
      <c r="D253" s="613">
        <v>460</v>
      </c>
      <c r="E253" s="27"/>
      <c r="F253" s="27"/>
      <c r="G253" s="27">
        <v>460</v>
      </c>
      <c r="H253" s="27"/>
      <c r="I253" s="27"/>
      <c r="J253" s="27"/>
      <c r="K253" s="28"/>
      <c r="L253" s="28"/>
      <c r="M253" s="34" t="s">
        <v>416</v>
      </c>
      <c r="N253" s="35" t="s">
        <v>415</v>
      </c>
      <c r="O253" s="31" t="s">
        <v>625</v>
      </c>
      <c r="P253" s="32" t="s">
        <v>624</v>
      </c>
      <c r="Q253" s="32" t="s">
        <v>463</v>
      </c>
      <c r="R253" s="32" t="s">
        <v>464</v>
      </c>
      <c r="S253" s="32" t="s">
        <v>463</v>
      </c>
      <c r="T253" s="32" t="s">
        <v>460</v>
      </c>
    </row>
    <row r="254" spans="1:20" customFormat="1" ht="15" x14ac:dyDescent="0.25">
      <c r="A254" s="26" t="s">
        <v>408</v>
      </c>
      <c r="B254" s="622" t="s">
        <v>409</v>
      </c>
      <c r="C254" s="32" t="s">
        <v>409</v>
      </c>
      <c r="D254" s="613">
        <v>8500</v>
      </c>
      <c r="E254" s="39"/>
      <c r="F254" s="39"/>
      <c r="G254" s="39">
        <v>8500</v>
      </c>
      <c r="H254" s="39"/>
      <c r="I254" s="39"/>
      <c r="J254" s="39"/>
      <c r="K254" s="40">
        <v>8500</v>
      </c>
      <c r="L254" s="40">
        <v>8500</v>
      </c>
      <c r="M254" s="41" t="s">
        <v>414</v>
      </c>
      <c r="N254" s="35" t="s">
        <v>415</v>
      </c>
      <c r="O254" s="32"/>
      <c r="P254" s="32" t="s">
        <v>626</v>
      </c>
      <c r="Q254" s="32" t="s">
        <v>439</v>
      </c>
      <c r="R254" s="32" t="s">
        <v>409</v>
      </c>
      <c r="S254" s="32" t="s">
        <v>440</v>
      </c>
      <c r="T254" s="32" t="s">
        <v>438</v>
      </c>
    </row>
    <row r="255" spans="1:20" customFormat="1" ht="15" x14ac:dyDescent="0.25">
      <c r="A255" s="26" t="s">
        <v>410</v>
      </c>
      <c r="B255" s="622" t="s">
        <v>411</v>
      </c>
      <c r="C255" s="32" t="s">
        <v>411</v>
      </c>
      <c r="D255" s="613">
        <v>3700</v>
      </c>
      <c r="E255" s="47"/>
      <c r="F255" s="47"/>
      <c r="G255" s="47">
        <v>3700</v>
      </c>
      <c r="H255" s="47"/>
      <c r="I255" s="47"/>
      <c r="J255" s="47"/>
      <c r="K255" s="57">
        <v>3700</v>
      </c>
      <c r="L255" s="57">
        <v>3700</v>
      </c>
      <c r="M255" s="34" t="s">
        <v>414</v>
      </c>
      <c r="N255" s="35" t="s">
        <v>415</v>
      </c>
      <c r="O255" s="32"/>
      <c r="P255" s="32" t="s">
        <v>627</v>
      </c>
      <c r="Q255" s="32" t="s">
        <v>439</v>
      </c>
      <c r="R255" s="32" t="s">
        <v>411</v>
      </c>
      <c r="S255" s="32" t="s">
        <v>440</v>
      </c>
      <c r="T255" s="32" t="s">
        <v>438</v>
      </c>
    </row>
    <row r="256" spans="1:20" customFormat="1" ht="26.25" x14ac:dyDescent="0.25">
      <c r="A256" s="26"/>
      <c r="B256" s="140"/>
      <c r="C256" s="38" t="s">
        <v>308</v>
      </c>
      <c r="D256" s="49"/>
      <c r="E256" s="49"/>
      <c r="F256" s="49"/>
      <c r="G256" s="49"/>
      <c r="H256" s="49"/>
      <c r="I256" s="49"/>
      <c r="J256" s="49"/>
      <c r="K256" s="28"/>
      <c r="L256" s="28"/>
      <c r="M256" s="29" t="s">
        <v>416</v>
      </c>
      <c r="N256" s="35" t="s">
        <v>413</v>
      </c>
      <c r="O256" s="31" t="s">
        <v>561</v>
      </c>
      <c r="P256" s="32"/>
      <c r="Q256" s="32" t="s">
        <v>439</v>
      </c>
      <c r="R256" s="32" t="s">
        <v>453</v>
      </c>
      <c r="S256" s="32" t="s">
        <v>440</v>
      </c>
      <c r="T256" s="32" t="s">
        <v>438</v>
      </c>
    </row>
    <row r="257" spans="1:20" customFormat="1" ht="30" customHeight="1" x14ac:dyDescent="0.25">
      <c r="A257" s="26"/>
      <c r="B257" s="625"/>
      <c r="C257" s="33" t="s">
        <v>309</v>
      </c>
      <c r="D257" s="49"/>
      <c r="E257" s="49"/>
      <c r="F257" s="49"/>
      <c r="G257" s="49"/>
      <c r="H257" s="49"/>
      <c r="I257" s="49"/>
      <c r="J257" s="49"/>
      <c r="K257" s="44"/>
      <c r="L257" s="44"/>
      <c r="M257" s="45" t="s">
        <v>416</v>
      </c>
      <c r="N257" s="55" t="s">
        <v>413</v>
      </c>
      <c r="O257" s="31" t="s">
        <v>561</v>
      </c>
      <c r="P257" s="32"/>
      <c r="Q257" s="32" t="s">
        <v>439</v>
      </c>
      <c r="R257" s="32" t="s">
        <v>453</v>
      </c>
      <c r="S257" s="32" t="s">
        <v>440</v>
      </c>
      <c r="T257" s="32" t="s">
        <v>438</v>
      </c>
    </row>
    <row r="258" spans="1:20" customFormat="1" ht="30" customHeight="1" x14ac:dyDescent="0.25">
      <c r="A258" s="26"/>
      <c r="B258" s="140"/>
      <c r="C258" s="38" t="s">
        <v>310</v>
      </c>
      <c r="D258" s="49"/>
      <c r="E258" s="49"/>
      <c r="F258" s="49"/>
      <c r="G258" s="49"/>
      <c r="H258" s="49"/>
      <c r="I258" s="49"/>
      <c r="J258" s="49"/>
      <c r="K258" s="28"/>
      <c r="L258" s="28"/>
      <c r="M258" s="34" t="s">
        <v>416</v>
      </c>
      <c r="N258" s="55" t="s">
        <v>413</v>
      </c>
      <c r="O258" s="31" t="s">
        <v>561</v>
      </c>
      <c r="P258" s="32"/>
      <c r="Q258" s="32" t="s">
        <v>442</v>
      </c>
      <c r="R258" s="32" t="s">
        <v>443</v>
      </c>
      <c r="S258" s="32" t="s">
        <v>444</v>
      </c>
      <c r="T258" s="32" t="s">
        <v>441</v>
      </c>
    </row>
  </sheetData>
  <sheetProtection sort="0" autoFilter="0"/>
  <sortState ref="A6:V245">
    <sortCondition ref="C2:C245"/>
  </sortState>
  <mergeCells count="3">
    <mergeCell ref="A1:N1"/>
    <mergeCell ref="A2:N2"/>
    <mergeCell ref="A3:T3"/>
  </mergeCells>
  <printOptions gridLines="1"/>
  <pageMargins left="0.45" right="0.45" top="0.5" bottom="0.5" header="0.3" footer="0.3"/>
  <pageSetup scale="35" fitToHeight="1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300"/>
  <sheetViews>
    <sheetView workbookViewId="0">
      <pane xSplit="3" ySplit="5" topLeftCell="D6" activePane="bottomRight" state="frozen"/>
      <selection pane="topRight" activeCell="F1" sqref="F1"/>
      <selection pane="bottomLeft" activeCell="A3" sqref="A3"/>
      <selection pane="bottomRight" activeCell="C11" sqref="C11"/>
    </sheetView>
  </sheetViews>
  <sheetFormatPr defaultRowHeight="12.75" x14ac:dyDescent="0.2"/>
  <cols>
    <col min="1" max="1" width="24" style="113" bestFit="1" customWidth="1"/>
    <col min="2" max="3" width="15.7109375" style="94" customWidth="1"/>
    <col min="4" max="4" width="12.28515625" style="126" customWidth="1"/>
    <col min="5" max="5" width="13.28515625" style="112" customWidth="1"/>
    <col min="6" max="6" width="10.7109375" style="112" customWidth="1"/>
    <col min="7" max="7" width="12.7109375" style="112" customWidth="1"/>
    <col min="8" max="8" width="10.7109375" style="112" customWidth="1"/>
    <col min="9" max="9" width="13.28515625" style="112" customWidth="1"/>
    <col min="10" max="10" width="10.7109375" style="112" customWidth="1"/>
    <col min="11" max="11" width="10.7109375" style="51" customWidth="1"/>
    <col min="12" max="12" width="13" style="51" customWidth="1"/>
    <col min="13" max="13" width="28.7109375" style="51" customWidth="1"/>
    <col min="14" max="14" width="10.7109375" style="51" customWidth="1"/>
    <col min="15" max="15" width="17.5703125" style="113" customWidth="1"/>
    <col min="16" max="16" width="14.5703125" style="113" customWidth="1"/>
    <col min="17" max="17" width="10.7109375" style="113" customWidth="1"/>
    <col min="18" max="18" width="10.7109375" style="51" customWidth="1"/>
    <col min="19" max="16384" width="9.140625" style="1"/>
  </cols>
  <sheetData>
    <row r="1" spans="1:22" s="559" customFormat="1" ht="70.5" customHeight="1" x14ac:dyDescent="0.25">
      <c r="A1" s="651" t="s">
        <v>1013</v>
      </c>
      <c r="B1" s="651"/>
      <c r="C1" s="651"/>
      <c r="D1" s="651"/>
      <c r="E1" s="651"/>
      <c r="F1" s="651"/>
      <c r="G1" s="651"/>
      <c r="H1" s="651"/>
      <c r="I1" s="651"/>
      <c r="J1" s="651"/>
      <c r="K1" s="651"/>
      <c r="L1" s="651"/>
      <c r="M1" s="651"/>
      <c r="N1" s="651"/>
      <c r="O1" s="564"/>
      <c r="P1" s="564"/>
      <c r="Q1" s="564"/>
      <c r="R1" s="564"/>
      <c r="S1" s="564"/>
      <c r="T1" s="564"/>
      <c r="U1" s="566"/>
      <c r="V1" s="565"/>
    </row>
    <row r="2" spans="1:22" s="559" customFormat="1" ht="15" x14ac:dyDescent="0.25">
      <c r="A2" s="652" t="s">
        <v>1014</v>
      </c>
      <c r="B2" s="652"/>
      <c r="C2" s="652"/>
      <c r="D2" s="652"/>
      <c r="E2" s="652"/>
      <c r="F2" s="652"/>
      <c r="G2" s="652"/>
      <c r="H2" s="652"/>
      <c r="I2" s="652"/>
      <c r="J2" s="652"/>
      <c r="K2" s="652"/>
      <c r="L2" s="652"/>
      <c r="M2" s="652"/>
      <c r="N2" s="652"/>
      <c r="O2" s="564"/>
      <c r="P2" s="564"/>
      <c r="Q2" s="564"/>
      <c r="R2" s="564"/>
      <c r="S2" s="564"/>
      <c r="T2" s="564"/>
      <c r="U2" s="566"/>
      <c r="V2" s="565"/>
    </row>
    <row r="3" spans="1:22" s="590" customFormat="1" ht="15.75" thickBot="1" x14ac:dyDescent="0.3">
      <c r="A3" s="653" t="s">
        <v>1046</v>
      </c>
      <c r="B3" s="653"/>
      <c r="C3" s="653"/>
      <c r="D3" s="653"/>
      <c r="E3" s="653"/>
      <c r="F3" s="653"/>
      <c r="G3" s="653"/>
      <c r="H3" s="653"/>
      <c r="I3" s="653"/>
      <c r="J3" s="653"/>
      <c r="K3" s="653"/>
      <c r="L3" s="653"/>
      <c r="M3" s="653"/>
      <c r="N3" s="653"/>
      <c r="O3" s="653"/>
      <c r="P3" s="653"/>
      <c r="Q3" s="653"/>
      <c r="R3" s="653"/>
      <c r="S3" s="587"/>
      <c r="T3" s="587"/>
      <c r="U3" s="566"/>
      <c r="V3" s="565"/>
    </row>
    <row r="4" spans="1:22" ht="30" customHeight="1" thickBot="1" x14ac:dyDescent="0.25">
      <c r="E4" s="648" t="s">
        <v>40</v>
      </c>
      <c r="F4" s="649"/>
      <c r="G4" s="649"/>
      <c r="H4" s="649"/>
      <c r="I4" s="649"/>
      <c r="J4" s="650"/>
    </row>
    <row r="5" spans="1:22" ht="39.950000000000003" customHeight="1" thickBot="1" x14ac:dyDescent="0.25">
      <c r="A5" s="121" t="s">
        <v>0</v>
      </c>
      <c r="B5" s="95" t="s">
        <v>1</v>
      </c>
      <c r="C5" s="95" t="s">
        <v>2</v>
      </c>
      <c r="D5" s="127" t="s">
        <v>45</v>
      </c>
      <c r="E5" s="131" t="s">
        <v>3</v>
      </c>
      <c r="F5" s="131" t="s">
        <v>4</v>
      </c>
      <c r="G5" s="131" t="s">
        <v>5</v>
      </c>
      <c r="H5" s="131" t="s">
        <v>6</v>
      </c>
      <c r="I5" s="131" t="s">
        <v>24</v>
      </c>
      <c r="J5" s="131" t="s">
        <v>7</v>
      </c>
      <c r="K5" s="121" t="s">
        <v>9</v>
      </c>
      <c r="L5" s="24" t="s">
        <v>10</v>
      </c>
      <c r="M5" s="96" t="s">
        <v>42</v>
      </c>
      <c r="N5" s="97" t="s">
        <v>46</v>
      </c>
      <c r="O5" s="114" t="s">
        <v>12</v>
      </c>
      <c r="P5" s="114" t="s">
        <v>13</v>
      </c>
      <c r="Q5" s="114" t="s">
        <v>14</v>
      </c>
      <c r="R5" s="97" t="s">
        <v>11</v>
      </c>
    </row>
    <row r="6" spans="1:22" customFormat="1" ht="15" x14ac:dyDescent="0.25">
      <c r="A6" s="118" t="s">
        <v>66</v>
      </c>
      <c r="B6" s="30" t="str">
        <f>C6</f>
        <v>Akhiok</v>
      </c>
      <c r="C6" s="30" t="s">
        <v>67</v>
      </c>
      <c r="D6" s="93">
        <v>600</v>
      </c>
      <c r="E6" s="98"/>
      <c r="F6" s="98"/>
      <c r="G6" s="98">
        <v>1</v>
      </c>
      <c r="H6" s="98"/>
      <c r="I6" s="98"/>
      <c r="J6" s="98"/>
      <c r="K6" s="99" t="s">
        <v>416</v>
      </c>
      <c r="L6" s="30" t="s">
        <v>420</v>
      </c>
      <c r="M6" s="55" t="s">
        <v>425</v>
      </c>
      <c r="N6" s="35" t="s">
        <v>421</v>
      </c>
      <c r="O6" s="115" t="s">
        <v>270</v>
      </c>
      <c r="P6" s="115" t="s">
        <v>423</v>
      </c>
      <c r="Q6" s="115" t="s">
        <v>424</v>
      </c>
      <c r="R6" s="35" t="s">
        <v>422</v>
      </c>
    </row>
    <row r="7" spans="1:22" customFormat="1" ht="26.25" x14ac:dyDescent="0.25">
      <c r="A7" s="118" t="s">
        <v>68</v>
      </c>
      <c r="B7" s="30" t="str">
        <f t="shared" ref="B7:B9" si="0">C7</f>
        <v>Akiachak</v>
      </c>
      <c r="C7" s="100" t="s">
        <v>69</v>
      </c>
      <c r="D7" s="93">
        <v>1500</v>
      </c>
      <c r="E7" s="98"/>
      <c r="F7" s="98"/>
      <c r="G7" s="98">
        <v>1</v>
      </c>
      <c r="H7" s="98"/>
      <c r="I7" s="98"/>
      <c r="J7" s="98"/>
      <c r="K7" s="99" t="s">
        <v>416</v>
      </c>
      <c r="L7" s="30" t="s">
        <v>415</v>
      </c>
      <c r="M7" s="55"/>
      <c r="N7" s="35" t="s">
        <v>426</v>
      </c>
      <c r="O7" s="115" t="s">
        <v>428</v>
      </c>
      <c r="P7" s="115" t="s">
        <v>429</v>
      </c>
      <c r="Q7" s="115" t="s">
        <v>430</v>
      </c>
      <c r="R7" s="35" t="s">
        <v>427</v>
      </c>
    </row>
    <row r="8" spans="1:22" customFormat="1" ht="26.25" x14ac:dyDescent="0.25">
      <c r="A8" s="118" t="s">
        <v>70</v>
      </c>
      <c r="B8" s="30" t="str">
        <f t="shared" si="0"/>
        <v>Akiak</v>
      </c>
      <c r="C8" s="100" t="s">
        <v>71</v>
      </c>
      <c r="D8" s="93">
        <v>450</v>
      </c>
      <c r="E8" s="98"/>
      <c r="F8" s="98"/>
      <c r="G8" s="98">
        <v>1</v>
      </c>
      <c r="H8" s="98"/>
      <c r="I8" s="98"/>
      <c r="J8" s="98"/>
      <c r="K8" s="99" t="s">
        <v>416</v>
      </c>
      <c r="L8" s="30" t="s">
        <v>415</v>
      </c>
      <c r="M8" s="55"/>
      <c r="N8" s="35" t="s">
        <v>431</v>
      </c>
      <c r="O8" s="115" t="s">
        <v>428</v>
      </c>
      <c r="P8" s="115" t="s">
        <v>429</v>
      </c>
      <c r="Q8" s="115" t="s">
        <v>430</v>
      </c>
      <c r="R8" s="35" t="s">
        <v>427</v>
      </c>
    </row>
    <row r="9" spans="1:22" customFormat="1" ht="15" x14ac:dyDescent="0.25">
      <c r="A9" s="118" t="s">
        <v>72</v>
      </c>
      <c r="B9" s="30" t="str">
        <f t="shared" si="0"/>
        <v>Akutan</v>
      </c>
      <c r="C9" s="100" t="s">
        <v>73</v>
      </c>
      <c r="D9" s="93">
        <v>325</v>
      </c>
      <c r="E9" s="98"/>
      <c r="F9" s="98"/>
      <c r="G9" s="98">
        <v>0.67692307692307696</v>
      </c>
      <c r="H9" s="98"/>
      <c r="I9" s="98">
        <v>0.32307692307692309</v>
      </c>
      <c r="J9" s="98"/>
      <c r="K9" s="99" t="s">
        <v>416</v>
      </c>
      <c r="L9" s="30" t="s">
        <v>415</v>
      </c>
      <c r="M9" s="55" t="s">
        <v>661</v>
      </c>
      <c r="N9" s="35" t="s">
        <v>432</v>
      </c>
      <c r="O9" s="115" t="s">
        <v>433</v>
      </c>
      <c r="P9" s="115" t="s">
        <v>434</v>
      </c>
      <c r="Q9" s="115" t="s">
        <v>435</v>
      </c>
      <c r="R9" s="35" t="s">
        <v>427</v>
      </c>
    </row>
    <row r="10" spans="1:22" customFormat="1" ht="26.25" x14ac:dyDescent="0.25">
      <c r="A10" s="118" t="s">
        <v>763</v>
      </c>
      <c r="B10" s="101" t="s">
        <v>74</v>
      </c>
      <c r="C10" s="99" t="s">
        <v>75</v>
      </c>
      <c r="D10" s="128">
        <v>4000</v>
      </c>
      <c r="E10" s="98"/>
      <c r="F10" s="98"/>
      <c r="G10" s="98"/>
      <c r="H10" s="98"/>
      <c r="I10" s="98">
        <v>1</v>
      </c>
      <c r="J10" s="98"/>
      <c r="K10" s="99" t="s">
        <v>414</v>
      </c>
      <c r="L10" s="30" t="s">
        <v>413</v>
      </c>
      <c r="M10" s="55"/>
      <c r="N10" s="35" t="s">
        <v>437</v>
      </c>
      <c r="O10" s="115" t="s">
        <v>439</v>
      </c>
      <c r="P10" s="115" t="s">
        <v>75</v>
      </c>
      <c r="Q10" s="115" t="s">
        <v>440</v>
      </c>
      <c r="R10" s="35" t="s">
        <v>438</v>
      </c>
    </row>
    <row r="11" spans="1:22" customFormat="1" ht="26.25" x14ac:dyDescent="0.25">
      <c r="A11" s="118" t="s">
        <v>763</v>
      </c>
      <c r="B11" s="101" t="s">
        <v>76</v>
      </c>
      <c r="C11" s="99" t="s">
        <v>75</v>
      </c>
      <c r="D11" s="128">
        <v>36200</v>
      </c>
      <c r="E11" s="98">
        <v>0.93093922651933703</v>
      </c>
      <c r="F11" s="98"/>
      <c r="G11" s="98">
        <v>6.9060773480662987E-2</v>
      </c>
      <c r="H11" s="98"/>
      <c r="I11" s="98"/>
      <c r="J11" s="98"/>
      <c r="K11" s="99" t="s">
        <v>414</v>
      </c>
      <c r="L11" s="30" t="s">
        <v>413</v>
      </c>
      <c r="M11" s="55"/>
      <c r="N11" s="35" t="s">
        <v>437</v>
      </c>
      <c r="O11" s="115" t="s">
        <v>439</v>
      </c>
      <c r="P11" s="115" t="s">
        <v>75</v>
      </c>
      <c r="Q11" s="115" t="s">
        <v>440</v>
      </c>
      <c r="R11" s="35" t="s">
        <v>438</v>
      </c>
    </row>
    <row r="12" spans="1:22" customFormat="1" ht="26.25" x14ac:dyDescent="0.25">
      <c r="A12" s="118" t="s">
        <v>763</v>
      </c>
      <c r="B12" s="102" t="s">
        <v>77</v>
      </c>
      <c r="C12" s="99" t="s">
        <v>75</v>
      </c>
      <c r="D12" s="128">
        <v>9700</v>
      </c>
      <c r="E12" s="98"/>
      <c r="F12" s="98"/>
      <c r="G12" s="98">
        <v>0.83505154639175261</v>
      </c>
      <c r="H12" s="98"/>
      <c r="I12" s="98">
        <v>0.16494845360824742</v>
      </c>
      <c r="J12" s="98"/>
      <c r="K12" s="99" t="s">
        <v>414</v>
      </c>
      <c r="L12" s="30" t="s">
        <v>413</v>
      </c>
      <c r="M12" s="55"/>
      <c r="N12" s="35" t="s">
        <v>437</v>
      </c>
      <c r="O12" s="115" t="s">
        <v>439</v>
      </c>
      <c r="P12" s="115" t="s">
        <v>75</v>
      </c>
      <c r="Q12" s="115" t="s">
        <v>440</v>
      </c>
      <c r="R12" s="35" t="s">
        <v>438</v>
      </c>
    </row>
    <row r="13" spans="1:22" customFormat="1" ht="26.25" x14ac:dyDescent="0.25">
      <c r="A13" s="118" t="s">
        <v>763</v>
      </c>
      <c r="B13" s="101" t="s">
        <v>78</v>
      </c>
      <c r="C13" s="99" t="s">
        <v>75</v>
      </c>
      <c r="D13" s="128">
        <v>14300</v>
      </c>
      <c r="E13" s="98"/>
      <c r="F13" s="98"/>
      <c r="G13" s="98"/>
      <c r="H13" s="98"/>
      <c r="I13" s="98">
        <v>1</v>
      </c>
      <c r="J13" s="98"/>
      <c r="K13" s="99" t="s">
        <v>414</v>
      </c>
      <c r="L13" s="30" t="s">
        <v>413</v>
      </c>
      <c r="M13" s="55"/>
      <c r="N13" s="35" t="s">
        <v>437</v>
      </c>
      <c r="O13" s="115" t="s">
        <v>439</v>
      </c>
      <c r="P13" s="115" t="s">
        <v>75</v>
      </c>
      <c r="Q13" s="115" t="s">
        <v>440</v>
      </c>
      <c r="R13" s="35" t="s">
        <v>438</v>
      </c>
    </row>
    <row r="14" spans="1:22" customFormat="1" ht="26.25" x14ac:dyDescent="0.25">
      <c r="A14" s="118" t="s">
        <v>763</v>
      </c>
      <c r="B14" s="101" t="s">
        <v>79</v>
      </c>
      <c r="C14" s="99" t="s">
        <v>75</v>
      </c>
      <c r="D14" s="128">
        <v>61700</v>
      </c>
      <c r="E14" s="98">
        <v>0.60291734197730962</v>
      </c>
      <c r="F14" s="98"/>
      <c r="G14" s="98">
        <v>0.39708265802269044</v>
      </c>
      <c r="H14" s="98"/>
      <c r="I14" s="98"/>
      <c r="J14" s="98"/>
      <c r="K14" s="99" t="s">
        <v>414</v>
      </c>
      <c r="L14" s="30" t="s">
        <v>413</v>
      </c>
      <c r="M14" s="55"/>
      <c r="N14" s="35" t="s">
        <v>437</v>
      </c>
      <c r="O14" s="115" t="s">
        <v>439</v>
      </c>
      <c r="P14" s="115" t="s">
        <v>75</v>
      </c>
      <c r="Q14" s="115" t="s">
        <v>440</v>
      </c>
      <c r="R14" s="35" t="s">
        <v>438</v>
      </c>
    </row>
    <row r="15" spans="1:22" customFormat="1" ht="26.25" x14ac:dyDescent="0.25">
      <c r="A15" s="118" t="s">
        <v>763</v>
      </c>
      <c r="B15" s="35" t="s">
        <v>80</v>
      </c>
      <c r="C15" s="35" t="s">
        <v>75</v>
      </c>
      <c r="D15" s="128">
        <v>8500</v>
      </c>
      <c r="E15" s="98"/>
      <c r="F15" s="98"/>
      <c r="G15" s="98"/>
      <c r="H15" s="98"/>
      <c r="I15" s="98">
        <v>1</v>
      </c>
      <c r="J15" s="98"/>
      <c r="K15" s="99" t="s">
        <v>414</v>
      </c>
      <c r="L15" s="30" t="s">
        <v>413</v>
      </c>
      <c r="M15" s="55"/>
      <c r="N15" s="35" t="s">
        <v>437</v>
      </c>
      <c r="O15" s="115" t="s">
        <v>439</v>
      </c>
      <c r="P15" s="115" t="s">
        <v>75</v>
      </c>
      <c r="Q15" s="115" t="s">
        <v>440</v>
      </c>
      <c r="R15" s="35" t="s">
        <v>438</v>
      </c>
    </row>
    <row r="16" spans="1:22" customFormat="1" ht="26.25" x14ac:dyDescent="0.25">
      <c r="A16" s="118" t="s">
        <v>763</v>
      </c>
      <c r="B16" s="35" t="s">
        <v>81</v>
      </c>
      <c r="C16" s="35" t="s">
        <v>75</v>
      </c>
      <c r="D16" s="128">
        <v>78200</v>
      </c>
      <c r="E16" s="98"/>
      <c r="F16" s="98"/>
      <c r="G16" s="98"/>
      <c r="H16" s="98"/>
      <c r="I16" s="98">
        <v>1</v>
      </c>
      <c r="J16" s="98"/>
      <c r="K16" s="99" t="s">
        <v>414</v>
      </c>
      <c r="L16" s="30" t="s">
        <v>413</v>
      </c>
      <c r="M16" s="55"/>
      <c r="N16" s="35" t="s">
        <v>437</v>
      </c>
      <c r="O16" s="115" t="s">
        <v>439</v>
      </c>
      <c r="P16" s="115" t="s">
        <v>75</v>
      </c>
      <c r="Q16" s="115" t="s">
        <v>440</v>
      </c>
      <c r="R16" s="35" t="s">
        <v>438</v>
      </c>
    </row>
    <row r="17" spans="1:18" customFormat="1" ht="15" x14ac:dyDescent="0.25">
      <c r="A17" s="116" t="s">
        <v>802</v>
      </c>
      <c r="B17" s="62" t="s">
        <v>803</v>
      </c>
      <c r="C17" s="62" t="s">
        <v>176</v>
      </c>
      <c r="D17" s="125">
        <v>1012.6</v>
      </c>
      <c r="E17" s="98"/>
      <c r="F17" s="124"/>
      <c r="G17" s="124"/>
      <c r="H17" s="124"/>
      <c r="I17" s="124"/>
      <c r="J17" s="122">
        <v>1</v>
      </c>
      <c r="K17" s="99" t="s">
        <v>416</v>
      </c>
      <c r="L17" s="30" t="s">
        <v>413</v>
      </c>
      <c r="M17" s="55" t="s">
        <v>804</v>
      </c>
      <c r="N17" s="58"/>
      <c r="O17" s="116" t="s">
        <v>203</v>
      </c>
      <c r="P17" s="116" t="s">
        <v>454</v>
      </c>
      <c r="Q17" s="116" t="s">
        <v>444</v>
      </c>
      <c r="R17" s="62" t="s">
        <v>441</v>
      </c>
    </row>
    <row r="18" spans="1:18" customFormat="1" ht="26.25" x14ac:dyDescent="0.25">
      <c r="A18" s="118" t="s">
        <v>82</v>
      </c>
      <c r="B18" s="99" t="str">
        <f>C18</f>
        <v>Alatna</v>
      </c>
      <c r="C18" s="99" t="s">
        <v>83</v>
      </c>
      <c r="D18" s="129">
        <v>50</v>
      </c>
      <c r="E18" s="98"/>
      <c r="F18" s="98"/>
      <c r="G18" s="98">
        <v>1</v>
      </c>
      <c r="H18" s="98"/>
      <c r="I18" s="98"/>
      <c r="J18" s="98"/>
      <c r="K18" s="99" t="s">
        <v>417</v>
      </c>
      <c r="L18" s="30" t="s">
        <v>415</v>
      </c>
      <c r="M18" s="55" t="s">
        <v>445</v>
      </c>
      <c r="N18" s="35" t="s">
        <v>458</v>
      </c>
      <c r="O18" s="115" t="s">
        <v>442</v>
      </c>
      <c r="P18" s="115" t="s">
        <v>443</v>
      </c>
      <c r="Q18" s="115" t="s">
        <v>444</v>
      </c>
      <c r="R18" s="35" t="s">
        <v>441</v>
      </c>
    </row>
    <row r="19" spans="1:18" customFormat="1" ht="26.25" x14ac:dyDescent="0.25">
      <c r="A19" s="118" t="s">
        <v>82</v>
      </c>
      <c r="B19" s="99" t="str">
        <f t="shared" ref="B19:B22" si="1">C19</f>
        <v>Allakaket</v>
      </c>
      <c r="C19" s="35" t="s">
        <v>84</v>
      </c>
      <c r="D19" s="130">
        <v>525</v>
      </c>
      <c r="E19" s="98"/>
      <c r="F19" s="98"/>
      <c r="G19" s="98">
        <v>1</v>
      </c>
      <c r="H19" s="98"/>
      <c r="I19" s="98"/>
      <c r="J19" s="98"/>
      <c r="K19" s="99" t="s">
        <v>417</v>
      </c>
      <c r="L19" s="30" t="s">
        <v>415</v>
      </c>
      <c r="M19" s="55" t="s">
        <v>447</v>
      </c>
      <c r="N19" s="35" t="s">
        <v>458</v>
      </c>
      <c r="O19" s="115" t="s">
        <v>442</v>
      </c>
      <c r="P19" s="115" t="s">
        <v>443</v>
      </c>
      <c r="Q19" s="115" t="s">
        <v>444</v>
      </c>
      <c r="R19" s="35" t="s">
        <v>441</v>
      </c>
    </row>
    <row r="20" spans="1:18" customFormat="1" ht="26.25" x14ac:dyDescent="0.25">
      <c r="A20" s="118" t="s">
        <v>82</v>
      </c>
      <c r="B20" s="99" t="str">
        <f t="shared" si="1"/>
        <v>Bettles</v>
      </c>
      <c r="C20" s="35" t="s">
        <v>85</v>
      </c>
      <c r="D20" s="130">
        <v>475</v>
      </c>
      <c r="E20" s="98"/>
      <c r="F20" s="98"/>
      <c r="G20" s="98">
        <v>1</v>
      </c>
      <c r="H20" s="98"/>
      <c r="I20" s="98"/>
      <c r="J20" s="98"/>
      <c r="K20" s="99" t="s">
        <v>417</v>
      </c>
      <c r="L20" s="30" t="s">
        <v>415</v>
      </c>
      <c r="M20" s="55" t="s">
        <v>677</v>
      </c>
      <c r="N20" s="35" t="s">
        <v>458</v>
      </c>
      <c r="O20" s="115" t="s">
        <v>442</v>
      </c>
      <c r="P20" s="115" t="s">
        <v>443</v>
      </c>
      <c r="Q20" s="115" t="s">
        <v>444</v>
      </c>
      <c r="R20" s="35" t="s">
        <v>441</v>
      </c>
    </row>
    <row r="21" spans="1:18" customFormat="1" ht="26.25" x14ac:dyDescent="0.25">
      <c r="A21" s="118" t="s">
        <v>82</v>
      </c>
      <c r="B21" s="99" t="str">
        <f t="shared" si="1"/>
        <v>Chistochina</v>
      </c>
      <c r="C21" s="55" t="s">
        <v>86</v>
      </c>
      <c r="D21" s="130">
        <v>220</v>
      </c>
      <c r="E21" s="98"/>
      <c r="F21" s="98"/>
      <c r="G21" s="98">
        <v>1</v>
      </c>
      <c r="H21" s="98"/>
      <c r="I21" s="98"/>
      <c r="J21" s="98"/>
      <c r="K21" s="99" t="s">
        <v>417</v>
      </c>
      <c r="L21" s="30" t="s">
        <v>415</v>
      </c>
      <c r="M21" s="55" t="s">
        <v>452</v>
      </c>
      <c r="N21" s="35" t="s">
        <v>458</v>
      </c>
      <c r="O21" s="115" t="s">
        <v>449</v>
      </c>
      <c r="P21" s="115" t="s">
        <v>450</v>
      </c>
      <c r="Q21" s="115" t="s">
        <v>451</v>
      </c>
      <c r="R21" s="35" t="s">
        <v>441</v>
      </c>
    </row>
    <row r="22" spans="1:18" customFormat="1" ht="26.25" x14ac:dyDescent="0.25">
      <c r="A22" s="118" t="s">
        <v>82</v>
      </c>
      <c r="B22" s="99" t="str">
        <f t="shared" si="1"/>
        <v>Coffman Cove</v>
      </c>
      <c r="C22" s="35" t="s">
        <v>87</v>
      </c>
      <c r="D22" s="130">
        <v>835</v>
      </c>
      <c r="E22" s="98"/>
      <c r="F22" s="98"/>
      <c r="G22" s="98">
        <v>1</v>
      </c>
      <c r="H22" s="98"/>
      <c r="I22" s="98"/>
      <c r="J22" s="98"/>
      <c r="K22" s="99" t="s">
        <v>417</v>
      </c>
      <c r="L22" s="30" t="s">
        <v>415</v>
      </c>
      <c r="M22" s="55"/>
      <c r="N22" s="35" t="s">
        <v>458</v>
      </c>
      <c r="O22" s="115" t="s">
        <v>439</v>
      </c>
      <c r="P22" s="115" t="s">
        <v>453</v>
      </c>
      <c r="Q22" s="115" t="s">
        <v>440</v>
      </c>
      <c r="R22" s="35" t="s">
        <v>438</v>
      </c>
    </row>
    <row r="23" spans="1:18" customFormat="1" ht="26.25" x14ac:dyDescent="0.25">
      <c r="A23" s="118" t="s">
        <v>82</v>
      </c>
      <c r="B23" s="105" t="s">
        <v>100</v>
      </c>
      <c r="C23" s="105" t="s">
        <v>88</v>
      </c>
      <c r="D23" s="128">
        <v>4500</v>
      </c>
      <c r="E23" s="98"/>
      <c r="F23" s="98"/>
      <c r="G23" s="98"/>
      <c r="H23" s="98"/>
      <c r="I23" s="98">
        <v>1</v>
      </c>
      <c r="J23" s="98"/>
      <c r="K23" s="99" t="s">
        <v>414</v>
      </c>
      <c r="L23" s="30" t="s">
        <v>415</v>
      </c>
      <c r="M23" s="55"/>
      <c r="N23" s="35" t="s">
        <v>458</v>
      </c>
      <c r="O23" s="115" t="s">
        <v>439</v>
      </c>
      <c r="P23" s="115" t="s">
        <v>453</v>
      </c>
      <c r="Q23" s="115" t="s">
        <v>440</v>
      </c>
      <c r="R23" s="35" t="s">
        <v>438</v>
      </c>
    </row>
    <row r="24" spans="1:18" customFormat="1" ht="26.25" x14ac:dyDescent="0.25">
      <c r="A24" s="118" t="s">
        <v>82</v>
      </c>
      <c r="B24" s="35" t="s">
        <v>88</v>
      </c>
      <c r="C24" s="35" t="s">
        <v>88</v>
      </c>
      <c r="D24" s="128">
        <v>4400</v>
      </c>
      <c r="E24" s="98"/>
      <c r="F24" s="98"/>
      <c r="G24" s="98">
        <v>1</v>
      </c>
      <c r="H24" s="98"/>
      <c r="I24" s="98"/>
      <c r="J24" s="98"/>
      <c r="K24" s="99" t="s">
        <v>414</v>
      </c>
      <c r="L24" s="30" t="s">
        <v>415</v>
      </c>
      <c r="M24" s="55"/>
      <c r="N24" s="35" t="s">
        <v>458</v>
      </c>
      <c r="O24" s="115" t="s">
        <v>439</v>
      </c>
      <c r="P24" s="115" t="s">
        <v>453</v>
      </c>
      <c r="Q24" s="115" t="s">
        <v>440</v>
      </c>
      <c r="R24" s="35" t="s">
        <v>438</v>
      </c>
    </row>
    <row r="25" spans="1:18" customFormat="1" ht="26.25" x14ac:dyDescent="0.25">
      <c r="A25" s="118" t="s">
        <v>82</v>
      </c>
      <c r="B25" s="105" t="s">
        <v>89</v>
      </c>
      <c r="C25" s="105" t="s">
        <v>88</v>
      </c>
      <c r="D25" s="128">
        <v>1000</v>
      </c>
      <c r="E25" s="98"/>
      <c r="F25" s="98"/>
      <c r="G25" s="98">
        <v>1</v>
      </c>
      <c r="H25" s="98"/>
      <c r="I25" s="98"/>
      <c r="J25" s="98"/>
      <c r="K25" s="99" t="s">
        <v>414</v>
      </c>
      <c r="L25" s="30" t="s">
        <v>415</v>
      </c>
      <c r="M25" s="55"/>
      <c r="N25" s="35" t="s">
        <v>458</v>
      </c>
      <c r="O25" s="115" t="s">
        <v>439</v>
      </c>
      <c r="P25" s="115" t="s">
        <v>453</v>
      </c>
      <c r="Q25" s="115" t="s">
        <v>440</v>
      </c>
      <c r="R25" s="35" t="s">
        <v>438</v>
      </c>
    </row>
    <row r="26" spans="1:18" s="17" customFormat="1" ht="26.25" x14ac:dyDescent="0.25">
      <c r="A26" s="118" t="s">
        <v>82</v>
      </c>
      <c r="B26" s="55" t="str">
        <f>C26</f>
        <v>Dot Lake</v>
      </c>
      <c r="C26" s="55" t="s">
        <v>90</v>
      </c>
      <c r="D26" s="129">
        <v>0</v>
      </c>
      <c r="E26" s="98"/>
      <c r="F26" s="98"/>
      <c r="G26" s="98"/>
      <c r="H26" s="98"/>
      <c r="I26" s="98"/>
      <c r="J26" s="98"/>
      <c r="K26" s="99" t="s">
        <v>417</v>
      </c>
      <c r="L26" s="30" t="s">
        <v>415</v>
      </c>
      <c r="M26" s="55" t="s">
        <v>452</v>
      </c>
      <c r="N26" s="35" t="s">
        <v>458</v>
      </c>
      <c r="O26" s="115" t="s">
        <v>442</v>
      </c>
      <c r="P26" s="115" t="s">
        <v>454</v>
      </c>
      <c r="Q26" s="115" t="s">
        <v>444</v>
      </c>
      <c r="R26" s="35" t="s">
        <v>441</v>
      </c>
    </row>
    <row r="27" spans="1:18" customFormat="1" ht="26.25" x14ac:dyDescent="0.25">
      <c r="A27" s="118" t="s">
        <v>82</v>
      </c>
      <c r="B27" s="55" t="str">
        <f t="shared" ref="B27:B28" si="2">C27</f>
        <v>Eagle</v>
      </c>
      <c r="C27" s="35" t="s">
        <v>673</v>
      </c>
      <c r="D27" s="130">
        <v>475</v>
      </c>
      <c r="E27" s="98"/>
      <c r="F27" s="98"/>
      <c r="G27" s="98">
        <v>1</v>
      </c>
      <c r="H27" s="98"/>
      <c r="I27" s="98"/>
      <c r="J27" s="98"/>
      <c r="K27" s="99" t="s">
        <v>417</v>
      </c>
      <c r="L27" s="30" t="s">
        <v>415</v>
      </c>
      <c r="M27" s="55" t="s">
        <v>678</v>
      </c>
      <c r="N27" s="35" t="s">
        <v>458</v>
      </c>
      <c r="O27" s="115" t="s">
        <v>442</v>
      </c>
      <c r="P27" s="115" t="s">
        <v>454</v>
      </c>
      <c r="Q27" s="115" t="s">
        <v>444</v>
      </c>
      <c r="R27" s="35" t="s">
        <v>441</v>
      </c>
    </row>
    <row r="28" spans="1:18" customFormat="1" ht="26.25" x14ac:dyDescent="0.25">
      <c r="A28" s="118" t="s">
        <v>82</v>
      </c>
      <c r="B28" s="55" t="str">
        <f t="shared" si="2"/>
        <v>Eagle Village</v>
      </c>
      <c r="C28" s="35" t="s">
        <v>674</v>
      </c>
      <c r="D28" s="130">
        <v>0</v>
      </c>
      <c r="E28" s="98"/>
      <c r="F28" s="98"/>
      <c r="G28" s="98"/>
      <c r="H28" s="98"/>
      <c r="I28" s="98"/>
      <c r="J28" s="98"/>
      <c r="K28" s="99" t="s">
        <v>417</v>
      </c>
      <c r="L28" s="30" t="s">
        <v>415</v>
      </c>
      <c r="M28" s="55" t="s">
        <v>679</v>
      </c>
      <c r="N28" s="35" t="s">
        <v>458</v>
      </c>
      <c r="O28" s="115" t="s">
        <v>442</v>
      </c>
      <c r="P28" s="115" t="s">
        <v>454</v>
      </c>
      <c r="Q28" s="115" t="s">
        <v>444</v>
      </c>
      <c r="R28" s="35" t="s">
        <v>441</v>
      </c>
    </row>
    <row r="29" spans="1:18" customFormat="1" ht="26.25" x14ac:dyDescent="0.25">
      <c r="A29" s="118" t="s">
        <v>82</v>
      </c>
      <c r="B29" s="105" t="s">
        <v>793</v>
      </c>
      <c r="C29" s="105" t="s">
        <v>91</v>
      </c>
      <c r="D29" s="128">
        <v>6200</v>
      </c>
      <c r="E29" s="98"/>
      <c r="F29" s="98"/>
      <c r="G29" s="98">
        <v>1</v>
      </c>
      <c r="H29" s="98"/>
      <c r="I29" s="98"/>
      <c r="J29" s="98"/>
      <c r="K29" s="99" t="s">
        <v>414</v>
      </c>
      <c r="L29" s="30" t="s">
        <v>415</v>
      </c>
      <c r="M29" s="55"/>
      <c r="N29" s="35" t="s">
        <v>458</v>
      </c>
      <c r="O29" s="115" t="s">
        <v>439</v>
      </c>
      <c r="P29" s="115" t="s">
        <v>91</v>
      </c>
      <c r="Q29" s="115" t="s">
        <v>440</v>
      </c>
      <c r="R29" s="35" t="s">
        <v>438</v>
      </c>
    </row>
    <row r="30" spans="1:18" customFormat="1" ht="26.25" x14ac:dyDescent="0.25">
      <c r="A30" s="118" t="s">
        <v>82</v>
      </c>
      <c r="B30" s="55" t="str">
        <f>C30</f>
        <v>Healy Lake</v>
      </c>
      <c r="C30" s="55" t="s">
        <v>92</v>
      </c>
      <c r="D30" s="129">
        <v>78</v>
      </c>
      <c r="E30" s="98"/>
      <c r="F30" s="98"/>
      <c r="G30" s="98">
        <v>1</v>
      </c>
      <c r="H30" s="98"/>
      <c r="I30" s="98"/>
      <c r="J30" s="98"/>
      <c r="K30" s="99" t="s">
        <v>417</v>
      </c>
      <c r="L30" s="30" t="s">
        <v>415</v>
      </c>
      <c r="M30" s="55" t="s">
        <v>455</v>
      </c>
      <c r="N30" s="35" t="s">
        <v>458</v>
      </c>
      <c r="O30" s="115" t="s">
        <v>442</v>
      </c>
      <c r="P30" s="115" t="s">
        <v>454</v>
      </c>
      <c r="Q30" s="115" t="s">
        <v>444</v>
      </c>
      <c r="R30" s="35" t="s">
        <v>441</v>
      </c>
    </row>
    <row r="31" spans="1:18" customFormat="1" ht="26.25" x14ac:dyDescent="0.25">
      <c r="A31" s="118" t="s">
        <v>82</v>
      </c>
      <c r="B31" s="55" t="str">
        <f t="shared" ref="B31:B33" si="3">C31</f>
        <v>Hollis</v>
      </c>
      <c r="C31" s="55" t="s">
        <v>93</v>
      </c>
      <c r="D31" s="129">
        <v>345</v>
      </c>
      <c r="E31" s="98"/>
      <c r="F31" s="98"/>
      <c r="G31" s="98">
        <v>1</v>
      </c>
      <c r="H31" s="98"/>
      <c r="I31" s="98"/>
      <c r="J31" s="98"/>
      <c r="K31" s="99" t="s">
        <v>416</v>
      </c>
      <c r="L31" s="30" t="s">
        <v>415</v>
      </c>
      <c r="M31" s="55" t="s">
        <v>452</v>
      </c>
      <c r="N31" s="35" t="s">
        <v>458</v>
      </c>
      <c r="O31" s="115" t="s">
        <v>439</v>
      </c>
      <c r="P31" s="115" t="s">
        <v>453</v>
      </c>
      <c r="Q31" s="115" t="s">
        <v>440</v>
      </c>
      <c r="R31" s="35" t="s">
        <v>438</v>
      </c>
    </row>
    <row r="32" spans="1:18" customFormat="1" ht="26.25" x14ac:dyDescent="0.25">
      <c r="A32" s="118" t="s">
        <v>82</v>
      </c>
      <c r="B32" s="55" t="str">
        <f t="shared" si="3"/>
        <v>Hydaburg</v>
      </c>
      <c r="C32" s="35" t="s">
        <v>94</v>
      </c>
      <c r="D32" s="128">
        <v>1000</v>
      </c>
      <c r="E32" s="98"/>
      <c r="F32" s="98"/>
      <c r="G32" s="98">
        <v>1</v>
      </c>
      <c r="H32" s="98"/>
      <c r="I32" s="98"/>
      <c r="J32" s="98"/>
      <c r="K32" s="99" t="s">
        <v>414</v>
      </c>
      <c r="L32" s="30" t="s">
        <v>415</v>
      </c>
      <c r="M32" s="55"/>
      <c r="N32" s="35" t="s">
        <v>458</v>
      </c>
      <c r="O32" s="115" t="s">
        <v>439</v>
      </c>
      <c r="P32" s="115" t="s">
        <v>453</v>
      </c>
      <c r="Q32" s="115" t="s">
        <v>440</v>
      </c>
      <c r="R32" s="35" t="s">
        <v>438</v>
      </c>
    </row>
    <row r="33" spans="1:18" customFormat="1" ht="26.25" x14ac:dyDescent="0.25">
      <c r="A33" s="118" t="s">
        <v>82</v>
      </c>
      <c r="B33" s="55" t="str">
        <f t="shared" si="3"/>
        <v>Kasaan</v>
      </c>
      <c r="C33" s="99" t="s">
        <v>95</v>
      </c>
      <c r="D33" s="93">
        <v>360</v>
      </c>
      <c r="E33" s="98"/>
      <c r="F33" s="98"/>
      <c r="G33" s="98">
        <v>1</v>
      </c>
      <c r="H33" s="98"/>
      <c r="I33" s="98"/>
      <c r="J33" s="98"/>
      <c r="K33" s="99" t="s">
        <v>416</v>
      </c>
      <c r="L33" s="30" t="s">
        <v>415</v>
      </c>
      <c r="M33" s="55" t="s">
        <v>662</v>
      </c>
      <c r="N33" s="35" t="s">
        <v>458</v>
      </c>
      <c r="O33" s="115" t="s">
        <v>439</v>
      </c>
      <c r="P33" s="115" t="s">
        <v>453</v>
      </c>
      <c r="Q33" s="115" t="s">
        <v>440</v>
      </c>
      <c r="R33" s="35" t="s">
        <v>438</v>
      </c>
    </row>
    <row r="34" spans="1:18" customFormat="1" ht="26.25" x14ac:dyDescent="0.25">
      <c r="A34" s="118" t="s">
        <v>82</v>
      </c>
      <c r="B34" s="105" t="s">
        <v>101</v>
      </c>
      <c r="C34" s="105" t="s">
        <v>96</v>
      </c>
      <c r="D34" s="128">
        <v>2000</v>
      </c>
      <c r="E34" s="98"/>
      <c r="F34" s="98"/>
      <c r="G34" s="98"/>
      <c r="H34" s="98"/>
      <c r="I34" s="98">
        <v>1</v>
      </c>
      <c r="J34" s="98"/>
      <c r="K34" s="99" t="s">
        <v>414</v>
      </c>
      <c r="L34" s="30" t="s">
        <v>415</v>
      </c>
      <c r="M34" s="55"/>
      <c r="N34" s="35" t="s">
        <v>458</v>
      </c>
      <c r="O34" s="115" t="s">
        <v>439</v>
      </c>
      <c r="P34" s="115" t="s">
        <v>453</v>
      </c>
      <c r="Q34" s="115" t="s">
        <v>440</v>
      </c>
      <c r="R34" s="35" t="s">
        <v>438</v>
      </c>
    </row>
    <row r="35" spans="1:18" s="17" customFormat="1" ht="26.25" x14ac:dyDescent="0.25">
      <c r="A35" s="118" t="s">
        <v>82</v>
      </c>
      <c r="B35" s="35" t="str">
        <f>C35</f>
        <v>Mentasta Lake</v>
      </c>
      <c r="C35" s="35" t="s">
        <v>97</v>
      </c>
      <c r="D35" s="130">
        <v>325</v>
      </c>
      <c r="E35" s="98"/>
      <c r="F35" s="98"/>
      <c r="G35" s="98">
        <v>1</v>
      </c>
      <c r="H35" s="98"/>
      <c r="I35" s="98"/>
      <c r="J35" s="98"/>
      <c r="K35" s="99" t="s">
        <v>417</v>
      </c>
      <c r="L35" s="30" t="s">
        <v>415</v>
      </c>
      <c r="M35" s="55"/>
      <c r="N35" s="35" t="s">
        <v>458</v>
      </c>
      <c r="O35" s="115" t="s">
        <v>442</v>
      </c>
      <c r="P35" s="115" t="s">
        <v>450</v>
      </c>
      <c r="Q35" s="115" t="s">
        <v>451</v>
      </c>
      <c r="R35" s="35" t="s">
        <v>441</v>
      </c>
    </row>
    <row r="36" spans="1:18" customFormat="1" ht="26.25" x14ac:dyDescent="0.25">
      <c r="A36" s="118" t="s">
        <v>82</v>
      </c>
      <c r="B36" s="35" t="str">
        <f t="shared" ref="B36:B37" si="4">C36</f>
        <v>Naukati Bay</v>
      </c>
      <c r="C36" s="35" t="s">
        <v>98</v>
      </c>
      <c r="D36" s="130">
        <v>488</v>
      </c>
      <c r="E36" s="98"/>
      <c r="F36" s="98"/>
      <c r="G36" s="98">
        <v>1</v>
      </c>
      <c r="H36" s="98"/>
      <c r="I36" s="98"/>
      <c r="J36" s="98"/>
      <c r="K36" s="99" t="s">
        <v>417</v>
      </c>
      <c r="L36" s="30" t="s">
        <v>415</v>
      </c>
      <c r="M36" s="55"/>
      <c r="N36" s="35" t="s">
        <v>458</v>
      </c>
      <c r="O36" s="115" t="s">
        <v>439</v>
      </c>
      <c r="P36" s="115" t="s">
        <v>453</v>
      </c>
      <c r="Q36" s="115" t="s">
        <v>440</v>
      </c>
      <c r="R36" s="35" t="s">
        <v>438</v>
      </c>
    </row>
    <row r="37" spans="1:18" customFormat="1" ht="26.25" x14ac:dyDescent="0.25">
      <c r="A37" s="118" t="s">
        <v>82</v>
      </c>
      <c r="B37" s="35" t="str">
        <f t="shared" si="4"/>
        <v>Northway</v>
      </c>
      <c r="C37" s="35" t="s">
        <v>99</v>
      </c>
      <c r="D37" s="128">
        <v>1100</v>
      </c>
      <c r="E37" s="98"/>
      <c r="F37" s="98"/>
      <c r="G37" s="98">
        <v>1</v>
      </c>
      <c r="H37" s="98"/>
      <c r="I37" s="98"/>
      <c r="J37" s="98"/>
      <c r="K37" s="99" t="s">
        <v>414</v>
      </c>
      <c r="L37" s="30" t="s">
        <v>415</v>
      </c>
      <c r="M37" s="55" t="s">
        <v>680</v>
      </c>
      <c r="N37" s="35" t="s">
        <v>458</v>
      </c>
      <c r="O37" s="115" t="s">
        <v>442</v>
      </c>
      <c r="P37" s="115" t="s">
        <v>454</v>
      </c>
      <c r="Q37" s="115" t="s">
        <v>444</v>
      </c>
      <c r="R37" s="35" t="s">
        <v>441</v>
      </c>
    </row>
    <row r="38" spans="1:18" customFormat="1" ht="26.25" x14ac:dyDescent="0.25">
      <c r="A38" s="118" t="s">
        <v>82</v>
      </c>
      <c r="B38" s="105" t="s">
        <v>681</v>
      </c>
      <c r="C38" s="105" t="s">
        <v>102</v>
      </c>
      <c r="D38" s="128">
        <v>4400</v>
      </c>
      <c r="E38" s="98"/>
      <c r="F38" s="98"/>
      <c r="G38" s="98">
        <v>0.77272727272727271</v>
      </c>
      <c r="H38" s="98"/>
      <c r="I38" s="98">
        <v>0.22727272727272727</v>
      </c>
      <c r="J38" s="98"/>
      <c r="K38" s="99" t="s">
        <v>414</v>
      </c>
      <c r="L38" s="30" t="s">
        <v>415</v>
      </c>
      <c r="M38" s="55"/>
      <c r="N38" s="35" t="s">
        <v>458</v>
      </c>
      <c r="O38" s="115" t="s">
        <v>439</v>
      </c>
      <c r="P38" s="115" t="s">
        <v>102</v>
      </c>
      <c r="Q38" s="115" t="s">
        <v>440</v>
      </c>
      <c r="R38" s="35" t="s">
        <v>438</v>
      </c>
    </row>
    <row r="39" spans="1:18" customFormat="1" ht="26.25" x14ac:dyDescent="0.25">
      <c r="A39" s="118" t="s">
        <v>82</v>
      </c>
      <c r="B39" s="105" t="s">
        <v>751</v>
      </c>
      <c r="C39" s="105" t="s">
        <v>102</v>
      </c>
      <c r="D39" s="128">
        <v>4000</v>
      </c>
      <c r="E39" s="98"/>
      <c r="F39" s="98"/>
      <c r="G39" s="98"/>
      <c r="H39" s="98"/>
      <c r="I39" s="98">
        <v>1</v>
      </c>
      <c r="J39" s="98"/>
      <c r="K39" s="99" t="s">
        <v>414</v>
      </c>
      <c r="L39" s="30" t="s">
        <v>415</v>
      </c>
      <c r="M39" s="55"/>
      <c r="N39" s="35" t="s">
        <v>458</v>
      </c>
      <c r="O39" s="115" t="s">
        <v>439</v>
      </c>
      <c r="P39" s="115" t="s">
        <v>102</v>
      </c>
      <c r="Q39" s="115" t="s">
        <v>440</v>
      </c>
      <c r="R39" s="35" t="s">
        <v>438</v>
      </c>
    </row>
    <row r="40" spans="1:18" customFormat="1" ht="26.25" x14ac:dyDescent="0.25">
      <c r="A40" s="118" t="s">
        <v>82</v>
      </c>
      <c r="B40" s="105" t="s">
        <v>752</v>
      </c>
      <c r="C40" s="105" t="s">
        <v>102</v>
      </c>
      <c r="D40" s="128">
        <v>3000</v>
      </c>
      <c r="E40" s="98"/>
      <c r="F40" s="98"/>
      <c r="G40" s="98"/>
      <c r="H40" s="98"/>
      <c r="I40" s="98">
        <v>1</v>
      </c>
      <c r="J40" s="98"/>
      <c r="K40" s="99" t="s">
        <v>414</v>
      </c>
      <c r="L40" s="30" t="s">
        <v>415</v>
      </c>
      <c r="M40" s="55"/>
      <c r="N40" s="35" t="s">
        <v>458</v>
      </c>
      <c r="O40" s="115" t="s">
        <v>439</v>
      </c>
      <c r="P40" s="115" t="s">
        <v>102</v>
      </c>
      <c r="Q40" s="115" t="s">
        <v>440</v>
      </c>
      <c r="R40" s="35" t="s">
        <v>438</v>
      </c>
    </row>
    <row r="41" spans="1:18" customFormat="1" ht="26.25" x14ac:dyDescent="0.25">
      <c r="A41" s="118" t="s">
        <v>82</v>
      </c>
      <c r="B41" s="35" t="str">
        <f>C41</f>
        <v>Slana</v>
      </c>
      <c r="C41" s="35" t="s">
        <v>103</v>
      </c>
      <c r="D41" s="130">
        <v>730</v>
      </c>
      <c r="E41" s="98"/>
      <c r="F41" s="98"/>
      <c r="G41" s="98">
        <v>1</v>
      </c>
      <c r="H41" s="98"/>
      <c r="I41" s="98"/>
      <c r="J41" s="98"/>
      <c r="K41" s="99" t="s">
        <v>417</v>
      </c>
      <c r="L41" s="30" t="s">
        <v>415</v>
      </c>
      <c r="M41" s="55"/>
      <c r="N41" s="35" t="s">
        <v>458</v>
      </c>
      <c r="O41" s="115" t="s">
        <v>449</v>
      </c>
      <c r="P41" s="115" t="s">
        <v>450</v>
      </c>
      <c r="Q41" s="115" t="s">
        <v>451</v>
      </c>
      <c r="R41" s="35" t="s">
        <v>441</v>
      </c>
    </row>
    <row r="42" spans="1:18" customFormat="1" ht="26.25" x14ac:dyDescent="0.25">
      <c r="A42" s="118" t="s">
        <v>82</v>
      </c>
      <c r="B42" s="35" t="str">
        <f t="shared" ref="B42:B43" si="5">C42</f>
        <v>Tanacross</v>
      </c>
      <c r="C42" s="105" t="s">
        <v>682</v>
      </c>
      <c r="D42" s="128"/>
      <c r="E42" s="98"/>
      <c r="F42" s="98"/>
      <c r="G42" s="98"/>
      <c r="H42" s="98"/>
      <c r="I42" s="98"/>
      <c r="J42" s="98"/>
      <c r="K42" s="99" t="s">
        <v>414</v>
      </c>
      <c r="L42" s="30" t="s">
        <v>415</v>
      </c>
      <c r="M42" s="55" t="s">
        <v>683</v>
      </c>
      <c r="N42" s="35" t="s">
        <v>458</v>
      </c>
      <c r="O42" s="115" t="s">
        <v>442</v>
      </c>
      <c r="P42" s="115" t="s">
        <v>454</v>
      </c>
      <c r="Q42" s="115" t="s">
        <v>444</v>
      </c>
      <c r="R42" s="35" t="s">
        <v>441</v>
      </c>
    </row>
    <row r="43" spans="1:18" customFormat="1" ht="26.25" x14ac:dyDescent="0.25">
      <c r="A43" s="118" t="s">
        <v>82</v>
      </c>
      <c r="B43" s="35" t="str">
        <f t="shared" si="5"/>
        <v>Tetlin</v>
      </c>
      <c r="C43" s="55" t="s">
        <v>104</v>
      </c>
      <c r="D43" s="130">
        <v>0</v>
      </c>
      <c r="E43" s="98"/>
      <c r="F43" s="98"/>
      <c r="G43" s="98"/>
      <c r="H43" s="98"/>
      <c r="I43" s="98"/>
      <c r="J43" s="98"/>
      <c r="K43" s="99" t="s">
        <v>417</v>
      </c>
      <c r="L43" s="30" t="s">
        <v>415</v>
      </c>
      <c r="M43" s="55" t="s">
        <v>452</v>
      </c>
      <c r="N43" s="35" t="s">
        <v>458</v>
      </c>
      <c r="O43" s="115" t="s">
        <v>442</v>
      </c>
      <c r="P43" s="115" t="s">
        <v>454</v>
      </c>
      <c r="Q43" s="115" t="s">
        <v>457</v>
      </c>
      <c r="R43" s="35" t="s">
        <v>441</v>
      </c>
    </row>
    <row r="44" spans="1:18" customFormat="1" ht="26.25" x14ac:dyDescent="0.25">
      <c r="A44" s="118" t="s">
        <v>82</v>
      </c>
      <c r="B44" s="105" t="s">
        <v>105</v>
      </c>
      <c r="C44" s="105" t="s">
        <v>106</v>
      </c>
      <c r="D44" s="128">
        <v>1300</v>
      </c>
      <c r="E44" s="98"/>
      <c r="F44" s="98"/>
      <c r="G44" s="98">
        <v>1</v>
      </c>
      <c r="H44" s="98"/>
      <c r="I44" s="98"/>
      <c r="J44" s="98"/>
      <c r="K44" s="99" t="s">
        <v>414</v>
      </c>
      <c r="L44" s="30" t="s">
        <v>415</v>
      </c>
      <c r="M44" s="55"/>
      <c r="N44" s="35" t="s">
        <v>458</v>
      </c>
      <c r="O44" s="115" t="s">
        <v>439</v>
      </c>
      <c r="P44" s="115" t="s">
        <v>453</v>
      </c>
      <c r="Q44" s="115" t="s">
        <v>440</v>
      </c>
      <c r="R44" s="35" t="s">
        <v>438</v>
      </c>
    </row>
    <row r="45" spans="1:18" customFormat="1" ht="26.25" x14ac:dyDescent="0.25">
      <c r="A45" s="118" t="s">
        <v>82</v>
      </c>
      <c r="B45" s="35" t="s">
        <v>106</v>
      </c>
      <c r="C45" s="35" t="s">
        <v>106</v>
      </c>
      <c r="D45" s="128">
        <v>1000</v>
      </c>
      <c r="E45" s="98"/>
      <c r="F45" s="98"/>
      <c r="G45" s="98">
        <v>1</v>
      </c>
      <c r="H45" s="98"/>
      <c r="I45" s="98"/>
      <c r="J45" s="98"/>
      <c r="K45" s="99" t="s">
        <v>414</v>
      </c>
      <c r="L45" s="30" t="s">
        <v>415</v>
      </c>
      <c r="M45" s="55"/>
      <c r="N45" s="35" t="s">
        <v>458</v>
      </c>
      <c r="O45" s="115" t="s">
        <v>439</v>
      </c>
      <c r="P45" s="115" t="s">
        <v>453</v>
      </c>
      <c r="Q45" s="115" t="s">
        <v>440</v>
      </c>
      <c r="R45" s="35" t="s">
        <v>438</v>
      </c>
    </row>
    <row r="46" spans="1:18" customFormat="1" ht="26.25" x14ac:dyDescent="0.25">
      <c r="A46" s="118" t="s">
        <v>82</v>
      </c>
      <c r="B46" s="105" t="s">
        <v>107</v>
      </c>
      <c r="C46" s="105" t="s">
        <v>107</v>
      </c>
      <c r="D46" s="128">
        <v>7600</v>
      </c>
      <c r="E46" s="98"/>
      <c r="F46" s="98"/>
      <c r="G46" s="98">
        <v>1</v>
      </c>
      <c r="H46" s="98"/>
      <c r="I46" s="98"/>
      <c r="J46" s="98"/>
      <c r="K46" s="99" t="s">
        <v>414</v>
      </c>
      <c r="L46" s="30" t="s">
        <v>415</v>
      </c>
      <c r="M46" s="55" t="s">
        <v>740</v>
      </c>
      <c r="N46" s="35" t="s">
        <v>458</v>
      </c>
      <c r="O46" s="115" t="s">
        <v>442</v>
      </c>
      <c r="P46" s="115" t="s">
        <v>454</v>
      </c>
      <c r="Q46" s="115" t="s">
        <v>444</v>
      </c>
      <c r="R46" s="35" t="s">
        <v>441</v>
      </c>
    </row>
    <row r="47" spans="1:18" customFormat="1" ht="26.25" x14ac:dyDescent="0.25">
      <c r="A47" s="118" t="s">
        <v>82</v>
      </c>
      <c r="B47" s="100" t="s">
        <v>108</v>
      </c>
      <c r="C47" s="100" t="s">
        <v>108</v>
      </c>
      <c r="D47" s="130">
        <v>250</v>
      </c>
      <c r="E47" s="98"/>
      <c r="F47" s="98"/>
      <c r="G47" s="98">
        <v>1</v>
      </c>
      <c r="H47" s="98"/>
      <c r="I47" s="98"/>
      <c r="J47" s="98"/>
      <c r="K47" s="99" t="s">
        <v>417</v>
      </c>
      <c r="L47" s="30" t="s">
        <v>415</v>
      </c>
      <c r="M47" s="55"/>
      <c r="N47" s="35" t="s">
        <v>458</v>
      </c>
      <c r="O47" s="115" t="s">
        <v>439</v>
      </c>
      <c r="P47" s="115" t="s">
        <v>453</v>
      </c>
      <c r="Q47" s="115" t="s">
        <v>440</v>
      </c>
      <c r="R47" s="35" t="s">
        <v>438</v>
      </c>
    </row>
    <row r="48" spans="1:18" customFormat="1" ht="26.25" x14ac:dyDescent="0.25">
      <c r="A48" s="118" t="s">
        <v>764</v>
      </c>
      <c r="B48" s="35" t="s">
        <v>109</v>
      </c>
      <c r="C48" s="35" t="s">
        <v>109</v>
      </c>
      <c r="D48" s="130">
        <v>1300</v>
      </c>
      <c r="E48" s="98"/>
      <c r="F48" s="98"/>
      <c r="G48" s="98">
        <v>1</v>
      </c>
      <c r="H48" s="98"/>
      <c r="I48" s="98"/>
      <c r="J48" s="98"/>
      <c r="K48" s="99" t="s">
        <v>414</v>
      </c>
      <c r="L48" s="30" t="s">
        <v>415</v>
      </c>
      <c r="M48" s="55"/>
      <c r="N48" s="35" t="s">
        <v>458</v>
      </c>
      <c r="O48" s="115" t="s">
        <v>428</v>
      </c>
      <c r="P48" s="115" t="s">
        <v>459</v>
      </c>
      <c r="Q48" s="115" t="s">
        <v>430</v>
      </c>
      <c r="R48" s="35" t="s">
        <v>441</v>
      </c>
    </row>
    <row r="49" spans="1:18" customFormat="1" ht="26.25" x14ac:dyDescent="0.25">
      <c r="A49" s="118" t="s">
        <v>764</v>
      </c>
      <c r="B49" s="35" t="s">
        <v>110</v>
      </c>
      <c r="C49" s="35" t="s">
        <v>110</v>
      </c>
      <c r="D49" s="93">
        <v>982</v>
      </c>
      <c r="E49" s="98"/>
      <c r="F49" s="98"/>
      <c r="G49" s="98">
        <v>1</v>
      </c>
      <c r="H49" s="98"/>
      <c r="I49" s="98"/>
      <c r="J49" s="98"/>
      <c r="K49" s="99" t="s">
        <v>416</v>
      </c>
      <c r="L49" s="30" t="s">
        <v>415</v>
      </c>
      <c r="M49" s="55"/>
      <c r="N49" s="35" t="s">
        <v>458</v>
      </c>
      <c r="O49" s="115" t="s">
        <v>461</v>
      </c>
      <c r="P49" s="115" t="s">
        <v>461</v>
      </c>
      <c r="Q49" s="115" t="s">
        <v>462</v>
      </c>
      <c r="R49" s="35" t="s">
        <v>460</v>
      </c>
    </row>
    <row r="50" spans="1:18" customFormat="1" ht="26.25" x14ac:dyDescent="0.25">
      <c r="A50" s="118" t="s">
        <v>764</v>
      </c>
      <c r="B50" s="35" t="s">
        <v>684</v>
      </c>
      <c r="C50" s="35" t="s">
        <v>684</v>
      </c>
      <c r="D50" s="130">
        <v>0</v>
      </c>
      <c r="E50" s="98"/>
      <c r="F50" s="98"/>
      <c r="G50" s="98"/>
      <c r="H50" s="98"/>
      <c r="I50" s="98"/>
      <c r="J50" s="98"/>
      <c r="K50" s="99" t="s">
        <v>414</v>
      </c>
      <c r="L50" s="30" t="s">
        <v>415</v>
      </c>
      <c r="M50" s="55" t="s">
        <v>685</v>
      </c>
      <c r="N50" s="35" t="s">
        <v>458</v>
      </c>
      <c r="O50" s="115" t="s">
        <v>428</v>
      </c>
      <c r="P50" s="115" t="s">
        <v>459</v>
      </c>
      <c r="Q50" s="115" t="s">
        <v>430</v>
      </c>
      <c r="R50" s="35" t="s">
        <v>441</v>
      </c>
    </row>
    <row r="51" spans="1:18" s="17" customFormat="1" ht="26.25" x14ac:dyDescent="0.25">
      <c r="A51" s="118" t="s">
        <v>764</v>
      </c>
      <c r="B51" s="35" t="s">
        <v>111</v>
      </c>
      <c r="C51" s="35" t="s">
        <v>111</v>
      </c>
      <c r="D51" s="93">
        <v>495</v>
      </c>
      <c r="E51" s="98"/>
      <c r="F51" s="98"/>
      <c r="G51" s="98">
        <v>1</v>
      </c>
      <c r="H51" s="98"/>
      <c r="I51" s="98"/>
      <c r="J51" s="98"/>
      <c r="K51" s="99" t="s">
        <v>416</v>
      </c>
      <c r="L51" s="30" t="s">
        <v>415</v>
      </c>
      <c r="M51" s="55"/>
      <c r="N51" s="35" t="s">
        <v>458</v>
      </c>
      <c r="O51" s="115" t="s">
        <v>442</v>
      </c>
      <c r="P51" s="115" t="s">
        <v>443</v>
      </c>
      <c r="Q51" s="115" t="s">
        <v>444</v>
      </c>
      <c r="R51" s="35" t="s">
        <v>441</v>
      </c>
    </row>
    <row r="52" spans="1:18" customFormat="1" ht="26.25" x14ac:dyDescent="0.25">
      <c r="A52" s="118" t="s">
        <v>764</v>
      </c>
      <c r="B52" s="35" t="s">
        <v>112</v>
      </c>
      <c r="C52" s="35" t="s">
        <v>112</v>
      </c>
      <c r="D52" s="93">
        <v>654</v>
      </c>
      <c r="E52" s="98"/>
      <c r="F52" s="98"/>
      <c r="G52" s="98">
        <v>1</v>
      </c>
      <c r="H52" s="98"/>
      <c r="I52" s="98"/>
      <c r="J52" s="98"/>
      <c r="K52" s="99" t="s">
        <v>416</v>
      </c>
      <c r="L52" s="30" t="s">
        <v>415</v>
      </c>
      <c r="M52" s="55"/>
      <c r="N52" s="35" t="s">
        <v>458</v>
      </c>
      <c r="O52" s="115" t="s">
        <v>463</v>
      </c>
      <c r="P52" s="115" t="s">
        <v>464</v>
      </c>
      <c r="Q52" s="115" t="s">
        <v>463</v>
      </c>
      <c r="R52" s="35" t="s">
        <v>460</v>
      </c>
    </row>
    <row r="53" spans="1:18" customFormat="1" ht="26.25" x14ac:dyDescent="0.25">
      <c r="A53" s="118" t="s">
        <v>764</v>
      </c>
      <c r="B53" s="35" t="s">
        <v>113</v>
      </c>
      <c r="C53" s="35" t="s">
        <v>113</v>
      </c>
      <c r="D53" s="130">
        <v>2200</v>
      </c>
      <c r="E53" s="98"/>
      <c r="F53" s="98"/>
      <c r="G53" s="98">
        <v>0.81818181818181823</v>
      </c>
      <c r="H53" s="98"/>
      <c r="I53" s="98"/>
      <c r="J53" s="122">
        <v>0.18181818181818182</v>
      </c>
      <c r="K53" s="99" t="s">
        <v>416</v>
      </c>
      <c r="L53" s="30" t="s">
        <v>415</v>
      </c>
      <c r="M53" s="55"/>
      <c r="N53" s="35" t="s">
        <v>458</v>
      </c>
      <c r="O53" s="115" t="s">
        <v>428</v>
      </c>
      <c r="P53" s="115" t="s">
        <v>459</v>
      </c>
      <c r="Q53" s="115" t="s">
        <v>430</v>
      </c>
      <c r="R53" s="35" t="s">
        <v>441</v>
      </c>
    </row>
    <row r="54" spans="1:18" customFormat="1" ht="26.25" x14ac:dyDescent="0.25">
      <c r="A54" s="118" t="s">
        <v>764</v>
      </c>
      <c r="B54" s="35" t="s">
        <v>114</v>
      </c>
      <c r="C54" s="35" t="s">
        <v>114</v>
      </c>
      <c r="D54" s="93">
        <v>579</v>
      </c>
      <c r="E54" s="98"/>
      <c r="F54" s="98"/>
      <c r="G54" s="98">
        <v>1</v>
      </c>
      <c r="H54" s="98"/>
      <c r="I54" s="98"/>
      <c r="J54" s="98"/>
      <c r="K54" s="99" t="s">
        <v>416</v>
      </c>
      <c r="L54" s="30" t="s">
        <v>415</v>
      </c>
      <c r="M54" s="55"/>
      <c r="N54" s="35" t="s">
        <v>458</v>
      </c>
      <c r="O54" s="115" t="s">
        <v>428</v>
      </c>
      <c r="P54" s="115" t="s">
        <v>429</v>
      </c>
      <c r="Q54" s="115" t="s">
        <v>430</v>
      </c>
      <c r="R54" s="35" t="s">
        <v>427</v>
      </c>
    </row>
    <row r="55" spans="1:18" customFormat="1" ht="26.25" x14ac:dyDescent="0.25">
      <c r="A55" s="118" t="s">
        <v>764</v>
      </c>
      <c r="B55" s="35" t="s">
        <v>115</v>
      </c>
      <c r="C55" s="35" t="s">
        <v>115</v>
      </c>
      <c r="D55" s="130">
        <v>1600</v>
      </c>
      <c r="E55" s="98"/>
      <c r="F55" s="98"/>
      <c r="G55" s="98">
        <v>1</v>
      </c>
      <c r="H55" s="98"/>
      <c r="I55" s="98"/>
      <c r="J55" s="98"/>
      <c r="K55" s="99" t="s">
        <v>414</v>
      </c>
      <c r="L55" s="30" t="s">
        <v>415</v>
      </c>
      <c r="M55" s="55"/>
      <c r="N55" s="35" t="s">
        <v>458</v>
      </c>
      <c r="O55" s="115" t="s">
        <v>463</v>
      </c>
      <c r="P55" s="115" t="s">
        <v>464</v>
      </c>
      <c r="Q55" s="115" t="s">
        <v>463</v>
      </c>
      <c r="R55" s="35" t="s">
        <v>460</v>
      </c>
    </row>
    <row r="56" spans="1:18" customFormat="1" ht="26.25" x14ac:dyDescent="0.25">
      <c r="A56" s="118" t="s">
        <v>764</v>
      </c>
      <c r="B56" s="35" t="s">
        <v>116</v>
      </c>
      <c r="C56" s="35" t="s">
        <v>116</v>
      </c>
      <c r="D56" s="130">
        <v>2200</v>
      </c>
      <c r="E56" s="98"/>
      <c r="F56" s="98"/>
      <c r="G56" s="98">
        <v>1</v>
      </c>
      <c r="H56" s="98"/>
      <c r="I56" s="98"/>
      <c r="J56" s="98"/>
      <c r="K56" s="99" t="s">
        <v>414</v>
      </c>
      <c r="L56" s="30" t="s">
        <v>415</v>
      </c>
      <c r="M56" s="55"/>
      <c r="N56" s="35" t="s">
        <v>458</v>
      </c>
      <c r="O56" s="115" t="s">
        <v>428</v>
      </c>
      <c r="P56" s="115" t="s">
        <v>459</v>
      </c>
      <c r="Q56" s="115" t="s">
        <v>430</v>
      </c>
      <c r="R56" s="35" t="s">
        <v>441</v>
      </c>
    </row>
    <row r="57" spans="1:18" customFormat="1" ht="26.25" x14ac:dyDescent="0.25">
      <c r="A57" s="118" t="s">
        <v>764</v>
      </c>
      <c r="B57" s="35" t="s">
        <v>117</v>
      </c>
      <c r="C57" s="35" t="s">
        <v>117</v>
      </c>
      <c r="D57" s="130">
        <v>1900</v>
      </c>
      <c r="E57" s="98"/>
      <c r="F57" s="98"/>
      <c r="G57" s="98">
        <v>0.84210526315789469</v>
      </c>
      <c r="H57" s="98"/>
      <c r="I57" s="98"/>
      <c r="J57" s="122">
        <v>0.15789473684210525</v>
      </c>
      <c r="K57" s="99" t="s">
        <v>418</v>
      </c>
      <c r="L57" s="30" t="s">
        <v>415</v>
      </c>
      <c r="M57" s="55"/>
      <c r="N57" s="35" t="s">
        <v>458</v>
      </c>
      <c r="O57" s="115" t="s">
        <v>463</v>
      </c>
      <c r="P57" s="115" t="s">
        <v>464</v>
      </c>
      <c r="Q57" s="115" t="s">
        <v>463</v>
      </c>
      <c r="R57" s="35" t="s">
        <v>460</v>
      </c>
    </row>
    <row r="58" spans="1:18" customFormat="1" ht="26.25" x14ac:dyDescent="0.25">
      <c r="A58" s="118" t="s">
        <v>764</v>
      </c>
      <c r="B58" s="35" t="s">
        <v>118</v>
      </c>
      <c r="C58" s="35" t="s">
        <v>118</v>
      </c>
      <c r="D58" s="93">
        <v>661</v>
      </c>
      <c r="E58" s="98"/>
      <c r="F58" s="98"/>
      <c r="G58" s="98">
        <v>1</v>
      </c>
      <c r="H58" s="98"/>
      <c r="I58" s="98"/>
      <c r="J58" s="98"/>
      <c r="K58" s="99" t="s">
        <v>416</v>
      </c>
      <c r="L58" s="30" t="s">
        <v>415</v>
      </c>
      <c r="M58" s="55"/>
      <c r="N58" s="35" t="s">
        <v>458</v>
      </c>
      <c r="O58" s="115" t="s">
        <v>428</v>
      </c>
      <c r="P58" s="115" t="s">
        <v>429</v>
      </c>
      <c r="Q58" s="115" t="s">
        <v>430</v>
      </c>
      <c r="R58" s="35" t="s">
        <v>427</v>
      </c>
    </row>
    <row r="59" spans="1:18" customFormat="1" ht="26.25" x14ac:dyDescent="0.25">
      <c r="A59" s="118" t="s">
        <v>764</v>
      </c>
      <c r="B59" s="35" t="s">
        <v>119</v>
      </c>
      <c r="C59" s="35" t="s">
        <v>119</v>
      </c>
      <c r="D59" s="93">
        <v>546</v>
      </c>
      <c r="E59" s="98"/>
      <c r="F59" s="98"/>
      <c r="G59" s="98">
        <v>1</v>
      </c>
      <c r="H59" s="98"/>
      <c r="I59" s="98"/>
      <c r="J59" s="98"/>
      <c r="K59" s="99" t="s">
        <v>416</v>
      </c>
      <c r="L59" s="30" t="s">
        <v>415</v>
      </c>
      <c r="M59" s="55"/>
      <c r="N59" s="35" t="s">
        <v>458</v>
      </c>
      <c r="O59" s="115" t="s">
        <v>442</v>
      </c>
      <c r="P59" s="115" t="s">
        <v>443</v>
      </c>
      <c r="Q59" s="115" t="s">
        <v>444</v>
      </c>
      <c r="R59" s="35" t="s">
        <v>441</v>
      </c>
    </row>
    <row r="60" spans="1:18" customFormat="1" ht="26.25" x14ac:dyDescent="0.25">
      <c r="A60" s="118" t="s">
        <v>764</v>
      </c>
      <c r="B60" s="35" t="s">
        <v>120</v>
      </c>
      <c r="C60" s="35" t="s">
        <v>120</v>
      </c>
      <c r="D60" s="93">
        <v>632</v>
      </c>
      <c r="E60" s="98"/>
      <c r="F60" s="98"/>
      <c r="G60" s="98">
        <v>1</v>
      </c>
      <c r="H60" s="98"/>
      <c r="I60" s="98"/>
      <c r="J60" s="98"/>
      <c r="K60" s="99" t="s">
        <v>416</v>
      </c>
      <c r="L60" s="30" t="s">
        <v>415</v>
      </c>
      <c r="M60" s="55"/>
      <c r="N60" s="35" t="s">
        <v>458</v>
      </c>
      <c r="O60" s="115" t="s">
        <v>442</v>
      </c>
      <c r="P60" s="115" t="s">
        <v>443</v>
      </c>
      <c r="Q60" s="115" t="s">
        <v>444</v>
      </c>
      <c r="R60" s="35" t="s">
        <v>441</v>
      </c>
    </row>
    <row r="61" spans="1:18" customFormat="1" ht="26.25" x14ac:dyDescent="0.25">
      <c r="A61" s="118" t="s">
        <v>764</v>
      </c>
      <c r="B61" s="35" t="s">
        <v>121</v>
      </c>
      <c r="C61" s="35" t="s">
        <v>121</v>
      </c>
      <c r="D61" s="130">
        <v>1900</v>
      </c>
      <c r="E61" s="98"/>
      <c r="F61" s="98"/>
      <c r="G61" s="98">
        <v>0.84210526315789469</v>
      </c>
      <c r="H61" s="98"/>
      <c r="I61" s="98"/>
      <c r="J61" s="122">
        <v>0.15789473684210525</v>
      </c>
      <c r="K61" s="99" t="s">
        <v>418</v>
      </c>
      <c r="L61" s="30" t="s">
        <v>415</v>
      </c>
      <c r="M61" s="55"/>
      <c r="N61" s="35" t="s">
        <v>458</v>
      </c>
      <c r="O61" s="115" t="s">
        <v>428</v>
      </c>
      <c r="P61" s="115" t="s">
        <v>459</v>
      </c>
      <c r="Q61" s="115" t="s">
        <v>430</v>
      </c>
      <c r="R61" s="35" t="s">
        <v>441</v>
      </c>
    </row>
    <row r="62" spans="1:18" customFormat="1" ht="26.25" x14ac:dyDescent="0.25">
      <c r="A62" s="118" t="s">
        <v>764</v>
      </c>
      <c r="B62" s="55" t="s">
        <v>122</v>
      </c>
      <c r="C62" s="55" t="s">
        <v>122</v>
      </c>
      <c r="D62" s="130">
        <v>800</v>
      </c>
      <c r="E62" s="98"/>
      <c r="F62" s="98"/>
      <c r="G62" s="98">
        <v>1</v>
      </c>
      <c r="H62" s="98"/>
      <c r="I62" s="98"/>
      <c r="J62" s="98"/>
      <c r="K62" s="99" t="s">
        <v>419</v>
      </c>
      <c r="L62" s="30" t="s">
        <v>415</v>
      </c>
      <c r="M62" s="55"/>
      <c r="N62" s="35" t="s">
        <v>458</v>
      </c>
      <c r="O62" s="115" t="s">
        <v>442</v>
      </c>
      <c r="P62" s="115" t="s">
        <v>443</v>
      </c>
      <c r="Q62" s="115" t="s">
        <v>444</v>
      </c>
      <c r="R62" s="35" t="s">
        <v>441</v>
      </c>
    </row>
    <row r="63" spans="1:18" customFormat="1" ht="26.25" x14ac:dyDescent="0.25">
      <c r="A63" s="118" t="s">
        <v>764</v>
      </c>
      <c r="B63" s="105" t="s">
        <v>158</v>
      </c>
      <c r="C63" s="105" t="s">
        <v>713</v>
      </c>
      <c r="D63" s="130">
        <v>1100</v>
      </c>
      <c r="E63" s="98"/>
      <c r="F63" s="98"/>
      <c r="G63" s="98">
        <v>1</v>
      </c>
      <c r="H63" s="98"/>
      <c r="I63" s="98"/>
      <c r="J63" s="98"/>
      <c r="K63" s="99" t="s">
        <v>414</v>
      </c>
      <c r="L63" s="30" t="s">
        <v>415</v>
      </c>
      <c r="M63" s="55" t="s">
        <v>476</v>
      </c>
      <c r="N63" s="35" t="s">
        <v>458</v>
      </c>
      <c r="O63" s="115" t="s">
        <v>428</v>
      </c>
      <c r="P63" s="115" t="s">
        <v>429</v>
      </c>
      <c r="Q63" s="115" t="s">
        <v>430</v>
      </c>
      <c r="R63" s="35" t="s">
        <v>427</v>
      </c>
    </row>
    <row r="64" spans="1:18" customFormat="1" ht="26.25" x14ac:dyDescent="0.25">
      <c r="A64" s="118" t="s">
        <v>764</v>
      </c>
      <c r="B64" s="35" t="s">
        <v>123</v>
      </c>
      <c r="C64" s="35" t="s">
        <v>123</v>
      </c>
      <c r="D64" s="93">
        <v>800</v>
      </c>
      <c r="E64" s="98"/>
      <c r="F64" s="98"/>
      <c r="G64" s="98">
        <v>1</v>
      </c>
      <c r="H64" s="98"/>
      <c r="I64" s="98"/>
      <c r="J64" s="98"/>
      <c r="K64" s="99" t="s">
        <v>416</v>
      </c>
      <c r="L64" s="30" t="s">
        <v>415</v>
      </c>
      <c r="M64" s="55"/>
      <c r="N64" s="35" t="s">
        <v>458</v>
      </c>
      <c r="O64" s="115" t="s">
        <v>442</v>
      </c>
      <c r="P64" s="115" t="s">
        <v>443</v>
      </c>
      <c r="Q64" s="115" t="s">
        <v>444</v>
      </c>
      <c r="R64" s="35" t="s">
        <v>441</v>
      </c>
    </row>
    <row r="65" spans="1:18" customFormat="1" ht="26.25" x14ac:dyDescent="0.25">
      <c r="A65" s="118" t="s">
        <v>764</v>
      </c>
      <c r="B65" s="35" t="s">
        <v>124</v>
      </c>
      <c r="C65" s="35" t="s">
        <v>124</v>
      </c>
      <c r="D65" s="130">
        <v>1900</v>
      </c>
      <c r="E65" s="98"/>
      <c r="F65" s="98"/>
      <c r="G65" s="98">
        <v>0.84210526315789469</v>
      </c>
      <c r="H65" s="98"/>
      <c r="I65" s="98"/>
      <c r="J65" s="122">
        <v>0.15789473684210525</v>
      </c>
      <c r="K65" s="99" t="s">
        <v>418</v>
      </c>
      <c r="L65" s="30" t="s">
        <v>415</v>
      </c>
      <c r="M65" s="55" t="s">
        <v>465</v>
      </c>
      <c r="N65" s="35" t="s">
        <v>458</v>
      </c>
      <c r="O65" s="115" t="s">
        <v>428</v>
      </c>
      <c r="P65" s="115" t="s">
        <v>429</v>
      </c>
      <c r="Q65" s="115" t="s">
        <v>430</v>
      </c>
      <c r="R65" s="35" t="s">
        <v>427</v>
      </c>
    </row>
    <row r="66" spans="1:18" customFormat="1" ht="26.25" x14ac:dyDescent="0.25">
      <c r="A66" s="118" t="s">
        <v>764</v>
      </c>
      <c r="B66" s="35" t="s">
        <v>125</v>
      </c>
      <c r="C66" s="35" t="s">
        <v>125</v>
      </c>
      <c r="D66" s="130">
        <v>1100</v>
      </c>
      <c r="E66" s="98"/>
      <c r="F66" s="98"/>
      <c r="G66" s="98">
        <v>1</v>
      </c>
      <c r="H66" s="98"/>
      <c r="I66" s="98"/>
      <c r="J66" s="98"/>
      <c r="K66" s="99" t="s">
        <v>414</v>
      </c>
      <c r="L66" s="30" t="s">
        <v>415</v>
      </c>
      <c r="M66" s="55"/>
      <c r="N66" s="35" t="s">
        <v>458</v>
      </c>
      <c r="O66" s="115" t="s">
        <v>461</v>
      </c>
      <c r="P66" s="115" t="s">
        <v>461</v>
      </c>
      <c r="Q66" s="115" t="s">
        <v>462</v>
      </c>
      <c r="R66" s="35" t="s">
        <v>460</v>
      </c>
    </row>
    <row r="67" spans="1:18" customFormat="1" ht="26.25" x14ac:dyDescent="0.25">
      <c r="A67" s="118" t="s">
        <v>764</v>
      </c>
      <c r="B67" s="35" t="s">
        <v>126</v>
      </c>
      <c r="C67" s="35" t="s">
        <v>126</v>
      </c>
      <c r="D67" s="130">
        <v>1100</v>
      </c>
      <c r="E67" s="98"/>
      <c r="F67" s="98"/>
      <c r="G67" s="98">
        <v>1</v>
      </c>
      <c r="H67" s="98"/>
      <c r="I67" s="98"/>
      <c r="J67" s="98"/>
      <c r="K67" s="99" t="s">
        <v>414</v>
      </c>
      <c r="L67" s="30" t="s">
        <v>415</v>
      </c>
      <c r="M67" s="55"/>
      <c r="N67" s="35" t="s">
        <v>458</v>
      </c>
      <c r="O67" s="115" t="s">
        <v>461</v>
      </c>
      <c r="P67" s="115" t="s">
        <v>461</v>
      </c>
      <c r="Q67" s="115" t="s">
        <v>462</v>
      </c>
      <c r="R67" s="35" t="s">
        <v>460</v>
      </c>
    </row>
    <row r="68" spans="1:18" customFormat="1" ht="26.25" x14ac:dyDescent="0.25">
      <c r="A68" s="118" t="s">
        <v>764</v>
      </c>
      <c r="B68" s="35" t="s">
        <v>127</v>
      </c>
      <c r="C68" s="35" t="s">
        <v>127</v>
      </c>
      <c r="D68" s="130">
        <v>1400</v>
      </c>
      <c r="E68" s="98"/>
      <c r="F68" s="98"/>
      <c r="G68" s="98">
        <v>1</v>
      </c>
      <c r="H68" s="98"/>
      <c r="I68" s="98"/>
      <c r="J68" s="98"/>
      <c r="K68" s="99" t="s">
        <v>414</v>
      </c>
      <c r="L68" s="30" t="s">
        <v>415</v>
      </c>
      <c r="M68" s="55"/>
      <c r="N68" s="35" t="s">
        <v>458</v>
      </c>
      <c r="O68" s="115" t="s">
        <v>428</v>
      </c>
      <c r="P68" s="115" t="s">
        <v>459</v>
      </c>
      <c r="Q68" s="115" t="s">
        <v>430</v>
      </c>
      <c r="R68" s="35" t="s">
        <v>441</v>
      </c>
    </row>
    <row r="69" spans="1:18" customFormat="1" ht="26.25" x14ac:dyDescent="0.25">
      <c r="A69" s="118" t="s">
        <v>764</v>
      </c>
      <c r="B69" s="35" t="s">
        <v>128</v>
      </c>
      <c r="C69" s="35" t="s">
        <v>128</v>
      </c>
      <c r="D69" s="130">
        <v>1100</v>
      </c>
      <c r="E69" s="98"/>
      <c r="F69" s="98"/>
      <c r="G69" s="98">
        <v>1</v>
      </c>
      <c r="H69" s="98"/>
      <c r="I69" s="98"/>
      <c r="J69" s="98"/>
      <c r="K69" s="99" t="s">
        <v>414</v>
      </c>
      <c r="L69" s="30" t="s">
        <v>415</v>
      </c>
      <c r="M69" s="55"/>
      <c r="N69" s="35" t="s">
        <v>458</v>
      </c>
      <c r="O69" s="115" t="s">
        <v>463</v>
      </c>
      <c r="P69" s="115" t="s">
        <v>464</v>
      </c>
      <c r="Q69" s="115" t="s">
        <v>463</v>
      </c>
      <c r="R69" s="35" t="s">
        <v>460</v>
      </c>
    </row>
    <row r="70" spans="1:18" customFormat="1" ht="26.25" x14ac:dyDescent="0.25">
      <c r="A70" s="118" t="s">
        <v>764</v>
      </c>
      <c r="B70" s="55" t="s">
        <v>129</v>
      </c>
      <c r="C70" s="55" t="s">
        <v>129</v>
      </c>
      <c r="D70" s="130">
        <v>800</v>
      </c>
      <c r="E70" s="98"/>
      <c r="F70" s="98"/>
      <c r="G70" s="98">
        <v>1</v>
      </c>
      <c r="H70" s="98"/>
      <c r="I70" s="98"/>
      <c r="J70" s="98"/>
      <c r="K70" s="99" t="s">
        <v>416</v>
      </c>
      <c r="L70" s="30" t="s">
        <v>415</v>
      </c>
      <c r="M70" s="55" t="s">
        <v>663</v>
      </c>
      <c r="N70" s="35" t="s">
        <v>458</v>
      </c>
      <c r="O70" s="115" t="s">
        <v>428</v>
      </c>
      <c r="P70" s="115" t="s">
        <v>429</v>
      </c>
      <c r="Q70" s="115" t="s">
        <v>430</v>
      </c>
      <c r="R70" s="35" t="s">
        <v>427</v>
      </c>
    </row>
    <row r="71" spans="1:18" customFormat="1" ht="26.25" x14ac:dyDescent="0.25">
      <c r="A71" s="118" t="s">
        <v>764</v>
      </c>
      <c r="B71" s="35" t="s">
        <v>130</v>
      </c>
      <c r="C71" s="35" t="s">
        <v>130</v>
      </c>
      <c r="D71" s="93">
        <v>815</v>
      </c>
      <c r="E71" s="98"/>
      <c r="F71" s="98"/>
      <c r="G71" s="98">
        <v>1</v>
      </c>
      <c r="H71" s="98"/>
      <c r="I71" s="98"/>
      <c r="J71" s="98"/>
      <c r="K71" s="99" t="s">
        <v>416</v>
      </c>
      <c r="L71" s="30" t="s">
        <v>415</v>
      </c>
      <c r="M71" s="55"/>
      <c r="N71" s="35" t="s">
        <v>458</v>
      </c>
      <c r="O71" s="115" t="s">
        <v>428</v>
      </c>
      <c r="P71" s="115" t="s">
        <v>459</v>
      </c>
      <c r="Q71" s="115" t="s">
        <v>430</v>
      </c>
      <c r="R71" s="35" t="s">
        <v>441</v>
      </c>
    </row>
    <row r="72" spans="1:18" customFormat="1" ht="26.25" x14ac:dyDescent="0.25">
      <c r="A72" s="118" t="s">
        <v>764</v>
      </c>
      <c r="B72" s="35" t="s">
        <v>131</v>
      </c>
      <c r="C72" s="35" t="s">
        <v>131</v>
      </c>
      <c r="D72" s="93">
        <v>864</v>
      </c>
      <c r="E72" s="98"/>
      <c r="F72" s="98"/>
      <c r="G72" s="98">
        <v>0.76851851851851849</v>
      </c>
      <c r="H72" s="98"/>
      <c r="I72" s="98"/>
      <c r="J72" s="122">
        <v>0.23148148148148148</v>
      </c>
      <c r="K72" s="99" t="s">
        <v>416</v>
      </c>
      <c r="L72" s="30" t="s">
        <v>415</v>
      </c>
      <c r="M72" s="55"/>
      <c r="N72" s="35" t="s">
        <v>458</v>
      </c>
      <c r="O72" s="115" t="s">
        <v>428</v>
      </c>
      <c r="P72" s="115" t="s">
        <v>429</v>
      </c>
      <c r="Q72" s="115" t="s">
        <v>430</v>
      </c>
      <c r="R72" s="35" t="s">
        <v>427</v>
      </c>
    </row>
    <row r="73" spans="1:18" customFormat="1" ht="26.25" x14ac:dyDescent="0.25">
      <c r="A73" s="118" t="s">
        <v>764</v>
      </c>
      <c r="B73" s="35" t="s">
        <v>132</v>
      </c>
      <c r="C73" s="35" t="s">
        <v>132</v>
      </c>
      <c r="D73" s="93">
        <v>573</v>
      </c>
      <c r="E73" s="98"/>
      <c r="F73" s="98"/>
      <c r="G73" s="98">
        <v>1</v>
      </c>
      <c r="H73" s="98"/>
      <c r="I73" s="98"/>
      <c r="J73" s="98"/>
      <c r="K73" s="99" t="s">
        <v>416</v>
      </c>
      <c r="L73" s="30" t="s">
        <v>415</v>
      </c>
      <c r="M73" s="55"/>
      <c r="N73" s="35" t="s">
        <v>458</v>
      </c>
      <c r="O73" s="115" t="s">
        <v>442</v>
      </c>
      <c r="P73" s="115" t="s">
        <v>443</v>
      </c>
      <c r="Q73" s="115" t="s">
        <v>444</v>
      </c>
      <c r="R73" s="35" t="s">
        <v>441</v>
      </c>
    </row>
    <row r="74" spans="1:18" customFormat="1" ht="26.25" x14ac:dyDescent="0.25">
      <c r="A74" s="118" t="s">
        <v>764</v>
      </c>
      <c r="B74" s="35" t="s">
        <v>133</v>
      </c>
      <c r="C74" s="35" t="s">
        <v>133</v>
      </c>
      <c r="D74" s="130">
        <v>1700</v>
      </c>
      <c r="E74" s="98"/>
      <c r="F74" s="98"/>
      <c r="G74" s="98">
        <v>1</v>
      </c>
      <c r="H74" s="98"/>
      <c r="I74" s="98"/>
      <c r="J74" s="98"/>
      <c r="K74" s="99" t="s">
        <v>414</v>
      </c>
      <c r="L74" s="30" t="s">
        <v>415</v>
      </c>
      <c r="M74" s="55"/>
      <c r="N74" s="35" t="s">
        <v>458</v>
      </c>
      <c r="O74" s="115" t="s">
        <v>428</v>
      </c>
      <c r="P74" s="115" t="s">
        <v>459</v>
      </c>
      <c r="Q74" s="115" t="s">
        <v>430</v>
      </c>
      <c r="R74" s="35" t="s">
        <v>441</v>
      </c>
    </row>
    <row r="75" spans="1:18" customFormat="1" ht="26.25" x14ac:dyDescent="0.25">
      <c r="A75" s="118" t="s">
        <v>764</v>
      </c>
      <c r="B75" s="35" t="s">
        <v>134</v>
      </c>
      <c r="C75" s="35" t="s">
        <v>134</v>
      </c>
      <c r="D75" s="93">
        <v>956</v>
      </c>
      <c r="E75" s="98"/>
      <c r="F75" s="98"/>
      <c r="G75" s="98">
        <v>1</v>
      </c>
      <c r="H75" s="98"/>
      <c r="I75" s="98"/>
      <c r="J75" s="98"/>
      <c r="K75" s="99" t="s">
        <v>416</v>
      </c>
      <c r="L75" s="30" t="s">
        <v>415</v>
      </c>
      <c r="M75" s="55"/>
      <c r="N75" s="35" t="s">
        <v>458</v>
      </c>
      <c r="O75" s="115" t="s">
        <v>467</v>
      </c>
      <c r="P75" s="115" t="s">
        <v>468</v>
      </c>
      <c r="Q75" s="115" t="s">
        <v>467</v>
      </c>
      <c r="R75" s="35" t="s">
        <v>427</v>
      </c>
    </row>
    <row r="76" spans="1:18" customFormat="1" ht="26.25" x14ac:dyDescent="0.25">
      <c r="A76" s="118" t="s">
        <v>764</v>
      </c>
      <c r="B76" s="55" t="s">
        <v>135</v>
      </c>
      <c r="C76" s="55" t="s">
        <v>135</v>
      </c>
      <c r="D76" s="93">
        <v>484</v>
      </c>
      <c r="E76" s="98"/>
      <c r="F76" s="98"/>
      <c r="G76" s="98">
        <v>1</v>
      </c>
      <c r="H76" s="98"/>
      <c r="I76" s="98"/>
      <c r="J76" s="98"/>
      <c r="K76" s="99" t="s">
        <v>416</v>
      </c>
      <c r="L76" s="30" t="s">
        <v>415</v>
      </c>
      <c r="M76" s="55" t="s">
        <v>664</v>
      </c>
      <c r="N76" s="35" t="s">
        <v>458</v>
      </c>
      <c r="O76" s="115" t="s">
        <v>428</v>
      </c>
      <c r="P76" s="115" t="s">
        <v>429</v>
      </c>
      <c r="Q76" s="115" t="s">
        <v>430</v>
      </c>
      <c r="R76" s="35" t="s">
        <v>427</v>
      </c>
    </row>
    <row r="77" spans="1:18" customFormat="1" ht="26.25" x14ac:dyDescent="0.25">
      <c r="A77" s="118" t="s">
        <v>764</v>
      </c>
      <c r="B77" s="35" t="s">
        <v>136</v>
      </c>
      <c r="C77" s="35" t="s">
        <v>136</v>
      </c>
      <c r="D77" s="130">
        <v>1200</v>
      </c>
      <c r="E77" s="98"/>
      <c r="F77" s="98"/>
      <c r="G77" s="98">
        <v>1</v>
      </c>
      <c r="H77" s="98"/>
      <c r="I77" s="98"/>
      <c r="J77" s="98"/>
      <c r="K77" s="99" t="s">
        <v>414</v>
      </c>
      <c r="L77" s="30" t="s">
        <v>415</v>
      </c>
      <c r="M77" s="55"/>
      <c r="N77" s="35" t="s">
        <v>458</v>
      </c>
      <c r="O77" s="115" t="s">
        <v>461</v>
      </c>
      <c r="P77" s="115" t="s">
        <v>461</v>
      </c>
      <c r="Q77" s="115" t="s">
        <v>462</v>
      </c>
      <c r="R77" s="35" t="s">
        <v>460</v>
      </c>
    </row>
    <row r="78" spans="1:18" customFormat="1" ht="26.25" x14ac:dyDescent="0.25">
      <c r="A78" s="118" t="s">
        <v>764</v>
      </c>
      <c r="B78" s="35" t="s">
        <v>137</v>
      </c>
      <c r="C78" s="35" t="s">
        <v>137</v>
      </c>
      <c r="D78" s="130">
        <v>1000</v>
      </c>
      <c r="E78" s="98"/>
      <c r="F78" s="98"/>
      <c r="G78" s="98">
        <v>1</v>
      </c>
      <c r="H78" s="98"/>
      <c r="I78" s="98"/>
      <c r="J78" s="98"/>
      <c r="K78" s="99" t="s">
        <v>414</v>
      </c>
      <c r="L78" s="30" t="s">
        <v>415</v>
      </c>
      <c r="M78" s="55"/>
      <c r="N78" s="35" t="s">
        <v>458</v>
      </c>
      <c r="O78" s="115" t="s">
        <v>461</v>
      </c>
      <c r="P78" s="115" t="s">
        <v>461</v>
      </c>
      <c r="Q78" s="115" t="s">
        <v>462</v>
      </c>
      <c r="R78" s="35" t="s">
        <v>460</v>
      </c>
    </row>
    <row r="79" spans="1:18" customFormat="1" ht="26.25" x14ac:dyDescent="0.25">
      <c r="A79" s="118" t="s">
        <v>764</v>
      </c>
      <c r="B79" s="35" t="s">
        <v>138</v>
      </c>
      <c r="C79" s="35" t="s">
        <v>138</v>
      </c>
      <c r="D79" s="93">
        <v>897</v>
      </c>
      <c r="E79" s="98"/>
      <c r="F79" s="98"/>
      <c r="G79" s="98">
        <v>1</v>
      </c>
      <c r="H79" s="98"/>
      <c r="I79" s="98"/>
      <c r="J79" s="98"/>
      <c r="K79" s="99" t="s">
        <v>416</v>
      </c>
      <c r="L79" s="30" t="s">
        <v>415</v>
      </c>
      <c r="M79" s="55"/>
      <c r="N79" s="35" t="s">
        <v>458</v>
      </c>
      <c r="O79" s="115" t="s">
        <v>442</v>
      </c>
      <c r="P79" s="115" t="s">
        <v>443</v>
      </c>
      <c r="Q79" s="115" t="s">
        <v>444</v>
      </c>
      <c r="R79" s="35" t="s">
        <v>441</v>
      </c>
    </row>
    <row r="80" spans="1:18" customFormat="1" ht="26.25" x14ac:dyDescent="0.25">
      <c r="A80" s="118" t="s">
        <v>764</v>
      </c>
      <c r="B80" s="55" t="s">
        <v>139</v>
      </c>
      <c r="C80" s="55" t="s">
        <v>139</v>
      </c>
      <c r="D80" s="93">
        <v>350</v>
      </c>
      <c r="E80" s="98"/>
      <c r="F80" s="98"/>
      <c r="G80" s="98">
        <v>1</v>
      </c>
      <c r="H80" s="98"/>
      <c r="I80" s="98"/>
      <c r="J80" s="98"/>
      <c r="K80" s="99" t="s">
        <v>416</v>
      </c>
      <c r="L80" s="30" t="s">
        <v>415</v>
      </c>
      <c r="M80" s="55" t="s">
        <v>665</v>
      </c>
      <c r="N80" s="35" t="s">
        <v>458</v>
      </c>
      <c r="O80" s="115" t="s">
        <v>428</v>
      </c>
      <c r="P80" s="115" t="s">
        <v>429</v>
      </c>
      <c r="Q80" s="115" t="s">
        <v>430</v>
      </c>
      <c r="R80" s="35" t="s">
        <v>427</v>
      </c>
    </row>
    <row r="81" spans="1:18" customFormat="1" ht="26.25" x14ac:dyDescent="0.25">
      <c r="A81" s="118" t="s">
        <v>764</v>
      </c>
      <c r="B81" s="35" t="s">
        <v>140</v>
      </c>
      <c r="C81" s="35" t="s">
        <v>140</v>
      </c>
      <c r="D81" s="93">
        <v>706</v>
      </c>
      <c r="E81" s="98"/>
      <c r="F81" s="98"/>
      <c r="G81" s="98">
        <v>1</v>
      </c>
      <c r="H81" s="98"/>
      <c r="I81" s="98"/>
      <c r="J81" s="98"/>
      <c r="K81" s="99" t="s">
        <v>416</v>
      </c>
      <c r="L81" s="30" t="s">
        <v>415</v>
      </c>
      <c r="M81" s="55"/>
      <c r="N81" s="35" t="s">
        <v>458</v>
      </c>
      <c r="O81" s="115" t="s">
        <v>270</v>
      </c>
      <c r="P81" s="115" t="s">
        <v>423</v>
      </c>
      <c r="Q81" s="115" t="s">
        <v>424</v>
      </c>
      <c r="R81" s="35" t="s">
        <v>422</v>
      </c>
    </row>
    <row r="82" spans="1:18" customFormat="1" ht="26.25" x14ac:dyDescent="0.25">
      <c r="A82" s="118" t="s">
        <v>764</v>
      </c>
      <c r="B82" s="35" t="s">
        <v>141</v>
      </c>
      <c r="C82" s="35" t="s">
        <v>141</v>
      </c>
      <c r="D82" s="130">
        <v>1200</v>
      </c>
      <c r="E82" s="98"/>
      <c r="F82" s="98"/>
      <c r="G82" s="98">
        <v>1</v>
      </c>
      <c r="H82" s="98"/>
      <c r="I82" s="98"/>
      <c r="J82" s="98"/>
      <c r="K82" s="99" t="s">
        <v>414</v>
      </c>
      <c r="L82" s="30" t="s">
        <v>415</v>
      </c>
      <c r="M82" s="55"/>
      <c r="N82" s="35" t="s">
        <v>458</v>
      </c>
      <c r="O82" s="115" t="s">
        <v>428</v>
      </c>
      <c r="P82" s="115" t="s">
        <v>459</v>
      </c>
      <c r="Q82" s="115" t="s">
        <v>430</v>
      </c>
      <c r="R82" s="35" t="s">
        <v>441</v>
      </c>
    </row>
    <row r="83" spans="1:18" customFormat="1" ht="26.25" x14ac:dyDescent="0.25">
      <c r="A83" s="118" t="s">
        <v>764</v>
      </c>
      <c r="B83" s="55" t="s">
        <v>142</v>
      </c>
      <c r="C83" s="55" t="s">
        <v>142</v>
      </c>
      <c r="D83" s="129">
        <v>0</v>
      </c>
      <c r="E83" s="98"/>
      <c r="F83" s="98"/>
      <c r="G83" s="98"/>
      <c r="H83" s="98"/>
      <c r="I83" s="98"/>
      <c r="J83" s="98"/>
      <c r="K83" s="99" t="s">
        <v>419</v>
      </c>
      <c r="L83" s="30" t="s">
        <v>415</v>
      </c>
      <c r="M83" s="55" t="s">
        <v>666</v>
      </c>
      <c r="N83" s="35" t="s">
        <v>458</v>
      </c>
      <c r="O83" s="115" t="s">
        <v>428</v>
      </c>
      <c r="P83" s="115" t="s">
        <v>459</v>
      </c>
      <c r="Q83" s="115" t="s">
        <v>430</v>
      </c>
      <c r="R83" s="35" t="s">
        <v>441</v>
      </c>
    </row>
    <row r="84" spans="1:18" customFormat="1" ht="26.25" x14ac:dyDescent="0.25">
      <c r="A84" s="118" t="s">
        <v>764</v>
      </c>
      <c r="B84" s="35" t="s">
        <v>143</v>
      </c>
      <c r="C84" s="35" t="s">
        <v>143</v>
      </c>
      <c r="D84" s="130">
        <v>1400</v>
      </c>
      <c r="E84" s="98"/>
      <c r="F84" s="98"/>
      <c r="G84" s="98">
        <v>0.7857142857142857</v>
      </c>
      <c r="H84" s="98"/>
      <c r="I84" s="98"/>
      <c r="J84" s="122">
        <v>0.21428571428571427</v>
      </c>
      <c r="K84" s="99" t="s">
        <v>418</v>
      </c>
      <c r="L84" s="30" t="s">
        <v>415</v>
      </c>
      <c r="M84" s="55"/>
      <c r="N84" s="35" t="s">
        <v>458</v>
      </c>
      <c r="O84" s="115" t="s">
        <v>428</v>
      </c>
      <c r="P84" s="115" t="s">
        <v>429</v>
      </c>
      <c r="Q84" s="115" t="s">
        <v>430</v>
      </c>
      <c r="R84" s="35" t="s">
        <v>427</v>
      </c>
    </row>
    <row r="85" spans="1:18" s="17" customFormat="1" ht="26.25" x14ac:dyDescent="0.25">
      <c r="A85" s="118" t="s">
        <v>764</v>
      </c>
      <c r="B85" s="35" t="s">
        <v>144</v>
      </c>
      <c r="C85" s="35" t="s">
        <v>144</v>
      </c>
      <c r="D85" s="93">
        <v>541</v>
      </c>
      <c r="E85" s="98"/>
      <c r="F85" s="98"/>
      <c r="G85" s="98">
        <v>1</v>
      </c>
      <c r="H85" s="98"/>
      <c r="I85" s="98"/>
      <c r="J85" s="98"/>
      <c r="K85" s="99" t="s">
        <v>416</v>
      </c>
      <c r="L85" s="30" t="s">
        <v>415</v>
      </c>
      <c r="M85" s="55"/>
      <c r="N85" s="35" t="s">
        <v>458</v>
      </c>
      <c r="O85" s="115" t="s">
        <v>428</v>
      </c>
      <c r="P85" s="115" t="s">
        <v>459</v>
      </c>
      <c r="Q85" s="115" t="s">
        <v>430</v>
      </c>
      <c r="R85" s="35" t="s">
        <v>441</v>
      </c>
    </row>
    <row r="86" spans="1:18" customFormat="1" ht="26.25" x14ac:dyDescent="0.25">
      <c r="A86" s="118" t="s">
        <v>764</v>
      </c>
      <c r="B86" s="35" t="s">
        <v>801</v>
      </c>
      <c r="C86" s="35" t="s">
        <v>801</v>
      </c>
      <c r="D86" s="130">
        <v>2000</v>
      </c>
      <c r="E86" s="98"/>
      <c r="F86" s="98"/>
      <c r="G86" s="98">
        <v>1</v>
      </c>
      <c r="H86" s="98"/>
      <c r="I86" s="98"/>
      <c r="J86" s="98"/>
      <c r="K86" s="99" t="s">
        <v>414</v>
      </c>
      <c r="L86" s="30" t="s">
        <v>415</v>
      </c>
      <c r="M86" s="55" t="s">
        <v>472</v>
      </c>
      <c r="N86" s="35" t="s">
        <v>458</v>
      </c>
      <c r="O86" s="115" t="s">
        <v>428</v>
      </c>
      <c r="P86" s="115" t="s">
        <v>459</v>
      </c>
      <c r="Q86" s="115" t="s">
        <v>430</v>
      </c>
      <c r="R86" s="35" t="s">
        <v>441</v>
      </c>
    </row>
    <row r="87" spans="1:18" customFormat="1" ht="26.25" x14ac:dyDescent="0.25">
      <c r="A87" s="118" t="s">
        <v>764</v>
      </c>
      <c r="B87" s="35" t="s">
        <v>145</v>
      </c>
      <c r="C87" s="35" t="s">
        <v>145</v>
      </c>
      <c r="D87" s="130">
        <v>1000</v>
      </c>
      <c r="E87" s="98"/>
      <c r="F87" s="98"/>
      <c r="G87" s="98">
        <v>1</v>
      </c>
      <c r="H87" s="98"/>
      <c r="I87" s="98"/>
      <c r="J87" s="98"/>
      <c r="K87" s="99" t="s">
        <v>414</v>
      </c>
      <c r="L87" s="30" t="s">
        <v>415</v>
      </c>
      <c r="M87" s="55"/>
      <c r="N87" s="35" t="s">
        <v>458</v>
      </c>
      <c r="O87" s="115" t="s">
        <v>463</v>
      </c>
      <c r="P87" s="115" t="s">
        <v>464</v>
      </c>
      <c r="Q87" s="115" t="s">
        <v>463</v>
      </c>
      <c r="R87" s="35" t="s">
        <v>460</v>
      </c>
    </row>
    <row r="88" spans="1:18" customFormat="1" ht="26.25" x14ac:dyDescent="0.25">
      <c r="A88" s="118" t="s">
        <v>764</v>
      </c>
      <c r="B88" s="35" t="s">
        <v>146</v>
      </c>
      <c r="C88" s="35" t="s">
        <v>146</v>
      </c>
      <c r="D88" s="130">
        <v>1900</v>
      </c>
      <c r="E88" s="98"/>
      <c r="F88" s="98"/>
      <c r="G88" s="98">
        <v>0.89473684210526316</v>
      </c>
      <c r="H88" s="98"/>
      <c r="I88" s="98"/>
      <c r="J88" s="122">
        <v>0.10526315789473684</v>
      </c>
      <c r="K88" s="99" t="s">
        <v>418</v>
      </c>
      <c r="L88" s="30" t="s">
        <v>415</v>
      </c>
      <c r="M88" s="55"/>
      <c r="N88" s="35" t="s">
        <v>458</v>
      </c>
      <c r="O88" s="115" t="s">
        <v>463</v>
      </c>
      <c r="P88" s="115" t="s">
        <v>464</v>
      </c>
      <c r="Q88" s="115" t="s">
        <v>463</v>
      </c>
      <c r="R88" s="35" t="s">
        <v>460</v>
      </c>
    </row>
    <row r="89" spans="1:18" customFormat="1" ht="26.25" x14ac:dyDescent="0.25">
      <c r="A89" s="118" t="s">
        <v>764</v>
      </c>
      <c r="B89" s="35" t="s">
        <v>147</v>
      </c>
      <c r="C89" s="35" t="s">
        <v>147</v>
      </c>
      <c r="D89" s="130">
        <v>1300</v>
      </c>
      <c r="E89" s="98"/>
      <c r="F89" s="98"/>
      <c r="G89" s="98">
        <v>1</v>
      </c>
      <c r="H89" s="98"/>
      <c r="I89" s="98"/>
      <c r="J89" s="98"/>
      <c r="K89" s="99" t="s">
        <v>414</v>
      </c>
      <c r="L89" s="30" t="s">
        <v>415</v>
      </c>
      <c r="M89" s="55"/>
      <c r="N89" s="35" t="s">
        <v>458</v>
      </c>
      <c r="O89" s="115" t="s">
        <v>428</v>
      </c>
      <c r="P89" s="115" t="s">
        <v>459</v>
      </c>
      <c r="Q89" s="115" t="s">
        <v>430</v>
      </c>
      <c r="R89" s="35" t="s">
        <v>441</v>
      </c>
    </row>
    <row r="90" spans="1:18" customFormat="1" ht="26.25" x14ac:dyDescent="0.25">
      <c r="A90" s="118" t="s">
        <v>764</v>
      </c>
      <c r="B90" s="35" t="s">
        <v>148</v>
      </c>
      <c r="C90" s="35" t="s">
        <v>148</v>
      </c>
      <c r="D90" s="130">
        <v>1860</v>
      </c>
      <c r="E90" s="98"/>
      <c r="F90" s="98"/>
      <c r="G90" s="98">
        <v>0.86021505376344087</v>
      </c>
      <c r="H90" s="98"/>
      <c r="I90" s="98"/>
      <c r="J90" s="122">
        <v>0.13978494623655913</v>
      </c>
      <c r="K90" s="99" t="s">
        <v>418</v>
      </c>
      <c r="L90" s="30" t="s">
        <v>415</v>
      </c>
      <c r="M90" s="55"/>
      <c r="N90" s="35" t="s">
        <v>458</v>
      </c>
      <c r="O90" s="115" t="s">
        <v>461</v>
      </c>
      <c r="P90" s="115" t="s">
        <v>461</v>
      </c>
      <c r="Q90" s="115" t="s">
        <v>462</v>
      </c>
      <c r="R90" s="35" t="s">
        <v>460</v>
      </c>
    </row>
    <row r="91" spans="1:18" customFormat="1" ht="26.25" x14ac:dyDescent="0.25">
      <c r="A91" s="118" t="s">
        <v>764</v>
      </c>
      <c r="B91" s="35" t="s">
        <v>149</v>
      </c>
      <c r="C91" s="35" t="s">
        <v>149</v>
      </c>
      <c r="D91" s="93">
        <v>385</v>
      </c>
      <c r="E91" s="98"/>
      <c r="F91" s="98"/>
      <c r="G91" s="98">
        <v>1</v>
      </c>
      <c r="H91" s="98"/>
      <c r="I91" s="98"/>
      <c r="J91" s="98"/>
      <c r="K91" s="99" t="s">
        <v>416</v>
      </c>
      <c r="L91" s="30" t="s">
        <v>415</v>
      </c>
      <c r="M91" s="55"/>
      <c r="N91" s="35" t="s">
        <v>458</v>
      </c>
      <c r="O91" s="115" t="s">
        <v>442</v>
      </c>
      <c r="P91" s="115" t="s">
        <v>443</v>
      </c>
      <c r="Q91" s="115" t="s">
        <v>444</v>
      </c>
      <c r="R91" s="35" t="s">
        <v>441</v>
      </c>
    </row>
    <row r="92" spans="1:18" customFormat="1" ht="26.25" x14ac:dyDescent="0.25">
      <c r="A92" s="118" t="s">
        <v>764</v>
      </c>
      <c r="B92" s="35" t="s">
        <v>150</v>
      </c>
      <c r="C92" s="35" t="s">
        <v>150</v>
      </c>
      <c r="D92" s="93">
        <v>632</v>
      </c>
      <c r="E92" s="98"/>
      <c r="F92" s="98"/>
      <c r="G92" s="98">
        <v>1</v>
      </c>
      <c r="H92" s="98"/>
      <c r="I92" s="98"/>
      <c r="J92" s="98"/>
      <c r="K92" s="99" t="s">
        <v>416</v>
      </c>
      <c r="L92" s="30" t="s">
        <v>415</v>
      </c>
      <c r="M92" s="55"/>
      <c r="N92" s="35" t="s">
        <v>458</v>
      </c>
      <c r="O92" s="115" t="s">
        <v>463</v>
      </c>
      <c r="P92" s="115" t="s">
        <v>464</v>
      </c>
      <c r="Q92" s="115" t="s">
        <v>463</v>
      </c>
      <c r="R92" s="35" t="s">
        <v>460</v>
      </c>
    </row>
    <row r="93" spans="1:18" customFormat="1" ht="26.25" x14ac:dyDescent="0.25">
      <c r="A93" s="118" t="s">
        <v>764</v>
      </c>
      <c r="B93" s="35" t="s">
        <v>151</v>
      </c>
      <c r="C93" s="35" t="s">
        <v>151</v>
      </c>
      <c r="D93" s="130">
        <v>1400</v>
      </c>
      <c r="E93" s="98"/>
      <c r="F93" s="98"/>
      <c r="G93" s="98">
        <v>1</v>
      </c>
      <c r="H93" s="98"/>
      <c r="I93" s="98"/>
      <c r="J93" s="98"/>
      <c r="K93" s="99" t="s">
        <v>414</v>
      </c>
      <c r="L93" s="30" t="s">
        <v>415</v>
      </c>
      <c r="M93" s="55"/>
      <c r="N93" s="35" t="s">
        <v>458</v>
      </c>
      <c r="O93" s="115" t="s">
        <v>463</v>
      </c>
      <c r="P93" s="115" t="s">
        <v>464</v>
      </c>
      <c r="Q93" s="115" t="s">
        <v>463</v>
      </c>
      <c r="R93" s="35" t="s">
        <v>460</v>
      </c>
    </row>
    <row r="94" spans="1:18" customFormat="1" ht="26.25" x14ac:dyDescent="0.25">
      <c r="A94" s="118" t="s">
        <v>764</v>
      </c>
      <c r="B94" s="55" t="s">
        <v>152</v>
      </c>
      <c r="C94" s="55" t="s">
        <v>152</v>
      </c>
      <c r="D94" s="130">
        <v>1200</v>
      </c>
      <c r="E94" s="98"/>
      <c r="F94" s="98"/>
      <c r="G94" s="98">
        <v>1</v>
      </c>
      <c r="H94" s="98"/>
      <c r="I94" s="98"/>
      <c r="J94" s="98"/>
      <c r="K94" s="99" t="s">
        <v>414</v>
      </c>
      <c r="L94" s="30" t="s">
        <v>415</v>
      </c>
      <c r="M94" s="55" t="s">
        <v>473</v>
      </c>
      <c r="N94" s="35" t="s">
        <v>458</v>
      </c>
      <c r="O94" s="115" t="s">
        <v>461</v>
      </c>
      <c r="P94" s="115" t="s">
        <v>461</v>
      </c>
      <c r="Q94" s="115" t="s">
        <v>462</v>
      </c>
      <c r="R94" s="35" t="s">
        <v>460</v>
      </c>
    </row>
    <row r="95" spans="1:18" customFormat="1" ht="26.25" x14ac:dyDescent="0.25">
      <c r="A95" s="118" t="s">
        <v>764</v>
      </c>
      <c r="B95" s="35" t="s">
        <v>153</v>
      </c>
      <c r="C95" s="35" t="s">
        <v>153</v>
      </c>
      <c r="D95" s="130">
        <v>1200</v>
      </c>
      <c r="E95" s="98"/>
      <c r="F95" s="98"/>
      <c r="G95" s="98">
        <v>1</v>
      </c>
      <c r="H95" s="98"/>
      <c r="I95" s="98"/>
      <c r="J95" s="98"/>
      <c r="K95" s="99" t="s">
        <v>414</v>
      </c>
      <c r="L95" s="30" t="s">
        <v>415</v>
      </c>
      <c r="M95" s="55"/>
      <c r="N95" s="35" t="s">
        <v>458</v>
      </c>
      <c r="O95" s="115" t="s">
        <v>463</v>
      </c>
      <c r="P95" s="115" t="s">
        <v>464</v>
      </c>
      <c r="Q95" s="115" t="s">
        <v>463</v>
      </c>
      <c r="R95" s="35" t="s">
        <v>460</v>
      </c>
    </row>
    <row r="96" spans="1:18" customFormat="1" ht="26.25" x14ac:dyDescent="0.25">
      <c r="A96" s="118" t="s">
        <v>764</v>
      </c>
      <c r="B96" s="35" t="s">
        <v>154</v>
      </c>
      <c r="C96" s="35" t="s">
        <v>154</v>
      </c>
      <c r="D96" s="130">
        <v>861</v>
      </c>
      <c r="E96" s="98"/>
      <c r="F96" s="98"/>
      <c r="G96" s="98">
        <v>1</v>
      </c>
      <c r="H96" s="98"/>
      <c r="I96" s="98"/>
      <c r="J96" s="98"/>
      <c r="K96" s="99" t="s">
        <v>416</v>
      </c>
      <c r="L96" s="30" t="s">
        <v>415</v>
      </c>
      <c r="M96" s="55"/>
      <c r="N96" s="35" t="s">
        <v>458</v>
      </c>
      <c r="O96" s="115" t="s">
        <v>463</v>
      </c>
      <c r="P96" s="115" t="s">
        <v>464</v>
      </c>
      <c r="Q96" s="115" t="s">
        <v>463</v>
      </c>
      <c r="R96" s="35" t="s">
        <v>460</v>
      </c>
    </row>
    <row r="97" spans="1:18" customFormat="1" ht="26.25" x14ac:dyDescent="0.25">
      <c r="A97" s="118" t="s">
        <v>764</v>
      </c>
      <c r="B97" s="35" t="s">
        <v>155</v>
      </c>
      <c r="C97" s="35" t="s">
        <v>155</v>
      </c>
      <c r="D97" s="130">
        <v>1300</v>
      </c>
      <c r="E97" s="98"/>
      <c r="F97" s="98"/>
      <c r="G97" s="98">
        <v>1</v>
      </c>
      <c r="H97" s="98"/>
      <c r="I97" s="98"/>
      <c r="J97" s="98"/>
      <c r="K97" s="99" t="s">
        <v>414</v>
      </c>
      <c r="L97" s="30" t="s">
        <v>415</v>
      </c>
      <c r="M97" s="55"/>
      <c r="N97" s="35" t="s">
        <v>458</v>
      </c>
      <c r="O97" s="115" t="s">
        <v>467</v>
      </c>
      <c r="P97" s="115" t="s">
        <v>468</v>
      </c>
      <c r="Q97" s="115" t="s">
        <v>467</v>
      </c>
      <c r="R97" s="35" t="s">
        <v>427</v>
      </c>
    </row>
    <row r="98" spans="1:18" customFormat="1" ht="26.25" x14ac:dyDescent="0.25">
      <c r="A98" s="118" t="s">
        <v>764</v>
      </c>
      <c r="B98" s="35" t="s">
        <v>156</v>
      </c>
      <c r="C98" s="35" t="s">
        <v>156</v>
      </c>
      <c r="D98" s="130">
        <v>2000</v>
      </c>
      <c r="E98" s="98"/>
      <c r="F98" s="98"/>
      <c r="G98" s="98">
        <v>0.85</v>
      </c>
      <c r="H98" s="98"/>
      <c r="I98" s="98"/>
      <c r="J98" s="122">
        <v>0.15</v>
      </c>
      <c r="K98" s="99" t="s">
        <v>418</v>
      </c>
      <c r="L98" s="30" t="s">
        <v>415</v>
      </c>
      <c r="M98" s="55" t="s">
        <v>474</v>
      </c>
      <c r="N98" s="35" t="s">
        <v>458</v>
      </c>
      <c r="O98" s="115" t="s">
        <v>428</v>
      </c>
      <c r="P98" s="115" t="s">
        <v>429</v>
      </c>
      <c r="Q98" s="115" t="s">
        <v>430</v>
      </c>
      <c r="R98" s="35" t="s">
        <v>427</v>
      </c>
    </row>
    <row r="99" spans="1:18" customFormat="1" ht="26.25" x14ac:dyDescent="0.25">
      <c r="A99" s="118" t="s">
        <v>764</v>
      </c>
      <c r="B99" s="55" t="s">
        <v>157</v>
      </c>
      <c r="C99" s="55" t="s">
        <v>157</v>
      </c>
      <c r="D99" s="93">
        <v>344</v>
      </c>
      <c r="E99" s="98"/>
      <c r="F99" s="98"/>
      <c r="G99" s="98">
        <v>1</v>
      </c>
      <c r="H99" s="98"/>
      <c r="I99" s="98"/>
      <c r="J99" s="98"/>
      <c r="K99" s="99" t="s">
        <v>416</v>
      </c>
      <c r="L99" s="30" t="s">
        <v>415</v>
      </c>
      <c r="M99" s="55" t="s">
        <v>667</v>
      </c>
      <c r="N99" s="35" t="s">
        <v>458</v>
      </c>
      <c r="O99" s="115" t="s">
        <v>428</v>
      </c>
      <c r="P99" s="115" t="s">
        <v>429</v>
      </c>
      <c r="Q99" s="115" t="s">
        <v>430</v>
      </c>
      <c r="R99" s="35" t="s">
        <v>427</v>
      </c>
    </row>
    <row r="100" spans="1:18" customFormat="1" ht="26.25" x14ac:dyDescent="0.25">
      <c r="A100" s="118" t="s">
        <v>764</v>
      </c>
      <c r="B100" s="35" t="s">
        <v>159</v>
      </c>
      <c r="C100" s="35" t="s">
        <v>159</v>
      </c>
      <c r="D100" s="93">
        <v>702</v>
      </c>
      <c r="E100" s="98"/>
      <c r="F100" s="98"/>
      <c r="G100" s="98">
        <v>0.81481481481481477</v>
      </c>
      <c r="H100" s="98"/>
      <c r="I100" s="98"/>
      <c r="J100" s="122">
        <v>0.18518518518518517</v>
      </c>
      <c r="K100" s="99" t="s">
        <v>416</v>
      </c>
      <c r="L100" s="30" t="s">
        <v>415</v>
      </c>
      <c r="M100" s="55"/>
      <c r="N100" s="35" t="s">
        <v>458</v>
      </c>
      <c r="O100" s="115" t="s">
        <v>463</v>
      </c>
      <c r="P100" s="115" t="s">
        <v>464</v>
      </c>
      <c r="Q100" s="115" t="s">
        <v>463</v>
      </c>
      <c r="R100" s="35" t="s">
        <v>460</v>
      </c>
    </row>
    <row r="101" spans="1:18" customFormat="1" ht="15" x14ac:dyDescent="0.25">
      <c r="A101" s="118" t="s">
        <v>160</v>
      </c>
      <c r="B101" s="35" t="s">
        <v>161</v>
      </c>
      <c r="C101" s="35" t="s">
        <v>161</v>
      </c>
      <c r="D101" s="93">
        <v>130</v>
      </c>
      <c r="E101" s="98"/>
      <c r="F101" s="98"/>
      <c r="G101" s="98">
        <v>1</v>
      </c>
      <c r="H101" s="98"/>
      <c r="I101" s="98"/>
      <c r="J101" s="98"/>
      <c r="K101" s="99" t="s">
        <v>416</v>
      </c>
      <c r="L101" s="30" t="s">
        <v>415</v>
      </c>
      <c r="M101" s="55"/>
      <c r="N101" s="35" t="s">
        <v>477</v>
      </c>
      <c r="O101" s="115" t="s">
        <v>270</v>
      </c>
      <c r="P101" s="115" t="s">
        <v>423</v>
      </c>
      <c r="Q101" s="115" t="s">
        <v>424</v>
      </c>
      <c r="R101" s="35" t="s">
        <v>422</v>
      </c>
    </row>
    <row r="102" spans="1:18" customFormat="1" ht="26.25" x14ac:dyDescent="0.25">
      <c r="A102" s="118" t="s">
        <v>162</v>
      </c>
      <c r="B102" s="105" t="s">
        <v>163</v>
      </c>
      <c r="C102" s="105" t="s">
        <v>164</v>
      </c>
      <c r="D102" s="128">
        <v>103100</v>
      </c>
      <c r="E102" s="98">
        <v>0.97866149369544131</v>
      </c>
      <c r="F102" s="98"/>
      <c r="G102" s="98">
        <v>2.133850630455868E-2</v>
      </c>
      <c r="H102" s="98"/>
      <c r="I102" s="98"/>
      <c r="J102" s="98"/>
      <c r="K102" s="99" t="s">
        <v>414</v>
      </c>
      <c r="L102" s="30" t="s">
        <v>413</v>
      </c>
      <c r="M102" s="55"/>
      <c r="N102" s="35" t="s">
        <v>478</v>
      </c>
      <c r="O102" s="115" t="s">
        <v>203</v>
      </c>
      <c r="P102" s="115" t="s">
        <v>164</v>
      </c>
      <c r="Q102" s="115" t="s">
        <v>479</v>
      </c>
      <c r="R102" s="35" t="s">
        <v>422</v>
      </c>
    </row>
    <row r="103" spans="1:18" customFormat="1" ht="26.25" x14ac:dyDescent="0.25">
      <c r="A103" s="118" t="s">
        <v>162</v>
      </c>
      <c r="B103" s="105" t="s">
        <v>795</v>
      </c>
      <c r="C103" s="105" t="s">
        <v>164</v>
      </c>
      <c r="D103" s="128">
        <v>44400</v>
      </c>
      <c r="E103" s="98"/>
      <c r="F103" s="98"/>
      <c r="G103" s="98"/>
      <c r="H103" s="98"/>
      <c r="I103" s="98">
        <v>1</v>
      </c>
      <c r="J103" s="98"/>
      <c r="K103" s="99" t="s">
        <v>414</v>
      </c>
      <c r="L103" s="30" t="s">
        <v>413</v>
      </c>
      <c r="M103" s="55" t="s">
        <v>820</v>
      </c>
      <c r="N103" s="35" t="s">
        <v>478</v>
      </c>
      <c r="O103" s="115" t="s">
        <v>203</v>
      </c>
      <c r="P103" s="115" t="s">
        <v>164</v>
      </c>
      <c r="Q103" s="115" t="s">
        <v>479</v>
      </c>
      <c r="R103" s="35" t="s">
        <v>422</v>
      </c>
    </row>
    <row r="104" spans="1:18" customFormat="1" ht="26.25" x14ac:dyDescent="0.25">
      <c r="A104" s="118" t="s">
        <v>162</v>
      </c>
      <c r="B104" s="105" t="s">
        <v>165</v>
      </c>
      <c r="C104" s="105" t="s">
        <v>164</v>
      </c>
      <c r="D104" s="128">
        <v>266300</v>
      </c>
      <c r="E104" s="98">
        <v>0.34772812617348853</v>
      </c>
      <c r="F104" s="98"/>
      <c r="G104" s="98"/>
      <c r="H104" s="98">
        <v>0.65227187382651142</v>
      </c>
      <c r="I104" s="98"/>
      <c r="J104" s="98"/>
      <c r="K104" s="99" t="s">
        <v>414</v>
      </c>
      <c r="L104" s="30" t="s">
        <v>413</v>
      </c>
      <c r="M104" s="55"/>
      <c r="N104" s="35" t="s">
        <v>478</v>
      </c>
      <c r="O104" s="115" t="s">
        <v>203</v>
      </c>
      <c r="P104" s="115" t="s">
        <v>164</v>
      </c>
      <c r="Q104" s="115" t="s">
        <v>479</v>
      </c>
      <c r="R104" s="35" t="s">
        <v>422</v>
      </c>
    </row>
    <row r="105" spans="1:18" customFormat="1" ht="26.25" x14ac:dyDescent="0.25">
      <c r="A105" s="118" t="s">
        <v>166</v>
      </c>
      <c r="B105" s="35" t="s">
        <v>167</v>
      </c>
      <c r="C105" s="35" t="s">
        <v>167</v>
      </c>
      <c r="D105" s="130">
        <v>1100</v>
      </c>
      <c r="E105" s="98"/>
      <c r="F105" s="98"/>
      <c r="G105" s="98">
        <v>1</v>
      </c>
      <c r="H105" s="98"/>
      <c r="I105" s="98"/>
      <c r="J105" s="98"/>
      <c r="K105" s="99" t="s">
        <v>414</v>
      </c>
      <c r="L105" s="30" t="s">
        <v>415</v>
      </c>
      <c r="M105" s="55"/>
      <c r="N105" s="35" t="s">
        <v>480</v>
      </c>
      <c r="O105" s="115" t="s">
        <v>428</v>
      </c>
      <c r="P105" s="115" t="s">
        <v>429</v>
      </c>
      <c r="Q105" s="115" t="s">
        <v>430</v>
      </c>
      <c r="R105" s="35" t="s">
        <v>427</v>
      </c>
    </row>
    <row r="106" spans="1:18" customFormat="1" ht="26.25" x14ac:dyDescent="0.25">
      <c r="A106" s="118" t="s">
        <v>168</v>
      </c>
      <c r="B106" s="30" t="s">
        <v>169</v>
      </c>
      <c r="C106" s="99" t="s">
        <v>169</v>
      </c>
      <c r="D106" s="126">
        <v>596</v>
      </c>
      <c r="E106" s="98"/>
      <c r="F106" s="98"/>
      <c r="G106" s="98">
        <v>1</v>
      </c>
      <c r="H106" s="98"/>
      <c r="I106" s="98"/>
      <c r="J106" s="98"/>
      <c r="K106" s="99" t="s">
        <v>416</v>
      </c>
      <c r="L106" s="30" t="s">
        <v>420</v>
      </c>
      <c r="M106" s="55" t="s">
        <v>425</v>
      </c>
      <c r="N106" s="35"/>
      <c r="O106" s="115" t="s">
        <v>442</v>
      </c>
      <c r="P106" s="115" t="s">
        <v>443</v>
      </c>
      <c r="Q106" s="115" t="s">
        <v>444</v>
      </c>
      <c r="R106" s="35" t="s">
        <v>441</v>
      </c>
    </row>
    <row r="107" spans="1:18" customFormat="1" ht="15" x14ac:dyDescent="0.25">
      <c r="A107" s="118" t="s">
        <v>170</v>
      </c>
      <c r="B107" s="55" t="s">
        <v>171</v>
      </c>
      <c r="C107" s="55" t="s">
        <v>171</v>
      </c>
      <c r="D107" s="93">
        <v>260</v>
      </c>
      <c r="E107" s="98"/>
      <c r="F107" s="98"/>
      <c r="G107" s="98">
        <v>1</v>
      </c>
      <c r="H107" s="98"/>
      <c r="I107" s="98"/>
      <c r="J107" s="98"/>
      <c r="K107" s="99" t="s">
        <v>416</v>
      </c>
      <c r="L107" s="30" t="s">
        <v>415</v>
      </c>
      <c r="M107" s="55"/>
      <c r="N107" s="35" t="s">
        <v>718</v>
      </c>
      <c r="O107" s="115" t="s">
        <v>433</v>
      </c>
      <c r="P107" s="115" t="s">
        <v>482</v>
      </c>
      <c r="Q107" s="115" t="s">
        <v>435</v>
      </c>
      <c r="R107" s="35" t="s">
        <v>427</v>
      </c>
    </row>
    <row r="108" spans="1:18" customFormat="1" ht="26.25" x14ac:dyDescent="0.25">
      <c r="A108" s="118" t="s">
        <v>172</v>
      </c>
      <c r="B108" s="35" t="s">
        <v>173</v>
      </c>
      <c r="C108" s="35" t="s">
        <v>173</v>
      </c>
      <c r="D108" s="93">
        <v>395</v>
      </c>
      <c r="E108" s="98"/>
      <c r="F108" s="98"/>
      <c r="G108" s="98">
        <v>1</v>
      </c>
      <c r="H108" s="98"/>
      <c r="I108" s="98"/>
      <c r="J108" s="98"/>
      <c r="K108" s="99" t="s">
        <v>416</v>
      </c>
      <c r="L108" s="30" t="s">
        <v>415</v>
      </c>
      <c r="M108" s="55"/>
      <c r="N108" s="35" t="s">
        <v>483</v>
      </c>
      <c r="O108" s="115" t="s">
        <v>428</v>
      </c>
      <c r="P108" s="115" t="s">
        <v>429</v>
      </c>
      <c r="Q108" s="115" t="s">
        <v>430</v>
      </c>
      <c r="R108" s="35" t="s">
        <v>427</v>
      </c>
    </row>
    <row r="109" spans="1:18" customFormat="1" ht="26.25" x14ac:dyDescent="0.25">
      <c r="A109" s="118" t="s">
        <v>174</v>
      </c>
      <c r="B109" s="105" t="s">
        <v>175</v>
      </c>
      <c r="C109" s="105" t="s">
        <v>176</v>
      </c>
      <c r="D109" s="128">
        <v>27500</v>
      </c>
      <c r="E109" s="98"/>
      <c r="F109" s="98">
        <v>1</v>
      </c>
      <c r="G109" s="98"/>
      <c r="H109" s="98"/>
      <c r="I109" s="98"/>
      <c r="J109" s="98"/>
      <c r="K109" s="99" t="s">
        <v>414</v>
      </c>
      <c r="L109" s="30" t="s">
        <v>413</v>
      </c>
      <c r="M109" s="55"/>
      <c r="N109" s="35" t="s">
        <v>767</v>
      </c>
      <c r="O109" s="115" t="s">
        <v>203</v>
      </c>
      <c r="P109" s="115" t="s">
        <v>484</v>
      </c>
      <c r="Q109" s="115" t="s">
        <v>444</v>
      </c>
      <c r="R109" s="35" t="s">
        <v>441</v>
      </c>
    </row>
    <row r="110" spans="1:18" customFormat="1" ht="15" x14ac:dyDescent="0.25">
      <c r="A110" s="116" t="s">
        <v>805</v>
      </c>
      <c r="B110" s="62" t="s">
        <v>329</v>
      </c>
      <c r="C110" s="615" t="s">
        <v>329</v>
      </c>
      <c r="D110" s="125">
        <v>1170</v>
      </c>
      <c r="E110" s="98"/>
      <c r="F110" s="124"/>
      <c r="G110" s="124"/>
      <c r="H110" s="124"/>
      <c r="I110" s="124"/>
      <c r="J110" s="122">
        <v>1</v>
      </c>
      <c r="K110" s="99" t="s">
        <v>416</v>
      </c>
      <c r="L110" s="30" t="s">
        <v>413</v>
      </c>
      <c r="M110" s="55" t="s">
        <v>806</v>
      </c>
      <c r="N110" s="58"/>
      <c r="O110" s="116" t="s">
        <v>463</v>
      </c>
      <c r="P110" s="116" t="s">
        <v>464</v>
      </c>
      <c r="Q110" s="116" t="s">
        <v>463</v>
      </c>
      <c r="R110" s="35" t="s">
        <v>460</v>
      </c>
    </row>
    <row r="111" spans="1:18" customFormat="1" ht="15" x14ac:dyDescent="0.25">
      <c r="A111" s="118" t="s">
        <v>177</v>
      </c>
      <c r="B111" s="35" t="s">
        <v>178</v>
      </c>
      <c r="C111" s="35" t="s">
        <v>178</v>
      </c>
      <c r="D111" s="128">
        <v>20300</v>
      </c>
      <c r="E111" s="98">
        <v>0.85221674876847286</v>
      </c>
      <c r="F111" s="98"/>
      <c r="G111" s="98">
        <v>0.14778325123152711</v>
      </c>
      <c r="H111" s="98"/>
      <c r="I111" s="98"/>
      <c r="J111" s="98"/>
      <c r="K111" s="99" t="s">
        <v>414</v>
      </c>
      <c r="L111" s="30" t="s">
        <v>413</v>
      </c>
      <c r="M111" s="55"/>
      <c r="N111" s="35" t="s">
        <v>485</v>
      </c>
      <c r="O111" s="115" t="s">
        <v>486</v>
      </c>
      <c r="P111" s="115" t="s">
        <v>486</v>
      </c>
      <c r="Q111" s="115" t="s">
        <v>487</v>
      </c>
      <c r="R111" s="35" t="s">
        <v>460</v>
      </c>
    </row>
    <row r="112" spans="1:18" s="17" customFormat="1" ht="26.25" x14ac:dyDescent="0.25">
      <c r="A112" s="118" t="s">
        <v>179</v>
      </c>
      <c r="B112" s="55" t="s">
        <v>180</v>
      </c>
      <c r="C112" s="55" t="s">
        <v>180</v>
      </c>
      <c r="D112" s="93">
        <v>250</v>
      </c>
      <c r="E112" s="98"/>
      <c r="F112" s="98"/>
      <c r="G112" s="98">
        <v>1</v>
      </c>
      <c r="H112" s="98"/>
      <c r="I112" s="98"/>
      <c r="J112" s="98"/>
      <c r="K112" s="99" t="s">
        <v>416</v>
      </c>
      <c r="L112" s="30" t="s">
        <v>415</v>
      </c>
      <c r="M112" s="55" t="s">
        <v>489</v>
      </c>
      <c r="N112" s="35" t="s">
        <v>488</v>
      </c>
      <c r="O112" s="115" t="s">
        <v>442</v>
      </c>
      <c r="P112" s="115" t="s">
        <v>443</v>
      </c>
      <c r="Q112" s="115" t="s">
        <v>444</v>
      </c>
      <c r="R112" s="35" t="s">
        <v>441</v>
      </c>
    </row>
    <row r="113" spans="1:18" customFormat="1" ht="26.25" x14ac:dyDescent="0.25">
      <c r="A113" s="118" t="s">
        <v>715</v>
      </c>
      <c r="B113" s="35" t="s">
        <v>181</v>
      </c>
      <c r="C113" s="99" t="s">
        <v>181</v>
      </c>
      <c r="D113" s="130">
        <v>12600</v>
      </c>
      <c r="E113" s="98"/>
      <c r="F113" s="98"/>
      <c r="G113" s="98">
        <v>1</v>
      </c>
      <c r="H113" s="98"/>
      <c r="I113" s="98"/>
      <c r="J113" s="98"/>
      <c r="K113" s="99" t="s">
        <v>414</v>
      </c>
      <c r="L113" s="30" t="s">
        <v>415</v>
      </c>
      <c r="M113" s="55" t="s">
        <v>687</v>
      </c>
      <c r="N113" s="35" t="s">
        <v>490</v>
      </c>
      <c r="O113" s="115" t="s">
        <v>428</v>
      </c>
      <c r="P113" s="115" t="s">
        <v>429</v>
      </c>
      <c r="Q113" s="115" t="s">
        <v>430</v>
      </c>
      <c r="R113" s="35" t="s">
        <v>427</v>
      </c>
    </row>
    <row r="114" spans="1:18" customFormat="1" ht="26.25" x14ac:dyDescent="0.25">
      <c r="A114" s="118" t="s">
        <v>715</v>
      </c>
      <c r="B114" s="35" t="s">
        <v>686</v>
      </c>
      <c r="C114" s="99" t="s">
        <v>686</v>
      </c>
      <c r="D114" s="130">
        <v>0</v>
      </c>
      <c r="E114" s="98"/>
      <c r="F114" s="98"/>
      <c r="G114" s="98"/>
      <c r="H114" s="98"/>
      <c r="I114" s="98"/>
      <c r="J114" s="98"/>
      <c r="K114" s="99"/>
      <c r="L114" s="30" t="s">
        <v>415</v>
      </c>
      <c r="M114" s="55" t="s">
        <v>491</v>
      </c>
      <c r="N114" s="35" t="s">
        <v>490</v>
      </c>
      <c r="O114" s="115" t="s">
        <v>428</v>
      </c>
      <c r="P114" s="115" t="s">
        <v>429</v>
      </c>
      <c r="Q114" s="115" t="s">
        <v>430</v>
      </c>
      <c r="R114" s="35" t="s">
        <v>427</v>
      </c>
    </row>
    <row r="115" spans="1:18" customFormat="1" ht="26.25" x14ac:dyDescent="0.25">
      <c r="A115" s="118" t="s">
        <v>182</v>
      </c>
      <c r="B115" s="30" t="s">
        <v>183</v>
      </c>
      <c r="C115" s="99" t="s">
        <v>183</v>
      </c>
      <c r="D115" s="126">
        <v>45</v>
      </c>
      <c r="E115" s="98"/>
      <c r="F115" s="98"/>
      <c r="G115" s="98">
        <v>1</v>
      </c>
      <c r="H115" s="98"/>
      <c r="I115" s="98"/>
      <c r="J115" s="98"/>
      <c r="K115" s="99" t="s">
        <v>416</v>
      </c>
      <c r="L115" s="30" t="s">
        <v>420</v>
      </c>
      <c r="M115" s="55" t="s">
        <v>425</v>
      </c>
      <c r="N115" s="35"/>
      <c r="O115" s="115" t="s">
        <v>442</v>
      </c>
      <c r="P115" s="115" t="s">
        <v>443</v>
      </c>
      <c r="Q115" s="115" t="s">
        <v>444</v>
      </c>
      <c r="R115" s="35" t="s">
        <v>441</v>
      </c>
    </row>
    <row r="116" spans="1:18" customFormat="1" ht="15" x14ac:dyDescent="0.25">
      <c r="A116" s="118" t="s">
        <v>184</v>
      </c>
      <c r="B116" s="35" t="s">
        <v>185</v>
      </c>
      <c r="C116" s="35" t="s">
        <v>185</v>
      </c>
      <c r="D116" s="93">
        <v>1125</v>
      </c>
      <c r="E116" s="98"/>
      <c r="F116" s="98"/>
      <c r="G116" s="98">
        <v>1</v>
      </c>
      <c r="H116" s="98"/>
      <c r="I116" s="98"/>
      <c r="J116" s="98"/>
      <c r="K116" s="99" t="s">
        <v>416</v>
      </c>
      <c r="L116" s="30" t="s">
        <v>415</v>
      </c>
      <c r="M116" s="55"/>
      <c r="N116" s="35" t="s">
        <v>492</v>
      </c>
      <c r="O116" s="115" t="s">
        <v>461</v>
      </c>
      <c r="P116" s="115" t="s">
        <v>461</v>
      </c>
      <c r="Q116" s="115" t="s">
        <v>462</v>
      </c>
      <c r="R116" s="35" t="s">
        <v>460</v>
      </c>
    </row>
    <row r="117" spans="1:18" customFormat="1" ht="26.25" x14ac:dyDescent="0.25">
      <c r="A117" s="118" t="s">
        <v>186</v>
      </c>
      <c r="B117" s="55" t="s">
        <v>187</v>
      </c>
      <c r="C117" s="55" t="s">
        <v>187</v>
      </c>
      <c r="D117" s="93">
        <v>290</v>
      </c>
      <c r="E117" s="98"/>
      <c r="F117" s="98"/>
      <c r="G117" s="98">
        <v>1</v>
      </c>
      <c r="H117" s="98"/>
      <c r="I117" s="98"/>
      <c r="J117" s="98"/>
      <c r="K117" s="99" t="s">
        <v>416</v>
      </c>
      <c r="L117" s="30" t="s">
        <v>415</v>
      </c>
      <c r="M117" s="55" t="s">
        <v>494</v>
      </c>
      <c r="N117" s="35" t="s">
        <v>493</v>
      </c>
      <c r="O117" s="115" t="s">
        <v>442</v>
      </c>
      <c r="P117" s="115" t="s">
        <v>443</v>
      </c>
      <c r="Q117" s="115" t="s">
        <v>444</v>
      </c>
      <c r="R117" s="35" t="s">
        <v>441</v>
      </c>
    </row>
    <row r="118" spans="1:18" customFormat="1" ht="26.25" x14ac:dyDescent="0.25">
      <c r="A118" s="118" t="s">
        <v>188</v>
      </c>
      <c r="B118" s="55" t="s">
        <v>189</v>
      </c>
      <c r="C118" s="55" t="s">
        <v>189</v>
      </c>
      <c r="D118" s="93">
        <v>170</v>
      </c>
      <c r="E118" s="98"/>
      <c r="F118" s="98"/>
      <c r="G118" s="98">
        <v>1</v>
      </c>
      <c r="H118" s="98"/>
      <c r="I118" s="98"/>
      <c r="J118" s="98"/>
      <c r="K118" s="99" t="s">
        <v>416</v>
      </c>
      <c r="L118" s="30" t="s">
        <v>415</v>
      </c>
      <c r="M118" s="55" t="s">
        <v>497</v>
      </c>
      <c r="N118" s="35" t="s">
        <v>495</v>
      </c>
      <c r="O118" s="115" t="s">
        <v>449</v>
      </c>
      <c r="P118" s="115" t="s">
        <v>450</v>
      </c>
      <c r="Q118" s="115" t="s">
        <v>496</v>
      </c>
      <c r="R118" s="35" t="s">
        <v>422</v>
      </c>
    </row>
    <row r="119" spans="1:18" customFormat="1" ht="15" x14ac:dyDescent="0.25">
      <c r="A119" s="118" t="s">
        <v>190</v>
      </c>
      <c r="B119" s="35" t="s">
        <v>191</v>
      </c>
      <c r="C119" s="35" t="s">
        <v>191</v>
      </c>
      <c r="D119" s="93">
        <v>247</v>
      </c>
      <c r="E119" s="98"/>
      <c r="F119" s="98"/>
      <c r="G119" s="98">
        <v>0.95951417004048578</v>
      </c>
      <c r="H119" s="98"/>
      <c r="I119" s="98"/>
      <c r="J119" s="98"/>
      <c r="K119" s="99" t="s">
        <v>416</v>
      </c>
      <c r="L119" s="30" t="s">
        <v>415</v>
      </c>
      <c r="M119" s="55"/>
      <c r="N119" s="35" t="s">
        <v>498</v>
      </c>
      <c r="O119" s="115" t="s">
        <v>467</v>
      </c>
      <c r="P119" s="115" t="s">
        <v>499</v>
      </c>
      <c r="Q119" s="115" t="s">
        <v>467</v>
      </c>
      <c r="R119" s="35" t="s">
        <v>427</v>
      </c>
    </row>
    <row r="120" spans="1:18" customFormat="1" ht="15" x14ac:dyDescent="0.25">
      <c r="A120" s="118" t="s">
        <v>192</v>
      </c>
      <c r="B120" s="99" t="s">
        <v>193</v>
      </c>
      <c r="C120" s="99" t="s">
        <v>193</v>
      </c>
      <c r="D120" s="93">
        <v>525</v>
      </c>
      <c r="E120" s="98"/>
      <c r="F120" s="98"/>
      <c r="G120" s="98">
        <v>1</v>
      </c>
      <c r="H120" s="98"/>
      <c r="I120" s="98"/>
      <c r="J120" s="98"/>
      <c r="K120" s="99" t="s">
        <v>416</v>
      </c>
      <c r="L120" s="30" t="s">
        <v>415</v>
      </c>
      <c r="M120" s="55" t="s">
        <v>425</v>
      </c>
      <c r="N120" s="35" t="s">
        <v>500</v>
      </c>
      <c r="O120" s="115" t="s">
        <v>467</v>
      </c>
      <c r="P120" s="115" t="s">
        <v>499</v>
      </c>
      <c r="Q120" s="115" t="s">
        <v>467</v>
      </c>
      <c r="R120" s="35" t="s">
        <v>427</v>
      </c>
    </row>
    <row r="121" spans="1:18" customFormat="1" ht="15" x14ac:dyDescent="0.25">
      <c r="A121" s="118" t="s">
        <v>194</v>
      </c>
      <c r="B121" s="55" t="s">
        <v>195</v>
      </c>
      <c r="C121" s="55" t="s">
        <v>195</v>
      </c>
      <c r="D121" s="93">
        <v>393</v>
      </c>
      <c r="E121" s="98"/>
      <c r="F121" s="98"/>
      <c r="G121" s="98">
        <v>1</v>
      </c>
      <c r="H121" s="98"/>
      <c r="I121" s="98"/>
      <c r="J121" s="98"/>
      <c r="K121" s="99" t="s">
        <v>416</v>
      </c>
      <c r="L121" s="30" t="s">
        <v>415</v>
      </c>
      <c r="M121" s="55" t="s">
        <v>502</v>
      </c>
      <c r="N121" s="35" t="s">
        <v>501</v>
      </c>
      <c r="O121" s="115" t="s">
        <v>467</v>
      </c>
      <c r="P121" s="115" t="s">
        <v>499</v>
      </c>
      <c r="Q121" s="115" t="s">
        <v>467</v>
      </c>
      <c r="R121" s="35" t="s">
        <v>427</v>
      </c>
    </row>
    <row r="122" spans="1:18" customFormat="1" ht="26.25" x14ac:dyDescent="0.25">
      <c r="A122" s="118" t="s">
        <v>196</v>
      </c>
      <c r="B122" s="35" t="s">
        <v>197</v>
      </c>
      <c r="C122" s="35" t="s">
        <v>197</v>
      </c>
      <c r="D122" s="93">
        <v>310</v>
      </c>
      <c r="E122" s="98"/>
      <c r="F122" s="98"/>
      <c r="G122" s="98">
        <v>1</v>
      </c>
      <c r="H122" s="98"/>
      <c r="I122" s="98"/>
      <c r="J122" s="98"/>
      <c r="K122" s="99" t="s">
        <v>416</v>
      </c>
      <c r="L122" s="30" t="s">
        <v>415</v>
      </c>
      <c r="M122" s="55"/>
      <c r="N122" s="35" t="s">
        <v>503</v>
      </c>
      <c r="O122" s="115" t="s">
        <v>449</v>
      </c>
      <c r="P122" s="115" t="s">
        <v>450</v>
      </c>
      <c r="Q122" s="115" t="s">
        <v>451</v>
      </c>
      <c r="R122" s="35" t="s">
        <v>422</v>
      </c>
    </row>
    <row r="123" spans="1:18" customFormat="1" ht="15" x14ac:dyDescent="0.25">
      <c r="A123" s="118" t="s">
        <v>198</v>
      </c>
      <c r="B123" s="105" t="s">
        <v>202</v>
      </c>
      <c r="C123" s="105" t="s">
        <v>164</v>
      </c>
      <c r="D123" s="128">
        <v>374400</v>
      </c>
      <c r="E123" s="98">
        <v>0.42574786324786323</v>
      </c>
      <c r="F123" s="98"/>
      <c r="G123" s="98"/>
      <c r="H123" s="98">
        <v>0.57425213675213671</v>
      </c>
      <c r="I123" s="98"/>
      <c r="J123" s="98"/>
      <c r="K123" s="99" t="s">
        <v>414</v>
      </c>
      <c r="L123" s="30" t="s">
        <v>413</v>
      </c>
      <c r="M123" s="55"/>
      <c r="N123" s="35" t="s">
        <v>504</v>
      </c>
      <c r="O123" s="115" t="s">
        <v>203</v>
      </c>
      <c r="P123" s="115" t="s">
        <v>164</v>
      </c>
      <c r="Q123" s="115" t="s">
        <v>479</v>
      </c>
      <c r="R123" s="35" t="s">
        <v>422</v>
      </c>
    </row>
    <row r="124" spans="1:18" customFormat="1" ht="15" x14ac:dyDescent="0.25">
      <c r="A124" s="118" t="s">
        <v>198</v>
      </c>
      <c r="B124" s="105" t="s">
        <v>204</v>
      </c>
      <c r="C124" s="105" t="s">
        <v>164</v>
      </c>
      <c r="D124" s="128">
        <v>19400</v>
      </c>
      <c r="E124" s="98"/>
      <c r="F124" s="98"/>
      <c r="G124" s="98"/>
      <c r="H124" s="98"/>
      <c r="I124" s="98">
        <v>1</v>
      </c>
      <c r="J124" s="98"/>
      <c r="K124" s="99" t="s">
        <v>414</v>
      </c>
      <c r="L124" s="30" t="s">
        <v>413</v>
      </c>
      <c r="M124" s="55"/>
      <c r="N124" s="35" t="s">
        <v>504</v>
      </c>
      <c r="O124" s="115" t="s">
        <v>203</v>
      </c>
      <c r="P124" s="115" t="s">
        <v>164</v>
      </c>
      <c r="Q124" s="115" t="s">
        <v>479</v>
      </c>
      <c r="R124" s="35" t="s">
        <v>422</v>
      </c>
    </row>
    <row r="125" spans="1:18" customFormat="1" ht="15" x14ac:dyDescent="0.25">
      <c r="A125" s="118" t="s">
        <v>198</v>
      </c>
      <c r="B125" s="105" t="s">
        <v>199</v>
      </c>
      <c r="C125" s="105" t="s">
        <v>164</v>
      </c>
      <c r="D125" s="128">
        <v>46300</v>
      </c>
      <c r="E125" s="98">
        <v>1</v>
      </c>
      <c r="F125" s="98"/>
      <c r="G125" s="98"/>
      <c r="H125" s="98"/>
      <c r="I125" s="98"/>
      <c r="J125" s="98"/>
      <c r="K125" s="99" t="s">
        <v>414</v>
      </c>
      <c r="L125" s="30" t="s">
        <v>413</v>
      </c>
      <c r="M125" s="55"/>
      <c r="N125" s="35" t="s">
        <v>504</v>
      </c>
      <c r="O125" s="115" t="s">
        <v>203</v>
      </c>
      <c r="P125" s="115" t="s">
        <v>164</v>
      </c>
      <c r="Q125" s="115" t="s">
        <v>479</v>
      </c>
      <c r="R125" s="35" t="s">
        <v>422</v>
      </c>
    </row>
    <row r="126" spans="1:18" customFormat="1" ht="15" x14ac:dyDescent="0.25">
      <c r="A126" s="118" t="s">
        <v>198</v>
      </c>
      <c r="B126" s="105" t="s">
        <v>200</v>
      </c>
      <c r="C126" s="105" t="s">
        <v>201</v>
      </c>
      <c r="D126" s="128">
        <v>76700</v>
      </c>
      <c r="E126" s="98">
        <v>1</v>
      </c>
      <c r="F126" s="98"/>
      <c r="G126" s="98"/>
      <c r="H126" s="98"/>
      <c r="I126" s="98"/>
      <c r="J126" s="98"/>
      <c r="K126" s="99" t="s">
        <v>414</v>
      </c>
      <c r="L126" s="30" t="s">
        <v>413</v>
      </c>
      <c r="M126" s="55"/>
      <c r="N126" s="35" t="s">
        <v>504</v>
      </c>
      <c r="O126" s="115" t="s">
        <v>203</v>
      </c>
      <c r="P126" s="115" t="s">
        <v>505</v>
      </c>
      <c r="Q126" s="115" t="s">
        <v>479</v>
      </c>
      <c r="R126" s="35" t="s">
        <v>422</v>
      </c>
    </row>
    <row r="127" spans="1:18" customFormat="1" ht="26.25" x14ac:dyDescent="0.25">
      <c r="A127" s="118" t="s">
        <v>205</v>
      </c>
      <c r="B127" s="55" t="s">
        <v>206</v>
      </c>
      <c r="C127" s="55" t="s">
        <v>206</v>
      </c>
      <c r="D127" s="93">
        <v>500</v>
      </c>
      <c r="E127" s="98"/>
      <c r="F127" s="98"/>
      <c r="G127" s="98">
        <v>1</v>
      </c>
      <c r="H127" s="98"/>
      <c r="I127" s="98"/>
      <c r="J127" s="98"/>
      <c r="K127" s="99" t="s">
        <v>416</v>
      </c>
      <c r="L127" s="30" t="s">
        <v>415</v>
      </c>
      <c r="M127" s="55"/>
      <c r="N127" s="35" t="s">
        <v>717</v>
      </c>
      <c r="O127" s="115" t="s">
        <v>442</v>
      </c>
      <c r="P127" s="115" t="s">
        <v>443</v>
      </c>
      <c r="Q127" s="115" t="s">
        <v>444</v>
      </c>
      <c r="R127" s="35" t="s">
        <v>441</v>
      </c>
    </row>
    <row r="128" spans="1:18" customFormat="1" ht="15" x14ac:dyDescent="0.25">
      <c r="A128" s="118" t="s">
        <v>207</v>
      </c>
      <c r="B128" s="108" t="s">
        <v>208</v>
      </c>
      <c r="C128" s="109" t="s">
        <v>208</v>
      </c>
      <c r="D128" s="126">
        <v>286</v>
      </c>
      <c r="E128" s="98"/>
      <c r="F128" s="98"/>
      <c r="G128" s="98">
        <v>1</v>
      </c>
      <c r="H128" s="98"/>
      <c r="I128" s="98"/>
      <c r="J128" s="98"/>
      <c r="K128" s="99" t="s">
        <v>416</v>
      </c>
      <c r="L128" s="30" t="s">
        <v>420</v>
      </c>
      <c r="M128" s="55" t="s">
        <v>425</v>
      </c>
      <c r="N128" s="35" t="s">
        <v>768</v>
      </c>
      <c r="O128" s="115" t="s">
        <v>467</v>
      </c>
      <c r="P128" s="115" t="s">
        <v>468</v>
      </c>
      <c r="Q128" s="115" t="s">
        <v>467</v>
      </c>
      <c r="R128" s="35" t="s">
        <v>441</v>
      </c>
    </row>
    <row r="129" spans="1:18" customFormat="1" ht="26.25" x14ac:dyDescent="0.25">
      <c r="A129" s="118" t="s">
        <v>209</v>
      </c>
      <c r="B129" s="35" t="s">
        <v>210</v>
      </c>
      <c r="C129" s="35" t="s">
        <v>210</v>
      </c>
      <c r="D129" s="128">
        <v>10700</v>
      </c>
      <c r="E129" s="98"/>
      <c r="F129" s="98"/>
      <c r="G129" s="98">
        <v>1</v>
      </c>
      <c r="H129" s="98"/>
      <c r="I129" s="98"/>
      <c r="J129" s="98"/>
      <c r="K129" s="99" t="s">
        <v>414</v>
      </c>
      <c r="L129" s="30" t="s">
        <v>413</v>
      </c>
      <c r="M129" s="55" t="s">
        <v>1036</v>
      </c>
      <c r="N129" s="35" t="s">
        <v>507</v>
      </c>
      <c r="O129" s="115" t="s">
        <v>449</v>
      </c>
      <c r="P129" s="115" t="s">
        <v>450</v>
      </c>
      <c r="Q129" s="115" t="s">
        <v>451</v>
      </c>
      <c r="R129" s="35" t="s">
        <v>422</v>
      </c>
    </row>
    <row r="130" spans="1:18" customFormat="1" ht="26.25" x14ac:dyDescent="0.25">
      <c r="A130" s="118" t="s">
        <v>209</v>
      </c>
      <c r="B130" s="105" t="s">
        <v>211</v>
      </c>
      <c r="C130" s="105" t="s">
        <v>212</v>
      </c>
      <c r="D130" s="128">
        <v>12000</v>
      </c>
      <c r="E130" s="98"/>
      <c r="F130" s="98"/>
      <c r="G130" s="98"/>
      <c r="H130" s="98"/>
      <c r="I130" s="98">
        <v>1</v>
      </c>
      <c r="J130" s="98"/>
      <c r="K130" s="99" t="s">
        <v>414</v>
      </c>
      <c r="L130" s="30" t="s">
        <v>413</v>
      </c>
      <c r="M130" s="55"/>
      <c r="N130" s="35" t="s">
        <v>507</v>
      </c>
      <c r="O130" s="115" t="s">
        <v>449</v>
      </c>
      <c r="P130" s="115" t="s">
        <v>450</v>
      </c>
      <c r="Q130" s="115" t="s">
        <v>496</v>
      </c>
      <c r="R130" s="35" t="s">
        <v>422</v>
      </c>
    </row>
    <row r="131" spans="1:18" customFormat="1" ht="26.25" x14ac:dyDescent="0.25">
      <c r="A131" s="118" t="s">
        <v>209</v>
      </c>
      <c r="B131" s="35" t="s">
        <v>212</v>
      </c>
      <c r="C131" s="35" t="s">
        <v>212</v>
      </c>
      <c r="D131" s="128">
        <v>9700</v>
      </c>
      <c r="E131" s="98">
        <v>0.28865979381443296</v>
      </c>
      <c r="F131" s="98"/>
      <c r="G131" s="98">
        <v>0.71134020618556704</v>
      </c>
      <c r="H131" s="98"/>
      <c r="I131" s="98"/>
      <c r="J131" s="98"/>
      <c r="K131" s="99" t="s">
        <v>414</v>
      </c>
      <c r="L131" s="30" t="s">
        <v>413</v>
      </c>
      <c r="M131" s="55"/>
      <c r="N131" s="35" t="s">
        <v>507</v>
      </c>
      <c r="O131" s="115" t="s">
        <v>449</v>
      </c>
      <c r="P131" s="115" t="s">
        <v>450</v>
      </c>
      <c r="Q131" s="115" t="s">
        <v>496</v>
      </c>
      <c r="R131" s="35" t="s">
        <v>422</v>
      </c>
    </row>
    <row r="132" spans="1:18" customFormat="1" ht="26.25" x14ac:dyDescent="0.25">
      <c r="A132" s="118" t="s">
        <v>209</v>
      </c>
      <c r="B132" s="105" t="s">
        <v>213</v>
      </c>
      <c r="C132" s="105" t="s">
        <v>212</v>
      </c>
      <c r="D132" s="128">
        <v>5300</v>
      </c>
      <c r="E132" s="98">
        <v>1</v>
      </c>
      <c r="F132" s="98"/>
      <c r="G132" s="98"/>
      <c r="H132" s="98"/>
      <c r="I132" s="98"/>
      <c r="J132" s="98"/>
      <c r="K132" s="99" t="s">
        <v>414</v>
      </c>
      <c r="L132" s="30" t="s">
        <v>413</v>
      </c>
      <c r="M132" s="55"/>
      <c r="N132" s="35" t="s">
        <v>507</v>
      </c>
      <c r="O132" s="115" t="s">
        <v>449</v>
      </c>
      <c r="P132" s="115" t="s">
        <v>450</v>
      </c>
      <c r="Q132" s="115" t="s">
        <v>496</v>
      </c>
      <c r="R132" s="35" t="s">
        <v>422</v>
      </c>
    </row>
    <row r="133" spans="1:18" customFormat="1" ht="26.25" x14ac:dyDescent="0.25">
      <c r="A133" s="118" t="s">
        <v>794</v>
      </c>
      <c r="B133" s="106" t="s">
        <v>719</v>
      </c>
      <c r="C133" s="106" t="s">
        <v>214</v>
      </c>
      <c r="D133" s="93">
        <v>10700</v>
      </c>
      <c r="E133" s="98"/>
      <c r="F133" s="98"/>
      <c r="G133" s="98">
        <v>1</v>
      </c>
      <c r="H133" s="98"/>
      <c r="I133" s="98"/>
      <c r="J133" s="98"/>
      <c r="K133" s="99" t="s">
        <v>414</v>
      </c>
      <c r="L133" s="30" t="s">
        <v>415</v>
      </c>
      <c r="M133" s="55"/>
      <c r="N133" s="35" t="s">
        <v>508</v>
      </c>
      <c r="O133" s="115" t="s">
        <v>449</v>
      </c>
      <c r="P133" s="115" t="s">
        <v>450</v>
      </c>
      <c r="Q133" s="115" t="s">
        <v>496</v>
      </c>
      <c r="R133" s="35" t="s">
        <v>422</v>
      </c>
    </row>
    <row r="134" spans="1:18" customFormat="1" ht="26.25" x14ac:dyDescent="0.25">
      <c r="A134" s="118" t="s">
        <v>794</v>
      </c>
      <c r="B134" s="106" t="s">
        <v>720</v>
      </c>
      <c r="C134" s="106" t="s">
        <v>214</v>
      </c>
      <c r="D134" s="93">
        <v>6000</v>
      </c>
      <c r="E134" s="98"/>
      <c r="F134" s="98"/>
      <c r="G134" s="98"/>
      <c r="H134" s="98"/>
      <c r="I134" s="98">
        <v>1</v>
      </c>
      <c r="J134" s="98"/>
      <c r="K134" s="99" t="s">
        <v>414</v>
      </c>
      <c r="L134" s="30" t="s">
        <v>415</v>
      </c>
      <c r="M134" s="55"/>
      <c r="N134" s="35" t="s">
        <v>508</v>
      </c>
      <c r="O134" s="115" t="s">
        <v>449</v>
      </c>
      <c r="P134" s="115" t="s">
        <v>450</v>
      </c>
      <c r="Q134" s="115" t="s">
        <v>496</v>
      </c>
      <c r="R134" s="35" t="s">
        <v>422</v>
      </c>
    </row>
    <row r="135" spans="1:18" customFormat="1" ht="15" x14ac:dyDescent="0.25">
      <c r="A135" s="118" t="s">
        <v>215</v>
      </c>
      <c r="B135" s="55" t="s">
        <v>216</v>
      </c>
      <c r="C135" s="55" t="s">
        <v>216</v>
      </c>
      <c r="D135" s="93">
        <v>460</v>
      </c>
      <c r="E135" s="98"/>
      <c r="F135" s="98"/>
      <c r="G135" s="98">
        <v>1</v>
      </c>
      <c r="H135" s="98"/>
      <c r="I135" s="98"/>
      <c r="J135" s="98"/>
      <c r="K135" s="99" t="s">
        <v>416</v>
      </c>
      <c r="L135" s="30" t="s">
        <v>415</v>
      </c>
      <c r="M135" s="55" t="s">
        <v>510</v>
      </c>
      <c r="N135" s="35" t="s">
        <v>509</v>
      </c>
      <c r="O135" s="115" t="s">
        <v>463</v>
      </c>
      <c r="P135" s="115" t="s">
        <v>464</v>
      </c>
      <c r="Q135" s="115" t="s">
        <v>463</v>
      </c>
      <c r="R135" s="35" t="s">
        <v>460</v>
      </c>
    </row>
    <row r="136" spans="1:18" customFormat="1" ht="15" x14ac:dyDescent="0.25">
      <c r="A136" s="118" t="s">
        <v>217</v>
      </c>
      <c r="B136" s="35" t="s">
        <v>218</v>
      </c>
      <c r="C136" s="35" t="s">
        <v>218</v>
      </c>
      <c r="D136" s="93">
        <v>300</v>
      </c>
      <c r="E136" s="98"/>
      <c r="F136" s="98"/>
      <c r="G136" s="98">
        <v>1</v>
      </c>
      <c r="H136" s="98"/>
      <c r="I136" s="98"/>
      <c r="J136" s="98"/>
      <c r="K136" s="99" t="s">
        <v>416</v>
      </c>
      <c r="L136" s="30" t="s">
        <v>415</v>
      </c>
      <c r="M136" s="55"/>
      <c r="N136" s="35" t="s">
        <v>511</v>
      </c>
      <c r="O136" s="115" t="s">
        <v>467</v>
      </c>
      <c r="P136" s="115" t="s">
        <v>499</v>
      </c>
      <c r="Q136" s="115" t="s">
        <v>467</v>
      </c>
      <c r="R136" s="35" t="s">
        <v>427</v>
      </c>
    </row>
    <row r="137" spans="1:18" customFormat="1" ht="39" x14ac:dyDescent="0.25">
      <c r="A137" s="118" t="s">
        <v>219</v>
      </c>
      <c r="B137" s="55" t="s">
        <v>220</v>
      </c>
      <c r="C137" s="55" t="s">
        <v>220</v>
      </c>
      <c r="D137" s="93">
        <v>630</v>
      </c>
      <c r="E137" s="98"/>
      <c r="F137" s="98"/>
      <c r="G137" s="98">
        <v>1</v>
      </c>
      <c r="H137" s="98"/>
      <c r="I137" s="98"/>
      <c r="J137" s="98"/>
      <c r="K137" s="99" t="s">
        <v>416</v>
      </c>
      <c r="L137" s="30" t="s">
        <v>415</v>
      </c>
      <c r="M137" s="55" t="s">
        <v>513</v>
      </c>
      <c r="N137" s="35" t="s">
        <v>512</v>
      </c>
      <c r="O137" s="115" t="s">
        <v>467</v>
      </c>
      <c r="P137" s="115" t="s">
        <v>468</v>
      </c>
      <c r="Q137" s="115" t="s">
        <v>467</v>
      </c>
      <c r="R137" s="35" t="s">
        <v>427</v>
      </c>
    </row>
    <row r="138" spans="1:18" customFormat="1" ht="26.25" x14ac:dyDescent="0.25">
      <c r="A138" s="118" t="s">
        <v>221</v>
      </c>
      <c r="B138" s="35" t="s">
        <v>222</v>
      </c>
      <c r="C138" s="35" t="s">
        <v>222</v>
      </c>
      <c r="D138" s="93">
        <v>347</v>
      </c>
      <c r="E138" s="98"/>
      <c r="F138" s="98"/>
      <c r="G138" s="98">
        <v>1</v>
      </c>
      <c r="H138" s="98"/>
      <c r="I138" s="98"/>
      <c r="J138" s="98"/>
      <c r="K138" s="99" t="s">
        <v>416</v>
      </c>
      <c r="L138" s="30" t="s">
        <v>415</v>
      </c>
      <c r="M138" s="55"/>
      <c r="N138" s="35" t="s">
        <v>514</v>
      </c>
      <c r="O138" s="115" t="s">
        <v>439</v>
      </c>
      <c r="P138" s="115" t="s">
        <v>515</v>
      </c>
      <c r="Q138" s="115" t="s">
        <v>440</v>
      </c>
      <c r="R138" s="35" t="s">
        <v>438</v>
      </c>
    </row>
    <row r="139" spans="1:18" customFormat="1" ht="15" x14ac:dyDescent="0.25">
      <c r="A139" s="118" t="s">
        <v>223</v>
      </c>
      <c r="B139" s="55" t="s">
        <v>224</v>
      </c>
      <c r="C139" s="55" t="s">
        <v>224</v>
      </c>
      <c r="D139" s="126">
        <v>450</v>
      </c>
      <c r="E139" s="98"/>
      <c r="F139" s="98"/>
      <c r="G139" s="98">
        <v>1</v>
      </c>
      <c r="H139" s="98"/>
      <c r="I139" s="98"/>
      <c r="J139" s="98"/>
      <c r="K139" s="99" t="s">
        <v>416</v>
      </c>
      <c r="L139" s="30" t="s">
        <v>415</v>
      </c>
      <c r="M139" s="55" t="s">
        <v>517</v>
      </c>
      <c r="N139" s="35" t="s">
        <v>516</v>
      </c>
      <c r="O139" s="115" t="s">
        <v>433</v>
      </c>
      <c r="P139" s="115" t="s">
        <v>434</v>
      </c>
      <c r="Q139" s="115" t="s">
        <v>435</v>
      </c>
      <c r="R139" s="35" t="s">
        <v>427</v>
      </c>
    </row>
    <row r="140" spans="1:18" customFormat="1" ht="15" x14ac:dyDescent="0.25">
      <c r="A140" s="118" t="s">
        <v>225</v>
      </c>
      <c r="B140" s="35" t="s">
        <v>226</v>
      </c>
      <c r="C140" s="35" t="s">
        <v>226</v>
      </c>
      <c r="D140" s="93">
        <v>2620</v>
      </c>
      <c r="E140" s="98"/>
      <c r="F140" s="98"/>
      <c r="G140" s="98">
        <v>1</v>
      </c>
      <c r="H140" s="98"/>
      <c r="I140" s="98"/>
      <c r="J140" s="98"/>
      <c r="K140" s="99" t="s">
        <v>416</v>
      </c>
      <c r="L140" s="30" t="s">
        <v>415</v>
      </c>
      <c r="M140" s="55"/>
      <c r="N140" s="35" t="s">
        <v>769</v>
      </c>
      <c r="O140" s="115" t="s">
        <v>433</v>
      </c>
      <c r="P140" s="115" t="s">
        <v>434</v>
      </c>
      <c r="Q140" s="115" t="s">
        <v>435</v>
      </c>
      <c r="R140" s="35" t="s">
        <v>427</v>
      </c>
    </row>
    <row r="141" spans="1:18" customFormat="1" ht="26.25" x14ac:dyDescent="0.25">
      <c r="A141" s="118" t="s">
        <v>227</v>
      </c>
      <c r="B141" s="30" t="s">
        <v>228</v>
      </c>
      <c r="C141" s="30" t="s">
        <v>228</v>
      </c>
      <c r="D141" s="130">
        <v>4200</v>
      </c>
      <c r="E141" s="98"/>
      <c r="F141" s="98"/>
      <c r="G141" s="98">
        <v>1</v>
      </c>
      <c r="H141" s="98"/>
      <c r="I141" s="98"/>
      <c r="J141" s="98"/>
      <c r="K141" s="99" t="s">
        <v>414</v>
      </c>
      <c r="L141" s="30" t="s">
        <v>415</v>
      </c>
      <c r="M141" s="55" t="s">
        <v>1037</v>
      </c>
      <c r="N141" s="35" t="s">
        <v>519</v>
      </c>
      <c r="O141" s="115" t="s">
        <v>442</v>
      </c>
      <c r="P141" s="115" t="s">
        <v>443</v>
      </c>
      <c r="Q141" s="115" t="s">
        <v>444</v>
      </c>
      <c r="R141" s="35" t="s">
        <v>441</v>
      </c>
    </row>
    <row r="142" spans="1:18" customFormat="1" ht="26.25" x14ac:dyDescent="0.25">
      <c r="A142" s="118" t="s">
        <v>229</v>
      </c>
      <c r="B142" s="35" t="s">
        <v>230</v>
      </c>
      <c r="C142" s="35" t="s">
        <v>230</v>
      </c>
      <c r="D142" s="93">
        <v>500</v>
      </c>
      <c r="E142" s="98"/>
      <c r="F142" s="98"/>
      <c r="G142" s="98">
        <v>1</v>
      </c>
      <c r="H142" s="98"/>
      <c r="I142" s="98"/>
      <c r="J142" s="98"/>
      <c r="K142" s="99" t="s">
        <v>416</v>
      </c>
      <c r="L142" s="30" t="s">
        <v>415</v>
      </c>
      <c r="M142" s="55"/>
      <c r="N142" s="35" t="s">
        <v>716</v>
      </c>
      <c r="O142" s="115" t="s">
        <v>442</v>
      </c>
      <c r="P142" s="115" t="s">
        <v>443</v>
      </c>
      <c r="Q142" s="115" t="s">
        <v>444</v>
      </c>
      <c r="R142" s="35" t="s">
        <v>441</v>
      </c>
    </row>
    <row r="143" spans="1:18" customFormat="1" ht="26.25" x14ac:dyDescent="0.25">
      <c r="A143" s="118" t="s">
        <v>231</v>
      </c>
      <c r="B143" s="105" t="s">
        <v>232</v>
      </c>
      <c r="C143" s="105" t="s">
        <v>233</v>
      </c>
      <c r="D143" s="128">
        <v>23200</v>
      </c>
      <c r="E143" s="98">
        <v>0.99568965517241381</v>
      </c>
      <c r="F143" s="98"/>
      <c r="G143" s="98"/>
      <c r="H143" s="98"/>
      <c r="I143" s="98"/>
      <c r="J143" s="122">
        <v>4.3103448275862068E-3</v>
      </c>
      <c r="K143" s="99" t="s">
        <v>418</v>
      </c>
      <c r="L143" s="30" t="s">
        <v>413</v>
      </c>
      <c r="M143" s="55"/>
      <c r="N143" s="35" t="s">
        <v>521</v>
      </c>
      <c r="O143" s="115" t="s">
        <v>203</v>
      </c>
      <c r="P143" s="115" t="s">
        <v>454</v>
      </c>
      <c r="Q143" s="115" t="s">
        <v>444</v>
      </c>
      <c r="R143" s="35" t="s">
        <v>441</v>
      </c>
    </row>
    <row r="144" spans="1:18" customFormat="1" ht="26.25" x14ac:dyDescent="0.25">
      <c r="A144" s="118" t="s">
        <v>231</v>
      </c>
      <c r="B144" s="35" t="s">
        <v>176</v>
      </c>
      <c r="C144" s="35" t="s">
        <v>176</v>
      </c>
      <c r="D144" s="128">
        <v>42200</v>
      </c>
      <c r="E144" s="98">
        <v>0.87203791469194314</v>
      </c>
      <c r="F144" s="98"/>
      <c r="G144" s="98">
        <v>0.12796208530805686</v>
      </c>
      <c r="H144" s="98"/>
      <c r="I144" s="98"/>
      <c r="J144" s="98"/>
      <c r="K144" s="99" t="s">
        <v>414</v>
      </c>
      <c r="L144" s="30" t="s">
        <v>413</v>
      </c>
      <c r="M144" s="55"/>
      <c r="N144" s="35" t="s">
        <v>521</v>
      </c>
      <c r="O144" s="115" t="s">
        <v>203</v>
      </c>
      <c r="P144" s="115" t="s">
        <v>484</v>
      </c>
      <c r="Q144" s="115" t="s">
        <v>444</v>
      </c>
      <c r="R144" s="35" t="s">
        <v>441</v>
      </c>
    </row>
    <row r="145" spans="1:18" customFormat="1" ht="15" x14ac:dyDescent="0.25">
      <c r="A145" s="118" t="s">
        <v>231</v>
      </c>
      <c r="B145" s="35" t="s">
        <v>234</v>
      </c>
      <c r="C145" s="35" t="s">
        <v>234</v>
      </c>
      <c r="D145" s="128">
        <v>30800</v>
      </c>
      <c r="E145" s="98"/>
      <c r="F145" s="98">
        <v>0.90909090909090906</v>
      </c>
      <c r="G145" s="98">
        <v>9.0909090909090912E-2</v>
      </c>
      <c r="H145" s="98"/>
      <c r="I145" s="98"/>
      <c r="J145" s="98"/>
      <c r="K145" s="99" t="s">
        <v>414</v>
      </c>
      <c r="L145" s="30" t="s">
        <v>413</v>
      </c>
      <c r="M145" s="55"/>
      <c r="N145" s="35" t="s">
        <v>521</v>
      </c>
      <c r="O145" s="115" t="s">
        <v>203</v>
      </c>
      <c r="P145" s="115" t="s">
        <v>522</v>
      </c>
      <c r="Q145" s="115" t="s">
        <v>444</v>
      </c>
      <c r="R145" s="35" t="s">
        <v>441</v>
      </c>
    </row>
    <row r="146" spans="1:18" customFormat="1" ht="26.25" x14ac:dyDescent="0.25">
      <c r="A146" s="118" t="s">
        <v>231</v>
      </c>
      <c r="B146" s="35" t="s">
        <v>235</v>
      </c>
      <c r="C146" s="35" t="s">
        <v>235</v>
      </c>
      <c r="D146" s="128">
        <v>181000</v>
      </c>
      <c r="E146" s="98">
        <v>0.66850828729281764</v>
      </c>
      <c r="F146" s="98"/>
      <c r="G146" s="98"/>
      <c r="H146" s="98">
        <v>0.33149171270718231</v>
      </c>
      <c r="I146" s="98"/>
      <c r="J146" s="98"/>
      <c r="K146" s="99" t="s">
        <v>414</v>
      </c>
      <c r="L146" s="30" t="s">
        <v>413</v>
      </c>
      <c r="M146" s="55"/>
      <c r="N146" s="35" t="s">
        <v>521</v>
      </c>
      <c r="O146" s="115" t="s">
        <v>203</v>
      </c>
      <c r="P146" s="115" t="s">
        <v>484</v>
      </c>
      <c r="Q146" s="115" t="s">
        <v>444</v>
      </c>
      <c r="R146" s="35" t="s">
        <v>441</v>
      </c>
    </row>
    <row r="147" spans="1:18" customFormat="1" ht="15" x14ac:dyDescent="0.25">
      <c r="A147" s="118" t="s">
        <v>236</v>
      </c>
      <c r="B147" s="55" t="s">
        <v>237</v>
      </c>
      <c r="C147" s="55" t="s">
        <v>237</v>
      </c>
      <c r="D147" s="93">
        <v>570</v>
      </c>
      <c r="E147" s="98"/>
      <c r="F147" s="98"/>
      <c r="G147" s="98">
        <v>1</v>
      </c>
      <c r="H147" s="98"/>
      <c r="I147" s="98"/>
      <c r="J147" s="98"/>
      <c r="K147" s="99" t="s">
        <v>416</v>
      </c>
      <c r="L147" s="30" t="s">
        <v>415</v>
      </c>
      <c r="M147" s="55" t="s">
        <v>524</v>
      </c>
      <c r="N147" s="35" t="s">
        <v>523</v>
      </c>
      <c r="O147" s="115" t="s">
        <v>463</v>
      </c>
      <c r="P147" s="115" t="s">
        <v>464</v>
      </c>
      <c r="Q147" s="115" t="s">
        <v>463</v>
      </c>
      <c r="R147" s="35" t="s">
        <v>460</v>
      </c>
    </row>
    <row r="148" spans="1:18" customFormat="1" ht="26.25" x14ac:dyDescent="0.25">
      <c r="A148" s="118" t="s">
        <v>238</v>
      </c>
      <c r="B148" s="105" t="s">
        <v>755</v>
      </c>
      <c r="C148" s="105" t="s">
        <v>239</v>
      </c>
      <c r="D148" s="93">
        <v>1642</v>
      </c>
      <c r="E148" s="98"/>
      <c r="F148" s="98"/>
      <c r="G148" s="98">
        <v>0.51278928136419</v>
      </c>
      <c r="H148" s="98"/>
      <c r="I148" s="98">
        <v>0.48721071863581</v>
      </c>
      <c r="J148" s="98"/>
      <c r="K148" s="99" t="s">
        <v>416</v>
      </c>
      <c r="L148" s="30" t="s">
        <v>415</v>
      </c>
      <c r="M148" s="55"/>
      <c r="N148" s="35" t="s">
        <v>525</v>
      </c>
      <c r="O148" s="115" t="s">
        <v>439</v>
      </c>
      <c r="P148" s="115" t="s">
        <v>515</v>
      </c>
      <c r="Q148" s="115" t="s">
        <v>440</v>
      </c>
      <c r="R148" s="35" t="s">
        <v>438</v>
      </c>
    </row>
    <row r="149" spans="1:18" customFormat="1" ht="26.25" x14ac:dyDescent="0.25">
      <c r="A149" s="118" t="s">
        <v>797</v>
      </c>
      <c r="B149" s="55" t="s">
        <v>240</v>
      </c>
      <c r="C149" s="55" t="s">
        <v>240</v>
      </c>
      <c r="D149" s="93">
        <v>1700</v>
      </c>
      <c r="E149" s="98"/>
      <c r="F149" s="98"/>
      <c r="G149" s="98">
        <v>1</v>
      </c>
      <c r="H149" s="98"/>
      <c r="I149" s="98"/>
      <c r="J149" s="98"/>
      <c r="K149" s="99" t="s">
        <v>414</v>
      </c>
      <c r="L149" s="30" t="s">
        <v>415</v>
      </c>
      <c r="M149" s="55"/>
      <c r="N149" s="35" t="s">
        <v>770</v>
      </c>
      <c r="O149" s="115" t="s">
        <v>442</v>
      </c>
      <c r="P149" s="115" t="s">
        <v>443</v>
      </c>
      <c r="Q149" s="115" t="s">
        <v>444</v>
      </c>
      <c r="R149" s="35" t="s">
        <v>441</v>
      </c>
    </row>
    <row r="150" spans="1:18" customFormat="1" ht="15" x14ac:dyDescent="0.25">
      <c r="A150" s="118" t="s">
        <v>241</v>
      </c>
      <c r="B150" s="105" t="s">
        <v>242</v>
      </c>
      <c r="C150" s="105" t="s">
        <v>201</v>
      </c>
      <c r="D150" s="128">
        <v>37900</v>
      </c>
      <c r="E150" s="98">
        <v>1</v>
      </c>
      <c r="F150" s="98"/>
      <c r="G150" s="98"/>
      <c r="H150" s="98"/>
      <c r="I150" s="98"/>
      <c r="J150" s="98"/>
      <c r="K150" s="99" t="s">
        <v>414</v>
      </c>
      <c r="L150" s="30" t="s">
        <v>413</v>
      </c>
      <c r="M150" s="55"/>
      <c r="N150" s="35" t="s">
        <v>527</v>
      </c>
      <c r="O150" s="115" t="s">
        <v>203</v>
      </c>
      <c r="P150" s="115" t="s">
        <v>505</v>
      </c>
      <c r="Q150" s="115" t="s">
        <v>479</v>
      </c>
      <c r="R150" s="35" t="s">
        <v>422</v>
      </c>
    </row>
    <row r="151" spans="1:18" customFormat="1" ht="39" x14ac:dyDescent="0.25">
      <c r="A151" s="118" t="s">
        <v>241</v>
      </c>
      <c r="B151" s="105" t="s">
        <v>365</v>
      </c>
      <c r="C151" s="105" t="s">
        <v>203</v>
      </c>
      <c r="D151" s="128">
        <v>126000</v>
      </c>
      <c r="E151" s="98"/>
      <c r="F151" s="98"/>
      <c r="G151" s="98"/>
      <c r="H151" s="98"/>
      <c r="I151" s="98">
        <v>1</v>
      </c>
      <c r="J151" s="98"/>
      <c r="K151" s="99" t="s">
        <v>414</v>
      </c>
      <c r="L151" s="30" t="s">
        <v>413</v>
      </c>
      <c r="M151" s="55" t="s">
        <v>821</v>
      </c>
      <c r="N151" s="35" t="s">
        <v>527</v>
      </c>
      <c r="O151" s="115" t="s">
        <v>203</v>
      </c>
      <c r="P151" s="115" t="s">
        <v>164</v>
      </c>
      <c r="Q151" s="115" t="s">
        <v>479</v>
      </c>
      <c r="R151" s="35" t="s">
        <v>422</v>
      </c>
    </row>
    <row r="152" spans="1:18" s="17" customFormat="1" ht="15" x14ac:dyDescent="0.25">
      <c r="A152" s="118" t="s">
        <v>241</v>
      </c>
      <c r="B152" s="35" t="s">
        <v>243</v>
      </c>
      <c r="C152" s="35" t="s">
        <v>243</v>
      </c>
      <c r="D152" s="128">
        <v>2400</v>
      </c>
      <c r="E152" s="98"/>
      <c r="F152" s="98"/>
      <c r="G152" s="98">
        <v>1</v>
      </c>
      <c r="H152" s="98"/>
      <c r="I152" s="98"/>
      <c r="J152" s="98"/>
      <c r="K152" s="99" t="s">
        <v>414</v>
      </c>
      <c r="L152" s="30" t="s">
        <v>413</v>
      </c>
      <c r="M152" s="55"/>
      <c r="N152" s="35" t="s">
        <v>527</v>
      </c>
      <c r="O152" s="115" t="s">
        <v>203</v>
      </c>
      <c r="P152" s="115" t="s">
        <v>505</v>
      </c>
      <c r="Q152" s="115" t="s">
        <v>479</v>
      </c>
      <c r="R152" s="35" t="s">
        <v>422</v>
      </c>
    </row>
    <row r="153" spans="1:18" s="17" customFormat="1" ht="26.25" x14ac:dyDescent="0.25">
      <c r="A153" s="118" t="s">
        <v>244</v>
      </c>
      <c r="B153" s="35" t="s">
        <v>245</v>
      </c>
      <c r="C153" s="35" t="s">
        <v>245</v>
      </c>
      <c r="D153" s="93">
        <v>230</v>
      </c>
      <c r="E153" s="98"/>
      <c r="F153" s="98"/>
      <c r="G153" s="98">
        <v>1</v>
      </c>
      <c r="H153" s="98"/>
      <c r="I153" s="98"/>
      <c r="J153" s="98"/>
      <c r="K153" s="99" t="s">
        <v>416</v>
      </c>
      <c r="L153" s="30" t="s">
        <v>415</v>
      </c>
      <c r="M153" s="55"/>
      <c r="N153" s="35" t="s">
        <v>528</v>
      </c>
      <c r="O153" s="115" t="s">
        <v>442</v>
      </c>
      <c r="P153" s="115" t="s">
        <v>443</v>
      </c>
      <c r="Q153" s="115" t="s">
        <v>444</v>
      </c>
      <c r="R153" s="35" t="s">
        <v>441</v>
      </c>
    </row>
    <row r="154" spans="1:18" customFormat="1" ht="26.25" x14ac:dyDescent="0.25">
      <c r="A154" s="118" t="s">
        <v>246</v>
      </c>
      <c r="B154" s="55" t="s">
        <v>247</v>
      </c>
      <c r="C154" s="55" t="s">
        <v>247</v>
      </c>
      <c r="D154" s="93">
        <v>235</v>
      </c>
      <c r="E154" s="98"/>
      <c r="F154" s="98"/>
      <c r="G154" s="98">
        <v>1</v>
      </c>
      <c r="H154" s="98"/>
      <c r="I154" s="98"/>
      <c r="J154" s="98"/>
      <c r="K154" s="99" t="s">
        <v>416</v>
      </c>
      <c r="L154" s="30" t="s">
        <v>415</v>
      </c>
      <c r="M154" s="55" t="s">
        <v>530</v>
      </c>
      <c r="N154" s="35" t="s">
        <v>529</v>
      </c>
      <c r="O154" s="115" t="s">
        <v>467</v>
      </c>
      <c r="P154" s="115" t="s">
        <v>499</v>
      </c>
      <c r="Q154" s="115" t="s">
        <v>467</v>
      </c>
      <c r="R154" s="35" t="s">
        <v>427</v>
      </c>
    </row>
    <row r="155" spans="1:18" customFormat="1" ht="51.75" x14ac:dyDescent="0.25">
      <c r="A155" s="118" t="s">
        <v>248</v>
      </c>
      <c r="B155" s="100" t="s">
        <v>690</v>
      </c>
      <c r="C155" s="100" t="s">
        <v>690</v>
      </c>
      <c r="D155" s="93">
        <v>0</v>
      </c>
      <c r="E155" s="98"/>
      <c r="F155" s="98"/>
      <c r="G155" s="98"/>
      <c r="H155" s="98"/>
      <c r="I155" s="98"/>
      <c r="J155" s="98"/>
      <c r="K155" s="99" t="s">
        <v>416</v>
      </c>
      <c r="L155" s="30" t="s">
        <v>415</v>
      </c>
      <c r="M155" s="55" t="s">
        <v>692</v>
      </c>
      <c r="N155" s="35" t="s">
        <v>733</v>
      </c>
      <c r="O155" s="115" t="s">
        <v>467</v>
      </c>
      <c r="P155" s="115" t="s">
        <v>499</v>
      </c>
      <c r="Q155" s="115" t="s">
        <v>467</v>
      </c>
      <c r="R155" s="35" t="s">
        <v>427</v>
      </c>
    </row>
    <row r="156" spans="1:18" customFormat="1" ht="51.75" x14ac:dyDescent="0.25">
      <c r="A156" s="118" t="s">
        <v>248</v>
      </c>
      <c r="B156" s="100" t="s">
        <v>688</v>
      </c>
      <c r="C156" s="100" t="s">
        <v>688</v>
      </c>
      <c r="D156" s="93">
        <v>1500</v>
      </c>
      <c r="E156" s="98"/>
      <c r="F156" s="98"/>
      <c r="G156" s="98">
        <v>1</v>
      </c>
      <c r="H156" s="98"/>
      <c r="I156" s="98"/>
      <c r="J156" s="98"/>
      <c r="K156" s="99" t="s">
        <v>414</v>
      </c>
      <c r="L156" s="30" t="s">
        <v>415</v>
      </c>
      <c r="M156" s="55" t="s">
        <v>692</v>
      </c>
      <c r="N156" s="35" t="s">
        <v>733</v>
      </c>
      <c r="O156" s="115" t="s">
        <v>467</v>
      </c>
      <c r="P156" s="115" t="s">
        <v>499</v>
      </c>
      <c r="Q156" s="115" t="s">
        <v>467</v>
      </c>
      <c r="R156" s="35" t="s">
        <v>427</v>
      </c>
    </row>
    <row r="157" spans="1:18" customFormat="1" ht="51.75" x14ac:dyDescent="0.25">
      <c r="A157" s="118" t="s">
        <v>248</v>
      </c>
      <c r="B157" s="110" t="s">
        <v>691</v>
      </c>
      <c r="C157" s="110" t="s">
        <v>689</v>
      </c>
      <c r="D157" s="93">
        <v>824</v>
      </c>
      <c r="E157" s="98"/>
      <c r="F157" s="98"/>
      <c r="G157" s="98"/>
      <c r="H157" s="98"/>
      <c r="I157" s="98">
        <v>1</v>
      </c>
      <c r="J157" s="98"/>
      <c r="K157" s="99" t="s">
        <v>416</v>
      </c>
      <c r="L157" s="30" t="s">
        <v>415</v>
      </c>
      <c r="M157" s="55" t="s">
        <v>692</v>
      </c>
      <c r="N157" s="35" t="s">
        <v>733</v>
      </c>
      <c r="O157" s="115" t="s">
        <v>461</v>
      </c>
      <c r="P157" s="115" t="s">
        <v>499</v>
      </c>
      <c r="Q157" s="115" t="s">
        <v>467</v>
      </c>
      <c r="R157" s="35" t="s">
        <v>427</v>
      </c>
    </row>
    <row r="158" spans="1:18" customFormat="1" ht="26.25" x14ac:dyDescent="0.25">
      <c r="A158" s="118" t="s">
        <v>249</v>
      </c>
      <c r="B158" s="35" t="s">
        <v>250</v>
      </c>
      <c r="C158" s="35" t="s">
        <v>250</v>
      </c>
      <c r="D158" s="130">
        <v>1500</v>
      </c>
      <c r="E158" s="98"/>
      <c r="F158" s="98"/>
      <c r="G158" s="98">
        <v>1</v>
      </c>
      <c r="H158" s="98"/>
      <c r="I158" s="98"/>
      <c r="J158" s="98"/>
      <c r="K158" s="99" t="s">
        <v>414</v>
      </c>
      <c r="L158" s="30" t="s">
        <v>415</v>
      </c>
      <c r="M158" s="55"/>
      <c r="N158" s="35" t="s">
        <v>532</v>
      </c>
      <c r="O158" s="115" t="s">
        <v>439</v>
      </c>
      <c r="P158" s="115" t="s">
        <v>515</v>
      </c>
      <c r="Q158" s="115" t="s">
        <v>440</v>
      </c>
      <c r="R158" s="35" t="s">
        <v>438</v>
      </c>
    </row>
    <row r="159" spans="1:18" customFormat="1" ht="39" x14ac:dyDescent="0.25">
      <c r="A159" s="118" t="s">
        <v>249</v>
      </c>
      <c r="B159" s="55" t="s">
        <v>251</v>
      </c>
      <c r="C159" s="55" t="s">
        <v>251</v>
      </c>
      <c r="D159" s="130">
        <v>1100</v>
      </c>
      <c r="E159" s="98"/>
      <c r="F159" s="98"/>
      <c r="G159" s="98">
        <v>1</v>
      </c>
      <c r="H159" s="98"/>
      <c r="I159" s="98"/>
      <c r="J159" s="98"/>
      <c r="K159" s="99" t="s">
        <v>414</v>
      </c>
      <c r="L159" s="30" t="s">
        <v>415</v>
      </c>
      <c r="M159" s="55" t="s">
        <v>668</v>
      </c>
      <c r="N159" s="35" t="s">
        <v>532</v>
      </c>
      <c r="O159" s="115" t="s">
        <v>439</v>
      </c>
      <c r="P159" s="115" t="s">
        <v>91</v>
      </c>
      <c r="Q159" s="115" t="s">
        <v>440</v>
      </c>
      <c r="R159" s="35" t="s">
        <v>438</v>
      </c>
    </row>
    <row r="160" spans="1:18" customFormat="1" ht="26.25" x14ac:dyDescent="0.25">
      <c r="A160" s="118" t="s">
        <v>249</v>
      </c>
      <c r="B160" s="35" t="s">
        <v>252</v>
      </c>
      <c r="C160" s="35" t="s">
        <v>252</v>
      </c>
      <c r="D160" s="130">
        <v>2400</v>
      </c>
      <c r="E160" s="98"/>
      <c r="F160" s="98"/>
      <c r="G160" s="98">
        <v>1</v>
      </c>
      <c r="H160" s="98"/>
      <c r="I160" s="98"/>
      <c r="J160" s="98"/>
      <c r="K160" s="99" t="s">
        <v>414</v>
      </c>
      <c r="L160" s="30" t="s">
        <v>415</v>
      </c>
      <c r="M160" s="55"/>
      <c r="N160" s="35" t="s">
        <v>532</v>
      </c>
      <c r="O160" s="115" t="s">
        <v>439</v>
      </c>
      <c r="P160" s="115" t="s">
        <v>515</v>
      </c>
      <c r="Q160" s="115" t="s">
        <v>440</v>
      </c>
      <c r="R160" s="35" t="s">
        <v>438</v>
      </c>
    </row>
    <row r="161" spans="1:18" customFormat="1" ht="15" x14ac:dyDescent="0.25">
      <c r="A161" s="118" t="s">
        <v>249</v>
      </c>
      <c r="B161" s="35" t="s">
        <v>253</v>
      </c>
      <c r="C161" s="35" t="s">
        <v>253</v>
      </c>
      <c r="D161" s="130">
        <v>2500</v>
      </c>
      <c r="E161" s="98"/>
      <c r="F161" s="98"/>
      <c r="G161" s="98">
        <v>1</v>
      </c>
      <c r="H161" s="98"/>
      <c r="I161" s="98"/>
      <c r="J161" s="98"/>
      <c r="K161" s="99" t="s">
        <v>414</v>
      </c>
      <c r="L161" s="30" t="s">
        <v>415</v>
      </c>
      <c r="M161" s="55"/>
      <c r="N161" s="35" t="s">
        <v>532</v>
      </c>
      <c r="O161" s="115" t="s">
        <v>439</v>
      </c>
      <c r="P161" s="115" t="s">
        <v>534</v>
      </c>
      <c r="Q161" s="115" t="s">
        <v>440</v>
      </c>
      <c r="R161" s="35" t="s">
        <v>438</v>
      </c>
    </row>
    <row r="162" spans="1:18" customFormat="1" ht="26.25" x14ac:dyDescent="0.25">
      <c r="A162" s="118" t="s">
        <v>249</v>
      </c>
      <c r="B162" s="55" t="s">
        <v>254</v>
      </c>
      <c r="C162" s="55" t="s">
        <v>254</v>
      </c>
      <c r="D162" s="93">
        <v>675</v>
      </c>
      <c r="E162" s="98"/>
      <c r="F162" s="98"/>
      <c r="G162" s="98">
        <v>1</v>
      </c>
      <c r="H162" s="98"/>
      <c r="I162" s="98"/>
      <c r="J162" s="98"/>
      <c r="K162" s="99" t="s">
        <v>416</v>
      </c>
      <c r="L162" s="30" t="s">
        <v>415</v>
      </c>
      <c r="M162" s="55" t="s">
        <v>669</v>
      </c>
      <c r="N162" s="35" t="s">
        <v>532</v>
      </c>
      <c r="O162" s="115" t="s">
        <v>439</v>
      </c>
      <c r="P162" s="115" t="s">
        <v>515</v>
      </c>
      <c r="Q162" s="115" t="s">
        <v>440</v>
      </c>
      <c r="R162" s="35" t="s">
        <v>438</v>
      </c>
    </row>
    <row r="163" spans="1:18" customFormat="1" ht="15" x14ac:dyDescent="0.25">
      <c r="A163" s="118" t="s">
        <v>255</v>
      </c>
      <c r="B163" s="99" t="s">
        <v>256</v>
      </c>
      <c r="C163" s="99" t="s">
        <v>256</v>
      </c>
      <c r="D163" s="93">
        <v>585</v>
      </c>
      <c r="E163" s="98"/>
      <c r="F163" s="98"/>
      <c r="G163" s="98">
        <v>1</v>
      </c>
      <c r="H163" s="98"/>
      <c r="I163" s="98"/>
      <c r="J163" s="98"/>
      <c r="K163" s="99" t="s">
        <v>416</v>
      </c>
      <c r="L163" s="30" t="s">
        <v>415</v>
      </c>
      <c r="M163" s="55" t="s">
        <v>425</v>
      </c>
      <c r="N163" s="35" t="s">
        <v>721</v>
      </c>
      <c r="O163" s="115" t="s">
        <v>461</v>
      </c>
      <c r="P163" s="115" t="s">
        <v>461</v>
      </c>
      <c r="Q163" s="115" t="s">
        <v>462</v>
      </c>
      <c r="R163" s="35" t="s">
        <v>460</v>
      </c>
    </row>
    <row r="164" spans="1:18" customFormat="1" ht="15" x14ac:dyDescent="0.25">
      <c r="A164" s="118" t="s">
        <v>257</v>
      </c>
      <c r="B164" s="105" t="s">
        <v>258</v>
      </c>
      <c r="C164" s="105" t="s">
        <v>259</v>
      </c>
      <c r="D164" s="128">
        <v>5400</v>
      </c>
      <c r="E164" s="98"/>
      <c r="F164" s="98"/>
      <c r="G164" s="98"/>
      <c r="H164" s="98"/>
      <c r="I164" s="98">
        <v>1</v>
      </c>
      <c r="J164" s="98"/>
      <c r="K164" s="99" t="s">
        <v>414</v>
      </c>
      <c r="L164" s="30" t="s">
        <v>413</v>
      </c>
      <c r="M164" s="55"/>
      <c r="N164" s="35" t="s">
        <v>536</v>
      </c>
      <c r="O164" s="115" t="s">
        <v>439</v>
      </c>
      <c r="P164" s="115" t="s">
        <v>537</v>
      </c>
      <c r="Q164" s="115" t="s">
        <v>440</v>
      </c>
      <c r="R164" s="35" t="s">
        <v>438</v>
      </c>
    </row>
    <row r="165" spans="1:18" customFormat="1" ht="15" x14ac:dyDescent="0.25">
      <c r="A165" s="118" t="s">
        <v>257</v>
      </c>
      <c r="B165" s="35" t="s">
        <v>259</v>
      </c>
      <c r="C165" s="35" t="s">
        <v>259</v>
      </c>
      <c r="D165" s="128">
        <v>4200</v>
      </c>
      <c r="E165" s="98"/>
      <c r="F165" s="98"/>
      <c r="G165" s="98"/>
      <c r="H165" s="98"/>
      <c r="I165" s="98">
        <v>1</v>
      </c>
      <c r="J165" s="98"/>
      <c r="K165" s="99" t="s">
        <v>414</v>
      </c>
      <c r="L165" s="30" t="s">
        <v>413</v>
      </c>
      <c r="M165" s="55"/>
      <c r="N165" s="35" t="s">
        <v>536</v>
      </c>
      <c r="O165" s="115" t="s">
        <v>439</v>
      </c>
      <c r="P165" s="115" t="s">
        <v>537</v>
      </c>
      <c r="Q165" s="115" t="s">
        <v>440</v>
      </c>
      <c r="R165" s="35" t="s">
        <v>438</v>
      </c>
    </row>
    <row r="166" spans="1:18" customFormat="1" ht="15" x14ac:dyDescent="0.25">
      <c r="A166" s="118" t="s">
        <v>257</v>
      </c>
      <c r="B166" s="105" t="s">
        <v>260</v>
      </c>
      <c r="C166" s="105" t="s">
        <v>259</v>
      </c>
      <c r="D166" s="128">
        <v>25900</v>
      </c>
      <c r="E166" s="98"/>
      <c r="F166" s="98"/>
      <c r="G166" s="98">
        <v>1</v>
      </c>
      <c r="H166" s="98"/>
      <c r="I166" s="98"/>
      <c r="J166" s="98"/>
      <c r="K166" s="99" t="s">
        <v>414</v>
      </c>
      <c r="L166" s="30" t="s">
        <v>413</v>
      </c>
      <c r="M166" s="55"/>
      <c r="N166" s="35" t="s">
        <v>536</v>
      </c>
      <c r="O166" s="115" t="s">
        <v>439</v>
      </c>
      <c r="P166" s="115" t="s">
        <v>537</v>
      </c>
      <c r="Q166" s="115" t="s">
        <v>440</v>
      </c>
      <c r="R166" s="35" t="s">
        <v>438</v>
      </c>
    </row>
    <row r="167" spans="1:18" customFormat="1" ht="15" x14ac:dyDescent="0.25">
      <c r="A167" s="118" t="s">
        <v>257</v>
      </c>
      <c r="B167" s="105" t="s">
        <v>261</v>
      </c>
      <c r="C167" s="105" t="s">
        <v>259</v>
      </c>
      <c r="D167" s="128">
        <v>2100</v>
      </c>
      <c r="E167" s="98"/>
      <c r="F167" s="98"/>
      <c r="G167" s="98"/>
      <c r="H167" s="98"/>
      <c r="I167" s="98">
        <v>1</v>
      </c>
      <c r="J167" s="98"/>
      <c r="K167" s="99" t="s">
        <v>414</v>
      </c>
      <c r="L167" s="30" t="s">
        <v>413</v>
      </c>
      <c r="M167" s="55"/>
      <c r="N167" s="35" t="s">
        <v>536</v>
      </c>
      <c r="O167" s="115" t="s">
        <v>439</v>
      </c>
      <c r="P167" s="115" t="s">
        <v>537</v>
      </c>
      <c r="Q167" s="115" t="s">
        <v>440</v>
      </c>
      <c r="R167" s="35" t="s">
        <v>438</v>
      </c>
    </row>
    <row r="168" spans="1:18" customFormat="1" ht="15" x14ac:dyDescent="0.25">
      <c r="A168" s="118" t="s">
        <v>257</v>
      </c>
      <c r="B168" s="105" t="s">
        <v>262</v>
      </c>
      <c r="C168" s="105" t="s">
        <v>259</v>
      </c>
      <c r="D168" s="128">
        <v>22400</v>
      </c>
      <c r="E168" s="98"/>
      <c r="F168" s="98"/>
      <c r="G168" s="98"/>
      <c r="H168" s="98"/>
      <c r="I168" s="98">
        <v>1</v>
      </c>
      <c r="J168" s="98"/>
      <c r="K168" s="99" t="s">
        <v>414</v>
      </c>
      <c r="L168" s="30" t="s">
        <v>413</v>
      </c>
      <c r="M168" s="55"/>
      <c r="N168" s="35" t="s">
        <v>536</v>
      </c>
      <c r="O168" s="115" t="s">
        <v>439</v>
      </c>
      <c r="P168" s="115" t="s">
        <v>537</v>
      </c>
      <c r="Q168" s="115" t="s">
        <v>440</v>
      </c>
      <c r="R168" s="35" t="s">
        <v>438</v>
      </c>
    </row>
    <row r="169" spans="1:18" customFormat="1" ht="15" x14ac:dyDescent="0.25">
      <c r="A169" s="118" t="s">
        <v>263</v>
      </c>
      <c r="B169" s="105" t="s">
        <v>264</v>
      </c>
      <c r="C169" s="105" t="s">
        <v>264</v>
      </c>
      <c r="D169" s="93">
        <v>2600</v>
      </c>
      <c r="E169" s="98"/>
      <c r="F169" s="98"/>
      <c r="G169" s="98">
        <v>0.69230769230769229</v>
      </c>
      <c r="H169" s="98"/>
      <c r="I169" s="98">
        <v>0.30769230769230771</v>
      </c>
      <c r="J169" s="98"/>
      <c r="K169" s="99" t="s">
        <v>414</v>
      </c>
      <c r="L169" s="30" t="s">
        <v>415</v>
      </c>
      <c r="M169" s="55"/>
      <c r="N169" s="35" t="s">
        <v>538</v>
      </c>
      <c r="O169" s="115" t="s">
        <v>433</v>
      </c>
      <c r="P169" s="115" t="s">
        <v>434</v>
      </c>
      <c r="Q169" s="115" t="s">
        <v>435</v>
      </c>
      <c r="R169" s="35" t="s">
        <v>427</v>
      </c>
    </row>
    <row r="170" spans="1:18" customFormat="1" ht="26.25" x14ac:dyDescent="0.25">
      <c r="A170" s="118" t="s">
        <v>265</v>
      </c>
      <c r="B170" s="35" t="s">
        <v>266</v>
      </c>
      <c r="C170" s="35" t="s">
        <v>266</v>
      </c>
      <c r="D170" s="93">
        <v>635</v>
      </c>
      <c r="E170" s="98"/>
      <c r="F170" s="98"/>
      <c r="G170" s="98">
        <v>1</v>
      </c>
      <c r="H170" s="98"/>
      <c r="I170" s="98"/>
      <c r="J170" s="98"/>
      <c r="K170" s="99" t="s">
        <v>416</v>
      </c>
      <c r="L170" s="30" t="s">
        <v>415</v>
      </c>
      <c r="M170" s="55"/>
      <c r="N170" s="35" t="s">
        <v>539</v>
      </c>
      <c r="O170" s="115" t="s">
        <v>428</v>
      </c>
      <c r="P170" s="115" t="s">
        <v>429</v>
      </c>
      <c r="Q170" s="115" t="s">
        <v>430</v>
      </c>
      <c r="R170" s="35" t="s">
        <v>427</v>
      </c>
    </row>
    <row r="171" spans="1:18" customFormat="1" ht="39" x14ac:dyDescent="0.25">
      <c r="A171" s="118" t="s">
        <v>267</v>
      </c>
      <c r="B171" s="55" t="s">
        <v>268</v>
      </c>
      <c r="C171" s="55" t="s">
        <v>268</v>
      </c>
      <c r="D171" s="130">
        <v>150</v>
      </c>
      <c r="E171" s="98"/>
      <c r="F171" s="98"/>
      <c r="G171" s="98">
        <v>1</v>
      </c>
      <c r="H171" s="98"/>
      <c r="I171" s="98"/>
      <c r="J171" s="98"/>
      <c r="K171" s="99" t="s">
        <v>416</v>
      </c>
      <c r="L171" s="30" t="s">
        <v>415</v>
      </c>
      <c r="M171" s="55" t="s">
        <v>670</v>
      </c>
      <c r="N171" s="35" t="s">
        <v>540</v>
      </c>
      <c r="O171" s="115" t="s">
        <v>461</v>
      </c>
      <c r="P171" s="115" t="s">
        <v>461</v>
      </c>
      <c r="Q171" s="115" t="s">
        <v>462</v>
      </c>
      <c r="R171" s="35" t="s">
        <v>460</v>
      </c>
    </row>
    <row r="172" spans="1:18" customFormat="1" ht="15" x14ac:dyDescent="0.25">
      <c r="A172" s="118" t="s">
        <v>269</v>
      </c>
      <c r="B172" s="35" t="s">
        <v>270</v>
      </c>
      <c r="C172" s="35" t="s">
        <v>270</v>
      </c>
      <c r="D172" s="128">
        <v>22300</v>
      </c>
      <c r="E172" s="98"/>
      <c r="F172" s="98"/>
      <c r="G172" s="98">
        <v>1</v>
      </c>
      <c r="H172" s="98"/>
      <c r="I172" s="98"/>
      <c r="J172" s="98"/>
      <c r="K172" s="99" t="s">
        <v>414</v>
      </c>
      <c r="L172" s="30" t="s">
        <v>413</v>
      </c>
      <c r="M172" s="55"/>
      <c r="N172" s="35" t="s">
        <v>542</v>
      </c>
      <c r="O172" s="115" t="s">
        <v>270</v>
      </c>
      <c r="P172" s="115" t="s">
        <v>423</v>
      </c>
      <c r="Q172" s="115" t="s">
        <v>424</v>
      </c>
      <c r="R172" s="35" t="s">
        <v>422</v>
      </c>
    </row>
    <row r="173" spans="1:18" customFormat="1" ht="15" x14ac:dyDescent="0.25">
      <c r="A173" s="118" t="s">
        <v>269</v>
      </c>
      <c r="B173" s="105" t="s">
        <v>271</v>
      </c>
      <c r="C173" s="105" t="s">
        <v>270</v>
      </c>
      <c r="D173" s="128">
        <v>10000</v>
      </c>
      <c r="E173" s="98"/>
      <c r="F173" s="98"/>
      <c r="G173" s="98">
        <v>1</v>
      </c>
      <c r="H173" s="98"/>
      <c r="I173" s="98"/>
      <c r="J173" s="98"/>
      <c r="K173" s="99" t="s">
        <v>414</v>
      </c>
      <c r="L173" s="30" t="s">
        <v>413</v>
      </c>
      <c r="M173" s="55"/>
      <c r="N173" s="35" t="s">
        <v>542</v>
      </c>
      <c r="O173" s="115" t="s">
        <v>270</v>
      </c>
      <c r="P173" s="115" t="s">
        <v>423</v>
      </c>
      <c r="Q173" s="115" t="s">
        <v>424</v>
      </c>
      <c r="R173" s="35" t="s">
        <v>422</v>
      </c>
    </row>
    <row r="174" spans="1:18" customFormat="1" ht="15" x14ac:dyDescent="0.25">
      <c r="A174" s="118" t="s">
        <v>269</v>
      </c>
      <c r="B174" s="105" t="s">
        <v>272</v>
      </c>
      <c r="C174" s="105" t="s">
        <v>270</v>
      </c>
      <c r="D174" s="128">
        <v>4500</v>
      </c>
      <c r="E174" s="98"/>
      <c r="F174" s="98"/>
      <c r="G174" s="98"/>
      <c r="H174" s="98"/>
      <c r="I174" s="98"/>
      <c r="J174" s="122">
        <v>1</v>
      </c>
      <c r="K174" s="99" t="s">
        <v>414</v>
      </c>
      <c r="L174" s="30" t="s">
        <v>413</v>
      </c>
      <c r="M174" s="55"/>
      <c r="N174" s="35" t="s">
        <v>542</v>
      </c>
      <c r="O174" s="115" t="s">
        <v>270</v>
      </c>
      <c r="P174" s="115" t="s">
        <v>423</v>
      </c>
      <c r="Q174" s="115" t="s">
        <v>424</v>
      </c>
      <c r="R174" s="35" t="s">
        <v>422</v>
      </c>
    </row>
    <row r="175" spans="1:18" customFormat="1" ht="15" x14ac:dyDescent="0.25">
      <c r="A175" s="118" t="s">
        <v>269</v>
      </c>
      <c r="B175" s="105" t="s">
        <v>274</v>
      </c>
      <c r="C175" s="105" t="s">
        <v>270</v>
      </c>
      <c r="D175" s="128">
        <v>1000</v>
      </c>
      <c r="E175" s="98"/>
      <c r="F175" s="98"/>
      <c r="G175" s="98">
        <v>1</v>
      </c>
      <c r="H175" s="98"/>
      <c r="I175" s="98"/>
      <c r="J175" s="98"/>
      <c r="K175" s="99" t="s">
        <v>414</v>
      </c>
      <c r="L175" s="30" t="s">
        <v>413</v>
      </c>
      <c r="M175" s="55"/>
      <c r="N175" s="35" t="s">
        <v>542</v>
      </c>
      <c r="O175" s="115" t="s">
        <v>270</v>
      </c>
      <c r="P175" s="115" t="s">
        <v>423</v>
      </c>
      <c r="Q175" s="115" t="s">
        <v>424</v>
      </c>
      <c r="R175" s="35" t="s">
        <v>422</v>
      </c>
    </row>
    <row r="176" spans="1:18" customFormat="1" ht="15" x14ac:dyDescent="0.25">
      <c r="A176" s="118" t="s">
        <v>269</v>
      </c>
      <c r="B176" s="105" t="s">
        <v>273</v>
      </c>
      <c r="C176" s="105" t="s">
        <v>270</v>
      </c>
      <c r="D176" s="128">
        <v>22400</v>
      </c>
      <c r="E176" s="98"/>
      <c r="F176" s="98"/>
      <c r="G176" s="98"/>
      <c r="H176" s="98"/>
      <c r="I176" s="98">
        <v>1</v>
      </c>
      <c r="J176" s="98"/>
      <c r="K176" s="99" t="s">
        <v>414</v>
      </c>
      <c r="L176" s="30" t="s">
        <v>413</v>
      </c>
      <c r="M176" s="55"/>
      <c r="N176" s="35" t="s">
        <v>542</v>
      </c>
      <c r="O176" s="115" t="s">
        <v>270</v>
      </c>
      <c r="P176" s="115" t="s">
        <v>423</v>
      </c>
      <c r="Q176" s="115" t="s">
        <v>424</v>
      </c>
      <c r="R176" s="35" t="s">
        <v>422</v>
      </c>
    </row>
    <row r="177" spans="1:18" customFormat="1" ht="15" x14ac:dyDescent="0.25">
      <c r="A177" s="118" t="s">
        <v>275</v>
      </c>
      <c r="B177" s="35" t="s">
        <v>276</v>
      </c>
      <c r="C177" s="35" t="s">
        <v>276</v>
      </c>
      <c r="D177" s="93">
        <v>495</v>
      </c>
      <c r="E177" s="98"/>
      <c r="F177" s="98"/>
      <c r="G177" s="98">
        <v>1</v>
      </c>
      <c r="H177" s="98"/>
      <c r="I177" s="98"/>
      <c r="J177" s="98"/>
      <c r="K177" s="99" t="s">
        <v>416</v>
      </c>
      <c r="L177" s="30" t="s">
        <v>415</v>
      </c>
      <c r="M177" s="55"/>
      <c r="N177" s="35" t="s">
        <v>543</v>
      </c>
      <c r="O177" s="115" t="s">
        <v>467</v>
      </c>
      <c r="P177" s="115" t="s">
        <v>499</v>
      </c>
      <c r="Q177" s="115" t="s">
        <v>467</v>
      </c>
      <c r="R177" s="35" t="s">
        <v>427</v>
      </c>
    </row>
    <row r="178" spans="1:18" customFormat="1" ht="15" x14ac:dyDescent="0.25">
      <c r="A178" s="118" t="s">
        <v>277</v>
      </c>
      <c r="B178" s="35" t="s">
        <v>278</v>
      </c>
      <c r="C178" s="35" t="s">
        <v>278</v>
      </c>
      <c r="D178" s="130">
        <v>21740</v>
      </c>
      <c r="E178" s="98"/>
      <c r="F178" s="98"/>
      <c r="G178" s="98">
        <v>0.94756209751609932</v>
      </c>
      <c r="H178" s="98"/>
      <c r="I178" s="98"/>
      <c r="J178" s="122">
        <v>5.2437902483900643E-2</v>
      </c>
      <c r="K178" s="99" t="s">
        <v>416</v>
      </c>
      <c r="L178" s="30" t="s">
        <v>415</v>
      </c>
      <c r="M178" s="55"/>
      <c r="N178" s="35" t="s">
        <v>544</v>
      </c>
      <c r="O178" s="115" t="s">
        <v>461</v>
      </c>
      <c r="P178" s="115" t="s">
        <v>461</v>
      </c>
      <c r="Q178" s="115" t="s">
        <v>462</v>
      </c>
      <c r="R178" s="35" t="s">
        <v>460</v>
      </c>
    </row>
    <row r="179" spans="1:18" customFormat="1" ht="26.25" x14ac:dyDescent="0.25">
      <c r="A179" s="118" t="s">
        <v>279</v>
      </c>
      <c r="B179" s="55" t="s">
        <v>280</v>
      </c>
      <c r="C179" s="55" t="s">
        <v>280</v>
      </c>
      <c r="D179" s="93">
        <v>205</v>
      </c>
      <c r="E179" s="98"/>
      <c r="F179" s="98"/>
      <c r="G179" s="98">
        <v>1</v>
      </c>
      <c r="H179" s="98"/>
      <c r="I179" s="98"/>
      <c r="J179" s="98"/>
      <c r="K179" s="99" t="s">
        <v>416</v>
      </c>
      <c r="L179" s="30" t="s">
        <v>415</v>
      </c>
      <c r="M179" s="55"/>
      <c r="N179" s="35" t="s">
        <v>545</v>
      </c>
      <c r="O179" s="115" t="s">
        <v>442</v>
      </c>
      <c r="P179" s="115" t="s">
        <v>443</v>
      </c>
      <c r="Q179" s="115" t="s">
        <v>444</v>
      </c>
      <c r="R179" s="35" t="s">
        <v>441</v>
      </c>
    </row>
    <row r="180" spans="1:18" customFormat="1" ht="26.25" x14ac:dyDescent="0.25">
      <c r="A180" s="118" t="s">
        <v>281</v>
      </c>
      <c r="B180" s="55" t="s">
        <v>282</v>
      </c>
      <c r="C180" s="55" t="s">
        <v>282</v>
      </c>
      <c r="D180" s="93">
        <v>1050</v>
      </c>
      <c r="E180" s="98"/>
      <c r="F180" s="98"/>
      <c r="G180" s="98">
        <v>1</v>
      </c>
      <c r="H180" s="98"/>
      <c r="I180" s="98"/>
      <c r="J180" s="98"/>
      <c r="K180" s="99" t="s">
        <v>416</v>
      </c>
      <c r="L180" s="30" t="s">
        <v>415</v>
      </c>
      <c r="M180" s="55" t="s">
        <v>547</v>
      </c>
      <c r="N180" s="35" t="s">
        <v>546</v>
      </c>
      <c r="O180" s="115" t="s">
        <v>428</v>
      </c>
      <c r="P180" s="115" t="s">
        <v>429</v>
      </c>
      <c r="Q180" s="115" t="s">
        <v>430</v>
      </c>
      <c r="R180" s="35" t="s">
        <v>427</v>
      </c>
    </row>
    <row r="181" spans="1:18" customFormat="1" ht="26.25" x14ac:dyDescent="0.25">
      <c r="A181" s="118" t="s">
        <v>283</v>
      </c>
      <c r="B181" s="35" t="s">
        <v>284</v>
      </c>
      <c r="C181" s="35" t="s">
        <v>284</v>
      </c>
      <c r="D181" s="93">
        <v>585</v>
      </c>
      <c r="E181" s="98"/>
      <c r="F181" s="98"/>
      <c r="G181" s="98">
        <v>1</v>
      </c>
      <c r="H181" s="98"/>
      <c r="I181" s="98"/>
      <c r="J181" s="98"/>
      <c r="K181" s="99" t="s">
        <v>416</v>
      </c>
      <c r="L181" s="30" t="s">
        <v>415</v>
      </c>
      <c r="M181" s="55"/>
      <c r="N181" s="35" t="s">
        <v>548</v>
      </c>
      <c r="O181" s="115" t="s">
        <v>428</v>
      </c>
      <c r="P181" s="115" t="s">
        <v>429</v>
      </c>
      <c r="Q181" s="115" t="s">
        <v>430</v>
      </c>
      <c r="R181" s="35" t="s">
        <v>427</v>
      </c>
    </row>
    <row r="182" spans="1:18" customFormat="1" ht="15" x14ac:dyDescent="0.25">
      <c r="A182" s="118" t="s">
        <v>285</v>
      </c>
      <c r="B182" s="55" t="s">
        <v>286</v>
      </c>
      <c r="C182" s="55" t="s">
        <v>286</v>
      </c>
      <c r="D182" s="93">
        <v>975</v>
      </c>
      <c r="E182" s="98"/>
      <c r="F182" s="98"/>
      <c r="G182" s="98">
        <v>0.48717948717948717</v>
      </c>
      <c r="H182" s="98"/>
      <c r="I182" s="98">
        <v>0.51282051282051277</v>
      </c>
      <c r="J182" s="98"/>
      <c r="K182" s="99" t="s">
        <v>416</v>
      </c>
      <c r="L182" s="30" t="s">
        <v>415</v>
      </c>
      <c r="M182" s="55" t="s">
        <v>550</v>
      </c>
      <c r="N182" s="35" t="s">
        <v>549</v>
      </c>
      <c r="O182" s="115" t="s">
        <v>270</v>
      </c>
      <c r="P182" s="115" t="s">
        <v>423</v>
      </c>
      <c r="Q182" s="115" t="s">
        <v>424</v>
      </c>
      <c r="R182" s="35" t="s">
        <v>422</v>
      </c>
    </row>
    <row r="183" spans="1:18" customFormat="1" ht="15" x14ac:dyDescent="0.25">
      <c r="A183" s="118" t="s">
        <v>287</v>
      </c>
      <c r="B183" s="55" t="s">
        <v>288</v>
      </c>
      <c r="C183" s="55" t="s">
        <v>288</v>
      </c>
      <c r="D183" s="93">
        <v>234</v>
      </c>
      <c r="E183" s="98"/>
      <c r="F183" s="98"/>
      <c r="G183" s="98">
        <v>1</v>
      </c>
      <c r="H183" s="98"/>
      <c r="I183" s="98"/>
      <c r="J183" s="98"/>
      <c r="K183" s="99" t="s">
        <v>416</v>
      </c>
      <c r="L183" s="30" t="s">
        <v>415</v>
      </c>
      <c r="M183" s="55" t="s">
        <v>552</v>
      </c>
      <c r="N183" s="35" t="s">
        <v>551</v>
      </c>
      <c r="O183" s="115" t="s">
        <v>467</v>
      </c>
      <c r="P183" s="115" t="s">
        <v>499</v>
      </c>
      <c r="Q183" s="115" t="s">
        <v>467</v>
      </c>
      <c r="R183" s="35" t="s">
        <v>427</v>
      </c>
    </row>
    <row r="184" spans="1:18" customFormat="1" ht="26.25" x14ac:dyDescent="0.25">
      <c r="A184" s="118" t="s">
        <v>289</v>
      </c>
      <c r="B184" s="55" t="s">
        <v>290</v>
      </c>
      <c r="C184" s="55" t="s">
        <v>290</v>
      </c>
      <c r="D184" s="93">
        <v>56</v>
      </c>
      <c r="E184" s="98"/>
      <c r="F184" s="98"/>
      <c r="G184" s="98">
        <v>1</v>
      </c>
      <c r="H184" s="98"/>
      <c r="I184" s="98"/>
      <c r="J184" s="98"/>
      <c r="K184" s="99" t="s">
        <v>416</v>
      </c>
      <c r="L184" s="30" t="s">
        <v>415</v>
      </c>
      <c r="M184" s="55" t="s">
        <v>554</v>
      </c>
      <c r="N184" s="35" t="s">
        <v>553</v>
      </c>
      <c r="O184" s="115" t="s">
        <v>428</v>
      </c>
      <c r="P184" s="115" t="s">
        <v>429</v>
      </c>
      <c r="Q184" s="115" t="s">
        <v>430</v>
      </c>
      <c r="R184" s="35" t="s">
        <v>427</v>
      </c>
    </row>
    <row r="185" spans="1:18" customFormat="1" ht="15" x14ac:dyDescent="0.25">
      <c r="A185" s="118" t="s">
        <v>291</v>
      </c>
      <c r="B185" s="35" t="s">
        <v>292</v>
      </c>
      <c r="C185" s="35" t="s">
        <v>292</v>
      </c>
      <c r="D185" s="93">
        <v>830</v>
      </c>
      <c r="E185" s="98"/>
      <c r="F185" s="98"/>
      <c r="G185" s="98">
        <v>1</v>
      </c>
      <c r="H185" s="98"/>
      <c r="I185" s="98"/>
      <c r="J185" s="98"/>
      <c r="K185" s="99" t="s">
        <v>416</v>
      </c>
      <c r="L185" s="30" t="s">
        <v>415</v>
      </c>
      <c r="M185" s="55"/>
      <c r="N185" s="35" t="s">
        <v>555</v>
      </c>
      <c r="O185" s="115" t="s">
        <v>467</v>
      </c>
      <c r="P185" s="115" t="s">
        <v>468</v>
      </c>
      <c r="Q185" s="115" t="s">
        <v>467</v>
      </c>
      <c r="R185" s="35" t="s">
        <v>427</v>
      </c>
    </row>
    <row r="186" spans="1:18" customFormat="1" ht="39" x14ac:dyDescent="0.25">
      <c r="A186" s="118" t="s">
        <v>293</v>
      </c>
      <c r="B186" s="106" t="s">
        <v>294</v>
      </c>
      <c r="C186" s="106" t="s">
        <v>294</v>
      </c>
      <c r="D186" s="130">
        <v>1200</v>
      </c>
      <c r="E186" s="98"/>
      <c r="F186" s="98"/>
      <c r="G186" s="98">
        <v>1</v>
      </c>
      <c r="H186" s="98"/>
      <c r="I186" s="98"/>
      <c r="J186" s="98"/>
      <c r="K186" s="99" t="s">
        <v>414</v>
      </c>
      <c r="L186" s="30" t="s">
        <v>415</v>
      </c>
      <c r="M186" s="55" t="s">
        <v>1038</v>
      </c>
      <c r="N186" s="35" t="s">
        <v>556</v>
      </c>
      <c r="O186" s="115" t="s">
        <v>442</v>
      </c>
      <c r="P186" s="115" t="s">
        <v>443</v>
      </c>
      <c r="Q186" s="115" t="s">
        <v>444</v>
      </c>
      <c r="R186" s="35" t="s">
        <v>427</v>
      </c>
    </row>
    <row r="187" spans="1:18" customFormat="1" ht="26.25" x14ac:dyDescent="0.25">
      <c r="A187" s="118" t="s">
        <v>295</v>
      </c>
      <c r="B187" s="105" t="s">
        <v>296</v>
      </c>
      <c r="C187" s="105" t="s">
        <v>297</v>
      </c>
      <c r="D187" s="128">
        <v>3300</v>
      </c>
      <c r="E187" s="98"/>
      <c r="F187" s="98"/>
      <c r="G187" s="98">
        <v>1</v>
      </c>
      <c r="H187" s="98"/>
      <c r="I187" s="98"/>
      <c r="J187" s="98"/>
      <c r="K187" s="99" t="s">
        <v>414</v>
      </c>
      <c r="L187" s="30" t="s">
        <v>413</v>
      </c>
      <c r="M187" s="55"/>
      <c r="N187" s="35" t="s">
        <v>558</v>
      </c>
      <c r="O187" s="115" t="s">
        <v>439</v>
      </c>
      <c r="P187" s="115" t="s">
        <v>453</v>
      </c>
      <c r="Q187" s="115" t="s">
        <v>440</v>
      </c>
      <c r="R187" s="35" t="s">
        <v>438</v>
      </c>
    </row>
    <row r="188" spans="1:18" customFormat="1" ht="26.25" x14ac:dyDescent="0.25">
      <c r="A188" s="118" t="s">
        <v>295</v>
      </c>
      <c r="B188" s="105" t="s">
        <v>298</v>
      </c>
      <c r="C188" s="105" t="s">
        <v>297</v>
      </c>
      <c r="D188" s="128">
        <v>1000</v>
      </c>
      <c r="E188" s="98"/>
      <c r="F188" s="98"/>
      <c r="G188" s="98"/>
      <c r="H188" s="98"/>
      <c r="I188" s="98">
        <v>1</v>
      </c>
      <c r="J188" s="98"/>
      <c r="K188" s="99" t="s">
        <v>414</v>
      </c>
      <c r="L188" s="30" t="s">
        <v>413</v>
      </c>
      <c r="M188" s="55"/>
      <c r="N188" s="35" t="s">
        <v>558</v>
      </c>
      <c r="O188" s="115" t="s">
        <v>439</v>
      </c>
      <c r="P188" s="115" t="s">
        <v>453</v>
      </c>
      <c r="Q188" s="115" t="s">
        <v>440</v>
      </c>
      <c r="R188" s="35" t="s">
        <v>438</v>
      </c>
    </row>
    <row r="189" spans="1:18" customFormat="1" ht="26.25" x14ac:dyDescent="0.25">
      <c r="A189" s="118" t="s">
        <v>295</v>
      </c>
      <c r="B189" s="105" t="s">
        <v>299</v>
      </c>
      <c r="C189" s="105" t="s">
        <v>297</v>
      </c>
      <c r="D189" s="128">
        <v>3900</v>
      </c>
      <c r="E189" s="98"/>
      <c r="F189" s="98"/>
      <c r="G189" s="98"/>
      <c r="H189" s="98"/>
      <c r="I189" s="98">
        <v>1</v>
      </c>
      <c r="J189" s="98"/>
      <c r="K189" s="99" t="s">
        <v>414</v>
      </c>
      <c r="L189" s="30" t="s">
        <v>413</v>
      </c>
      <c r="M189" s="55"/>
      <c r="N189" s="35" t="s">
        <v>558</v>
      </c>
      <c r="O189" s="115" t="s">
        <v>439</v>
      </c>
      <c r="P189" s="115" t="s">
        <v>453</v>
      </c>
      <c r="Q189" s="115" t="s">
        <v>440</v>
      </c>
      <c r="R189" s="35" t="s">
        <v>438</v>
      </c>
    </row>
    <row r="190" spans="1:18" customFormat="1" ht="26.25" x14ac:dyDescent="0.25">
      <c r="A190" s="118" t="s">
        <v>300</v>
      </c>
      <c r="B190" s="35" t="s">
        <v>301</v>
      </c>
      <c r="C190" s="35" t="s">
        <v>301</v>
      </c>
      <c r="D190" s="93">
        <v>175</v>
      </c>
      <c r="E190" s="98"/>
      <c r="F190" s="98"/>
      <c r="G190" s="98">
        <v>1</v>
      </c>
      <c r="H190" s="98"/>
      <c r="I190" s="98"/>
      <c r="J190" s="98"/>
      <c r="K190" s="99" t="s">
        <v>416</v>
      </c>
      <c r="L190" s="30" t="s">
        <v>415</v>
      </c>
      <c r="M190" s="55"/>
      <c r="N190" s="35" t="s">
        <v>559</v>
      </c>
      <c r="O190" s="115" t="s">
        <v>428</v>
      </c>
      <c r="P190" s="115" t="s">
        <v>429</v>
      </c>
      <c r="Q190" s="115" t="s">
        <v>430</v>
      </c>
      <c r="R190" s="35" t="s">
        <v>427</v>
      </c>
    </row>
    <row r="191" spans="1:18" customFormat="1" ht="26.25" x14ac:dyDescent="0.25">
      <c r="A191" s="118" t="s">
        <v>300</v>
      </c>
      <c r="B191" s="35" t="s">
        <v>302</v>
      </c>
      <c r="C191" s="35" t="s">
        <v>302</v>
      </c>
      <c r="D191" s="93">
        <v>223</v>
      </c>
      <c r="E191" s="98"/>
      <c r="F191" s="98"/>
      <c r="G191" s="98">
        <v>1</v>
      </c>
      <c r="H191" s="98"/>
      <c r="I191" s="98"/>
      <c r="J191" s="98"/>
      <c r="K191" s="99" t="s">
        <v>416</v>
      </c>
      <c r="L191" s="30" t="s">
        <v>415</v>
      </c>
      <c r="M191" s="55"/>
      <c r="N191" s="35" t="s">
        <v>559</v>
      </c>
      <c r="O191" s="115" t="s">
        <v>428</v>
      </c>
      <c r="P191" s="115" t="s">
        <v>429</v>
      </c>
      <c r="Q191" s="115" t="s">
        <v>430</v>
      </c>
      <c r="R191" s="35" t="s">
        <v>427</v>
      </c>
    </row>
    <row r="192" spans="1:18" customFormat="1" ht="26.25" x14ac:dyDescent="0.25">
      <c r="A192" s="118" t="s">
        <v>300</v>
      </c>
      <c r="B192" s="35" t="s">
        <v>303</v>
      </c>
      <c r="C192" s="35" t="s">
        <v>303</v>
      </c>
      <c r="D192" s="93">
        <v>138</v>
      </c>
      <c r="E192" s="98"/>
      <c r="F192" s="98"/>
      <c r="G192" s="98">
        <v>1</v>
      </c>
      <c r="H192" s="98"/>
      <c r="I192" s="98"/>
      <c r="J192" s="98"/>
      <c r="K192" s="99" t="s">
        <v>416</v>
      </c>
      <c r="L192" s="30" t="s">
        <v>415</v>
      </c>
      <c r="M192" s="55"/>
      <c r="N192" s="35" t="s">
        <v>559</v>
      </c>
      <c r="O192" s="115" t="s">
        <v>428</v>
      </c>
      <c r="P192" s="115" t="s">
        <v>429</v>
      </c>
      <c r="Q192" s="115" t="s">
        <v>430</v>
      </c>
      <c r="R192" s="35" t="s">
        <v>427</v>
      </c>
    </row>
    <row r="193" spans="1:18" customFormat="1" ht="26.25" x14ac:dyDescent="0.25">
      <c r="A193" s="118" t="s">
        <v>300</v>
      </c>
      <c r="B193" s="35" t="s">
        <v>304</v>
      </c>
      <c r="C193" s="35" t="s">
        <v>304</v>
      </c>
      <c r="D193" s="93">
        <v>323</v>
      </c>
      <c r="E193" s="98"/>
      <c r="F193" s="98"/>
      <c r="G193" s="98">
        <v>1</v>
      </c>
      <c r="H193" s="98"/>
      <c r="I193" s="98"/>
      <c r="J193" s="98"/>
      <c r="K193" s="99" t="s">
        <v>416</v>
      </c>
      <c r="L193" s="30" t="s">
        <v>415</v>
      </c>
      <c r="M193" s="55"/>
      <c r="N193" s="35" t="s">
        <v>559</v>
      </c>
      <c r="O193" s="115" t="s">
        <v>428</v>
      </c>
      <c r="P193" s="115" t="s">
        <v>429</v>
      </c>
      <c r="Q193" s="115" t="s">
        <v>430</v>
      </c>
      <c r="R193" s="35" t="s">
        <v>427</v>
      </c>
    </row>
    <row r="194" spans="1:18" customFormat="1" ht="26.25" x14ac:dyDescent="0.25">
      <c r="A194" s="118" t="s">
        <v>300</v>
      </c>
      <c r="B194" s="35" t="s">
        <v>305</v>
      </c>
      <c r="C194" s="35" t="s">
        <v>305</v>
      </c>
      <c r="D194" s="93">
        <v>138</v>
      </c>
      <c r="E194" s="98"/>
      <c r="F194" s="98"/>
      <c r="G194" s="98">
        <v>1</v>
      </c>
      <c r="H194" s="98"/>
      <c r="I194" s="98"/>
      <c r="J194" s="98"/>
      <c r="K194" s="99" t="s">
        <v>416</v>
      </c>
      <c r="L194" s="30" t="s">
        <v>415</v>
      </c>
      <c r="M194" s="55"/>
      <c r="N194" s="35" t="s">
        <v>559</v>
      </c>
      <c r="O194" s="115" t="s">
        <v>428</v>
      </c>
      <c r="P194" s="115" t="s">
        <v>429</v>
      </c>
      <c r="Q194" s="115" t="s">
        <v>430</v>
      </c>
      <c r="R194" s="35" t="s">
        <v>427</v>
      </c>
    </row>
    <row r="195" spans="1:18" customFormat="1" ht="26.25" x14ac:dyDescent="0.25">
      <c r="A195" s="118" t="s">
        <v>306</v>
      </c>
      <c r="B195" s="99" t="s">
        <v>307</v>
      </c>
      <c r="C195" s="99" t="s">
        <v>307</v>
      </c>
      <c r="D195" s="126">
        <v>150</v>
      </c>
      <c r="E195" s="98"/>
      <c r="F195" s="98"/>
      <c r="G195" s="98">
        <v>1</v>
      </c>
      <c r="H195" s="98"/>
      <c r="I195" s="98"/>
      <c r="J195" s="98"/>
      <c r="K195" s="99" t="s">
        <v>416</v>
      </c>
      <c r="L195" s="30" t="s">
        <v>413</v>
      </c>
      <c r="M195" s="55" t="s">
        <v>560</v>
      </c>
      <c r="N195" s="35"/>
      <c r="O195" s="115" t="s">
        <v>442</v>
      </c>
      <c r="P195" s="115" t="s">
        <v>443</v>
      </c>
      <c r="Q195" s="115" t="s">
        <v>444</v>
      </c>
      <c r="R195" s="35" t="s">
        <v>427</v>
      </c>
    </row>
    <row r="196" spans="1:18" s="17" customFormat="1" ht="26.25" x14ac:dyDescent="0.25">
      <c r="A196" s="118" t="s">
        <v>311</v>
      </c>
      <c r="B196" s="100" t="s">
        <v>694</v>
      </c>
      <c r="C196" s="100" t="s">
        <v>694</v>
      </c>
      <c r="D196" s="130">
        <v>0</v>
      </c>
      <c r="E196" s="98"/>
      <c r="F196" s="98"/>
      <c r="G196" s="98"/>
      <c r="H196" s="98"/>
      <c r="I196" s="98"/>
      <c r="J196" s="98"/>
      <c r="K196" s="99" t="s">
        <v>414</v>
      </c>
      <c r="L196" s="30" t="s">
        <v>415</v>
      </c>
      <c r="M196" s="55" t="s">
        <v>671</v>
      </c>
      <c r="N196" s="35" t="s">
        <v>562</v>
      </c>
      <c r="O196" s="115" t="s">
        <v>467</v>
      </c>
      <c r="P196" s="115" t="s">
        <v>467</v>
      </c>
      <c r="Q196" s="115" t="s">
        <v>467</v>
      </c>
      <c r="R196" s="35" t="s">
        <v>427</v>
      </c>
    </row>
    <row r="197" spans="1:18" s="17" customFormat="1" ht="26.25" x14ac:dyDescent="0.25">
      <c r="A197" s="118" t="s">
        <v>311</v>
      </c>
      <c r="B197" s="100" t="s">
        <v>312</v>
      </c>
      <c r="C197" s="100" t="s">
        <v>312</v>
      </c>
      <c r="D197" s="130">
        <v>9900</v>
      </c>
      <c r="E197" s="98"/>
      <c r="F197" s="98"/>
      <c r="G197" s="98">
        <v>1</v>
      </c>
      <c r="H197" s="98"/>
      <c r="I197" s="98"/>
      <c r="J197" s="98"/>
      <c r="K197" s="99" t="s">
        <v>414</v>
      </c>
      <c r="L197" s="30" t="s">
        <v>415</v>
      </c>
      <c r="M197" s="55" t="s">
        <v>695</v>
      </c>
      <c r="N197" s="35" t="s">
        <v>562</v>
      </c>
      <c r="O197" s="115" t="s">
        <v>467</v>
      </c>
      <c r="P197" s="115" t="s">
        <v>467</v>
      </c>
      <c r="Q197" s="115" t="s">
        <v>467</v>
      </c>
      <c r="R197" s="35" t="s">
        <v>427</v>
      </c>
    </row>
    <row r="198" spans="1:18" customFormat="1" ht="26.25" x14ac:dyDescent="0.25">
      <c r="A198" s="118" t="s">
        <v>311</v>
      </c>
      <c r="B198" s="100" t="s">
        <v>693</v>
      </c>
      <c r="C198" s="100" t="s">
        <v>693</v>
      </c>
      <c r="D198" s="130">
        <v>0</v>
      </c>
      <c r="E198" s="98"/>
      <c r="F198" s="98"/>
      <c r="G198" s="98"/>
      <c r="H198" s="98"/>
      <c r="I198" s="98"/>
      <c r="J198" s="98"/>
      <c r="K198" s="99" t="s">
        <v>414</v>
      </c>
      <c r="L198" s="30" t="s">
        <v>415</v>
      </c>
      <c r="M198" s="55" t="s">
        <v>671</v>
      </c>
      <c r="N198" s="35" t="s">
        <v>562</v>
      </c>
      <c r="O198" s="115" t="s">
        <v>467</v>
      </c>
      <c r="P198" s="115" t="s">
        <v>467</v>
      </c>
      <c r="Q198" s="115" t="s">
        <v>467</v>
      </c>
      <c r="R198" s="35" t="s">
        <v>427</v>
      </c>
    </row>
    <row r="199" spans="1:18" customFormat="1" ht="26.25" x14ac:dyDescent="0.25">
      <c r="A199" s="118" t="s">
        <v>313</v>
      </c>
      <c r="B199" s="55" t="s">
        <v>314</v>
      </c>
      <c r="C199" s="55" t="s">
        <v>314</v>
      </c>
      <c r="D199" s="93">
        <v>250</v>
      </c>
      <c r="E199" s="98"/>
      <c r="F199" s="98"/>
      <c r="G199" s="98">
        <v>1</v>
      </c>
      <c r="H199" s="98"/>
      <c r="I199" s="98"/>
      <c r="J199" s="98"/>
      <c r="K199" s="99" t="s">
        <v>416</v>
      </c>
      <c r="L199" s="30" t="s">
        <v>415</v>
      </c>
      <c r="M199" s="55" t="s">
        <v>672</v>
      </c>
      <c r="N199" s="35" t="s">
        <v>564</v>
      </c>
      <c r="O199" s="115" t="s">
        <v>428</v>
      </c>
      <c r="P199" s="115" t="s">
        <v>429</v>
      </c>
      <c r="Q199" s="115" t="s">
        <v>430</v>
      </c>
      <c r="R199" s="35" t="s">
        <v>427</v>
      </c>
    </row>
    <row r="200" spans="1:18" customFormat="1" ht="26.25" x14ac:dyDescent="0.25">
      <c r="A200" s="118" t="s">
        <v>315</v>
      </c>
      <c r="B200" s="55" t="s">
        <v>316</v>
      </c>
      <c r="C200" s="55" t="s">
        <v>316</v>
      </c>
      <c r="D200" s="93">
        <v>585</v>
      </c>
      <c r="E200" s="98"/>
      <c r="F200" s="98"/>
      <c r="G200" s="98">
        <v>1</v>
      </c>
      <c r="H200" s="98"/>
      <c r="I200" s="98"/>
      <c r="J200" s="98"/>
      <c r="K200" s="99" t="s">
        <v>416</v>
      </c>
      <c r="L200" s="30" t="s">
        <v>415</v>
      </c>
      <c r="M200" s="55" t="s">
        <v>567</v>
      </c>
      <c r="N200" s="35" t="s">
        <v>566</v>
      </c>
      <c r="O200" s="115" t="s">
        <v>428</v>
      </c>
      <c r="P200" s="115" t="s">
        <v>429</v>
      </c>
      <c r="Q200" s="115" t="s">
        <v>430</v>
      </c>
      <c r="R200" s="35" t="s">
        <v>427</v>
      </c>
    </row>
    <row r="201" spans="1:18" customFormat="1" ht="26.25" x14ac:dyDescent="0.25">
      <c r="A201" s="118" t="s">
        <v>317</v>
      </c>
      <c r="B201" s="55" t="s">
        <v>318</v>
      </c>
      <c r="C201" s="55" t="s">
        <v>318</v>
      </c>
      <c r="D201" s="93">
        <v>1050</v>
      </c>
      <c r="E201" s="98"/>
      <c r="F201" s="98"/>
      <c r="G201" s="98">
        <v>1</v>
      </c>
      <c r="H201" s="98"/>
      <c r="I201" s="98"/>
      <c r="J201" s="98"/>
      <c r="K201" s="99" t="s">
        <v>416</v>
      </c>
      <c r="L201" s="30" t="s">
        <v>415</v>
      </c>
      <c r="M201" s="55" t="s">
        <v>569</v>
      </c>
      <c r="N201" s="35" t="s">
        <v>568</v>
      </c>
      <c r="O201" s="115" t="s">
        <v>428</v>
      </c>
      <c r="P201" s="115" t="s">
        <v>429</v>
      </c>
      <c r="Q201" s="115" t="s">
        <v>430</v>
      </c>
      <c r="R201" s="35" t="s">
        <v>427</v>
      </c>
    </row>
    <row r="202" spans="1:18" customFormat="1" ht="26.25" x14ac:dyDescent="0.25">
      <c r="A202" s="118" t="s">
        <v>319</v>
      </c>
      <c r="B202" s="55" t="s">
        <v>320</v>
      </c>
      <c r="C202" s="55" t="s">
        <v>320</v>
      </c>
      <c r="D202" s="93">
        <v>499</v>
      </c>
      <c r="E202" s="98"/>
      <c r="F202" s="98"/>
      <c r="G202" s="98">
        <v>0.95190380761523041</v>
      </c>
      <c r="H202" s="98"/>
      <c r="I202" s="98"/>
      <c r="J202" s="122">
        <v>4.8096192384769539E-2</v>
      </c>
      <c r="K202" s="99" t="s">
        <v>416</v>
      </c>
      <c r="L202" s="30" t="s">
        <v>415</v>
      </c>
      <c r="M202" s="55" t="s">
        <v>571</v>
      </c>
      <c r="N202" s="35" t="s">
        <v>570</v>
      </c>
      <c r="O202" s="115" t="s">
        <v>467</v>
      </c>
      <c r="P202" s="115" t="s">
        <v>499</v>
      </c>
      <c r="Q202" s="115" t="s">
        <v>467</v>
      </c>
      <c r="R202" s="35" t="s">
        <v>427</v>
      </c>
    </row>
    <row r="203" spans="1:18" customFormat="1" ht="15" x14ac:dyDescent="0.25">
      <c r="A203" s="118" t="s">
        <v>321</v>
      </c>
      <c r="B203" s="35" t="s">
        <v>322</v>
      </c>
      <c r="C203" s="35" t="s">
        <v>322</v>
      </c>
      <c r="D203" s="93">
        <v>290</v>
      </c>
      <c r="E203" s="98"/>
      <c r="F203" s="98"/>
      <c r="G203" s="98">
        <v>1</v>
      </c>
      <c r="H203" s="98"/>
      <c r="I203" s="98"/>
      <c r="J203" s="98"/>
      <c r="K203" s="99" t="s">
        <v>416</v>
      </c>
      <c r="L203" s="30" t="s">
        <v>415</v>
      </c>
      <c r="M203" s="55"/>
      <c r="N203" s="35" t="s">
        <v>572</v>
      </c>
      <c r="O203" s="115" t="s">
        <v>433</v>
      </c>
      <c r="P203" s="115" t="s">
        <v>434</v>
      </c>
      <c r="Q203" s="115" t="s">
        <v>435</v>
      </c>
      <c r="R203" s="35" t="s">
        <v>427</v>
      </c>
    </row>
    <row r="204" spans="1:18" customFormat="1" ht="15" x14ac:dyDescent="0.25">
      <c r="A204" s="118" t="s">
        <v>323</v>
      </c>
      <c r="B204" s="55" t="s">
        <v>324</v>
      </c>
      <c r="C204" s="55" t="s">
        <v>324</v>
      </c>
      <c r="D204" s="93">
        <v>340</v>
      </c>
      <c r="E204" s="98"/>
      <c r="F204" s="98"/>
      <c r="G204" s="98">
        <v>1</v>
      </c>
      <c r="H204" s="98"/>
      <c r="I204" s="98"/>
      <c r="J204" s="98"/>
      <c r="K204" s="99" t="s">
        <v>416</v>
      </c>
      <c r="L204" s="30" t="s">
        <v>415</v>
      </c>
      <c r="M204" s="55" t="s">
        <v>574</v>
      </c>
      <c r="N204" s="35" t="s">
        <v>573</v>
      </c>
      <c r="O204" s="115" t="s">
        <v>467</v>
      </c>
      <c r="P204" s="115" t="s">
        <v>468</v>
      </c>
      <c r="Q204" s="115" t="s">
        <v>467</v>
      </c>
      <c r="R204" s="35" t="s">
        <v>427</v>
      </c>
    </row>
    <row r="205" spans="1:18" customFormat="1" ht="26.25" x14ac:dyDescent="0.25">
      <c r="A205" s="118" t="s">
        <v>325</v>
      </c>
      <c r="B205" s="55" t="s">
        <v>326</v>
      </c>
      <c r="C205" s="55" t="s">
        <v>326</v>
      </c>
      <c r="D205" s="93">
        <v>240</v>
      </c>
      <c r="E205" s="98"/>
      <c r="F205" s="98"/>
      <c r="G205" s="98">
        <v>1</v>
      </c>
      <c r="H205" s="98"/>
      <c r="I205" s="98"/>
      <c r="J205" s="98"/>
      <c r="K205" s="99" t="s">
        <v>416</v>
      </c>
      <c r="L205" s="30" t="s">
        <v>415</v>
      </c>
      <c r="M205" s="55" t="s">
        <v>576</v>
      </c>
      <c r="N205" s="35" t="s">
        <v>575</v>
      </c>
      <c r="O205" s="115" t="s">
        <v>442</v>
      </c>
      <c r="P205" s="115" t="s">
        <v>443</v>
      </c>
      <c r="Q205" s="115" t="s">
        <v>444</v>
      </c>
      <c r="R205" s="35" t="s">
        <v>427</v>
      </c>
    </row>
    <row r="206" spans="1:18" customFormat="1" ht="26.25" x14ac:dyDescent="0.25">
      <c r="A206" s="118" t="s">
        <v>327</v>
      </c>
      <c r="B206" s="108" t="s">
        <v>328</v>
      </c>
      <c r="C206" s="108" t="s">
        <v>329</v>
      </c>
      <c r="D206" s="130">
        <v>20500</v>
      </c>
      <c r="E206" s="98"/>
      <c r="F206" s="98"/>
      <c r="G206" s="98">
        <v>1</v>
      </c>
      <c r="H206" s="98"/>
      <c r="I206" s="98"/>
      <c r="J206" s="98"/>
      <c r="K206" s="99" t="s">
        <v>414</v>
      </c>
      <c r="L206" s="30" t="s">
        <v>415</v>
      </c>
      <c r="M206" s="55" t="s">
        <v>578</v>
      </c>
      <c r="N206" s="35" t="s">
        <v>771</v>
      </c>
      <c r="O206" s="115" t="s">
        <v>463</v>
      </c>
      <c r="P206" s="115" t="s">
        <v>464</v>
      </c>
      <c r="Q206" s="115" t="s">
        <v>463</v>
      </c>
      <c r="R206" s="35" t="s">
        <v>460</v>
      </c>
    </row>
    <row r="207" spans="1:18" customFormat="1" ht="26.25" x14ac:dyDescent="0.25">
      <c r="A207" s="118" t="s">
        <v>330</v>
      </c>
      <c r="B207" s="35" t="s">
        <v>331</v>
      </c>
      <c r="C207" s="35" t="s">
        <v>331</v>
      </c>
      <c r="D207" s="128">
        <v>2800</v>
      </c>
      <c r="E207" s="98"/>
      <c r="F207" s="98"/>
      <c r="G207" s="98">
        <v>1</v>
      </c>
      <c r="H207" s="98"/>
      <c r="I207" s="98"/>
      <c r="J207" s="98"/>
      <c r="K207" s="99" t="s">
        <v>414</v>
      </c>
      <c r="L207" s="30" t="s">
        <v>415</v>
      </c>
      <c r="M207" s="55"/>
      <c r="N207" s="35" t="s">
        <v>579</v>
      </c>
      <c r="O207" s="115" t="s">
        <v>486</v>
      </c>
      <c r="P207" s="115" t="s">
        <v>486</v>
      </c>
      <c r="Q207" s="115" t="s">
        <v>487</v>
      </c>
      <c r="R207" s="35" t="s">
        <v>460</v>
      </c>
    </row>
    <row r="208" spans="1:18" customFormat="1" ht="26.25" x14ac:dyDescent="0.25">
      <c r="A208" s="118" t="s">
        <v>330</v>
      </c>
      <c r="B208" s="35" t="s">
        <v>332</v>
      </c>
      <c r="C208" s="35" t="s">
        <v>332</v>
      </c>
      <c r="D208" s="128">
        <v>3200</v>
      </c>
      <c r="E208" s="98"/>
      <c r="F208" s="98"/>
      <c r="G208" s="98">
        <v>1</v>
      </c>
      <c r="H208" s="98"/>
      <c r="I208" s="98"/>
      <c r="J208" s="98"/>
      <c r="K208" s="99" t="s">
        <v>414</v>
      </c>
      <c r="L208" s="30" t="s">
        <v>415</v>
      </c>
      <c r="M208" s="55"/>
      <c r="N208" s="35" t="s">
        <v>579</v>
      </c>
      <c r="O208" s="115" t="s">
        <v>486</v>
      </c>
      <c r="P208" s="115" t="s">
        <v>486</v>
      </c>
      <c r="Q208" s="115" t="s">
        <v>487</v>
      </c>
      <c r="R208" s="35" t="s">
        <v>460</v>
      </c>
    </row>
    <row r="209" spans="1:18" customFormat="1" ht="26.25" x14ac:dyDescent="0.25">
      <c r="A209" s="118" t="s">
        <v>330</v>
      </c>
      <c r="B209" s="35" t="s">
        <v>333</v>
      </c>
      <c r="C209" s="35" t="s">
        <v>333</v>
      </c>
      <c r="D209" s="128">
        <v>2600</v>
      </c>
      <c r="E209" s="98"/>
      <c r="F209" s="98"/>
      <c r="G209" s="98">
        <v>1</v>
      </c>
      <c r="H209" s="98"/>
      <c r="I209" s="98"/>
      <c r="J209" s="98"/>
      <c r="K209" s="99" t="s">
        <v>414</v>
      </c>
      <c r="L209" s="30" t="s">
        <v>415</v>
      </c>
      <c r="M209" s="55"/>
      <c r="N209" s="35" t="s">
        <v>579</v>
      </c>
      <c r="O209" s="115" t="s">
        <v>486</v>
      </c>
      <c r="P209" s="115" t="s">
        <v>486</v>
      </c>
      <c r="Q209" s="115" t="s">
        <v>487</v>
      </c>
      <c r="R209" s="35" t="s">
        <v>460</v>
      </c>
    </row>
    <row r="210" spans="1:18" customFormat="1" ht="26.25" x14ac:dyDescent="0.25">
      <c r="A210" s="118" t="s">
        <v>330</v>
      </c>
      <c r="B210" s="35" t="s">
        <v>334</v>
      </c>
      <c r="C210" s="35" t="s">
        <v>334</v>
      </c>
      <c r="D210" s="128">
        <v>4200</v>
      </c>
      <c r="E210" s="98"/>
      <c r="F210" s="98"/>
      <c r="G210" s="98">
        <v>1</v>
      </c>
      <c r="H210" s="98"/>
      <c r="I210" s="98"/>
      <c r="J210" s="98"/>
      <c r="K210" s="99" t="s">
        <v>414</v>
      </c>
      <c r="L210" s="30" t="s">
        <v>415</v>
      </c>
      <c r="M210" s="55"/>
      <c r="N210" s="35" t="s">
        <v>579</v>
      </c>
      <c r="O210" s="115" t="s">
        <v>486</v>
      </c>
      <c r="P210" s="115" t="s">
        <v>486</v>
      </c>
      <c r="Q210" s="115" t="s">
        <v>487</v>
      </c>
      <c r="R210" s="35" t="s">
        <v>460</v>
      </c>
    </row>
    <row r="211" spans="1:18" customFormat="1" ht="26.25" x14ac:dyDescent="0.25">
      <c r="A211" s="118" t="s">
        <v>330</v>
      </c>
      <c r="B211" s="35" t="s">
        <v>335</v>
      </c>
      <c r="C211" s="35" t="s">
        <v>335</v>
      </c>
      <c r="D211" s="128">
        <v>2700</v>
      </c>
      <c r="E211" s="98"/>
      <c r="F211" s="98"/>
      <c r="G211" s="98">
        <v>1</v>
      </c>
      <c r="H211" s="98"/>
      <c r="I211" s="98"/>
      <c r="J211" s="98"/>
      <c r="K211" s="99" t="s">
        <v>414</v>
      </c>
      <c r="L211" s="30" t="s">
        <v>415</v>
      </c>
      <c r="M211" s="55"/>
      <c r="N211" s="35" t="s">
        <v>579</v>
      </c>
      <c r="O211" s="115" t="s">
        <v>486</v>
      </c>
      <c r="P211" s="115" t="s">
        <v>486</v>
      </c>
      <c r="Q211" s="115" t="s">
        <v>487</v>
      </c>
      <c r="R211" s="35" t="s">
        <v>460</v>
      </c>
    </row>
    <row r="212" spans="1:18" customFormat="1" ht="26.25" x14ac:dyDescent="0.25">
      <c r="A212" s="118" t="s">
        <v>330</v>
      </c>
      <c r="B212" s="35" t="s">
        <v>336</v>
      </c>
      <c r="C212" s="35" t="s">
        <v>336</v>
      </c>
      <c r="D212" s="128">
        <v>1800</v>
      </c>
      <c r="E212" s="98"/>
      <c r="F212" s="98"/>
      <c r="G212" s="98">
        <v>1</v>
      </c>
      <c r="H212" s="98"/>
      <c r="I212" s="98"/>
      <c r="J212" s="98"/>
      <c r="K212" s="99" t="s">
        <v>414</v>
      </c>
      <c r="L212" s="30" t="s">
        <v>415</v>
      </c>
      <c r="M212" s="55"/>
      <c r="N212" s="35" t="s">
        <v>579</v>
      </c>
      <c r="O212" s="115" t="s">
        <v>486</v>
      </c>
      <c r="P212" s="115" t="s">
        <v>486</v>
      </c>
      <c r="Q212" s="115" t="s">
        <v>487</v>
      </c>
      <c r="R212" s="35" t="s">
        <v>460</v>
      </c>
    </row>
    <row r="213" spans="1:18" customFormat="1" ht="26.25" x14ac:dyDescent="0.25">
      <c r="A213" s="118" t="s">
        <v>330</v>
      </c>
      <c r="B213" s="35" t="s">
        <v>337</v>
      </c>
      <c r="C213" s="35" t="s">
        <v>337</v>
      </c>
      <c r="D213" s="128">
        <v>3000</v>
      </c>
      <c r="E213" s="98"/>
      <c r="F213" s="98"/>
      <c r="G213" s="98">
        <v>1</v>
      </c>
      <c r="H213" s="98"/>
      <c r="I213" s="98"/>
      <c r="J213" s="98"/>
      <c r="K213" s="99" t="s">
        <v>414</v>
      </c>
      <c r="L213" s="30" t="s">
        <v>415</v>
      </c>
      <c r="M213" s="55"/>
      <c r="N213" s="35" t="s">
        <v>579</v>
      </c>
      <c r="O213" s="115" t="s">
        <v>486</v>
      </c>
      <c r="P213" s="115" t="s">
        <v>486</v>
      </c>
      <c r="Q213" s="115" t="s">
        <v>487</v>
      </c>
      <c r="R213" s="35" t="s">
        <v>460</v>
      </c>
    </row>
    <row r="214" spans="1:18" customFormat="1" ht="26.25" x14ac:dyDescent="0.25">
      <c r="A214" s="118" t="s">
        <v>338</v>
      </c>
      <c r="B214" s="105" t="s">
        <v>758</v>
      </c>
      <c r="C214" s="105" t="s">
        <v>339</v>
      </c>
      <c r="D214" s="93">
        <v>284</v>
      </c>
      <c r="E214" s="98"/>
      <c r="F214" s="98"/>
      <c r="G214" s="98">
        <v>1</v>
      </c>
      <c r="H214" s="98"/>
      <c r="I214" s="98"/>
      <c r="J214" s="98"/>
      <c r="K214" s="99" t="s">
        <v>416</v>
      </c>
      <c r="L214" s="30" t="s">
        <v>415</v>
      </c>
      <c r="M214" s="55"/>
      <c r="N214" s="35" t="s">
        <v>580</v>
      </c>
      <c r="O214" s="115" t="s">
        <v>428</v>
      </c>
      <c r="P214" s="115" t="s">
        <v>459</v>
      </c>
      <c r="Q214" s="115" t="s">
        <v>430</v>
      </c>
      <c r="R214" s="35" t="s">
        <v>441</v>
      </c>
    </row>
    <row r="215" spans="1:18" s="17" customFormat="1" ht="26.25" x14ac:dyDescent="0.25">
      <c r="A215" s="118" t="s">
        <v>798</v>
      </c>
      <c r="B215" s="99" t="s">
        <v>696</v>
      </c>
      <c r="C215" s="99" t="s">
        <v>696</v>
      </c>
      <c r="D215" s="130">
        <v>0</v>
      </c>
      <c r="E215" s="98"/>
      <c r="F215" s="98"/>
      <c r="G215" s="98"/>
      <c r="H215" s="98"/>
      <c r="I215" s="98"/>
      <c r="J215" s="98"/>
      <c r="K215" s="99" t="s">
        <v>414</v>
      </c>
      <c r="L215" s="30" t="s">
        <v>415</v>
      </c>
      <c r="M215" s="55" t="s">
        <v>582</v>
      </c>
      <c r="N215" s="35" t="s">
        <v>772</v>
      </c>
      <c r="O215" s="115" t="s">
        <v>467</v>
      </c>
      <c r="P215" s="115" t="s">
        <v>468</v>
      </c>
      <c r="Q215" s="115" t="s">
        <v>467</v>
      </c>
      <c r="R215" s="35" t="s">
        <v>427</v>
      </c>
    </row>
    <row r="216" spans="1:18" customFormat="1" ht="26.25" x14ac:dyDescent="0.25">
      <c r="A216" s="118" t="s">
        <v>798</v>
      </c>
      <c r="B216" s="99" t="s">
        <v>340</v>
      </c>
      <c r="C216" s="99" t="s">
        <v>340</v>
      </c>
      <c r="D216" s="130">
        <v>6600</v>
      </c>
      <c r="E216" s="98"/>
      <c r="F216" s="98"/>
      <c r="G216" s="98">
        <v>1</v>
      </c>
      <c r="H216" s="98"/>
      <c r="I216" s="98"/>
      <c r="J216" s="98"/>
      <c r="K216" s="99" t="s">
        <v>414</v>
      </c>
      <c r="L216" s="30" t="s">
        <v>415</v>
      </c>
      <c r="M216" s="55" t="s">
        <v>697</v>
      </c>
      <c r="N216" s="35" t="s">
        <v>772</v>
      </c>
      <c r="O216" s="115" t="s">
        <v>467</v>
      </c>
      <c r="P216" s="115" t="s">
        <v>468</v>
      </c>
      <c r="Q216" s="115" t="s">
        <v>467</v>
      </c>
      <c r="R216" s="35" t="s">
        <v>427</v>
      </c>
    </row>
    <row r="217" spans="1:18" customFormat="1" ht="26.25" x14ac:dyDescent="0.25">
      <c r="A217" s="118" t="s">
        <v>341</v>
      </c>
      <c r="B217" s="35" t="s">
        <v>342</v>
      </c>
      <c r="C217" s="35" t="s">
        <v>342</v>
      </c>
      <c r="D217" s="93">
        <v>445</v>
      </c>
      <c r="E217" s="98"/>
      <c r="F217" s="98"/>
      <c r="G217" s="98">
        <v>0.6629213483146067</v>
      </c>
      <c r="H217" s="98"/>
      <c r="I217" s="98">
        <v>0.33707865168539325</v>
      </c>
      <c r="J217" s="98"/>
      <c r="K217" s="99" t="s">
        <v>416</v>
      </c>
      <c r="L217" s="30" t="s">
        <v>415</v>
      </c>
      <c r="M217" s="55" t="s">
        <v>584</v>
      </c>
      <c r="N217" s="35" t="s">
        <v>583</v>
      </c>
      <c r="O217" s="115" t="s">
        <v>270</v>
      </c>
      <c r="P217" s="115" t="s">
        <v>423</v>
      </c>
      <c r="Q217" s="115" t="s">
        <v>424</v>
      </c>
      <c r="R217" s="35" t="s">
        <v>422</v>
      </c>
    </row>
    <row r="218" spans="1:18" customFormat="1" ht="15" x14ac:dyDescent="0.25">
      <c r="A218" s="118" t="s">
        <v>343</v>
      </c>
      <c r="B218" s="35" t="s">
        <v>344</v>
      </c>
      <c r="C218" s="35" t="s">
        <v>344</v>
      </c>
      <c r="D218" s="93">
        <v>260</v>
      </c>
      <c r="E218" s="98"/>
      <c r="F218" s="98"/>
      <c r="G218" s="98">
        <v>1</v>
      </c>
      <c r="H218" s="98"/>
      <c r="I218" s="98"/>
      <c r="J218" s="98"/>
      <c r="K218" s="99" t="s">
        <v>416</v>
      </c>
      <c r="L218" s="30" t="s">
        <v>415</v>
      </c>
      <c r="M218" s="55"/>
      <c r="N218" s="35" t="s">
        <v>585</v>
      </c>
      <c r="O218" s="115" t="s">
        <v>467</v>
      </c>
      <c r="P218" s="115" t="s">
        <v>499</v>
      </c>
      <c r="Q218" s="115" t="s">
        <v>467</v>
      </c>
      <c r="R218" s="35" t="s">
        <v>427</v>
      </c>
    </row>
    <row r="219" spans="1:18" customFormat="1" ht="26.25" x14ac:dyDescent="0.25">
      <c r="A219" s="118" t="s">
        <v>345</v>
      </c>
      <c r="B219" s="35" t="s">
        <v>346</v>
      </c>
      <c r="C219" s="35" t="s">
        <v>346</v>
      </c>
      <c r="D219" s="130">
        <v>1700</v>
      </c>
      <c r="E219" s="98"/>
      <c r="F219" s="98"/>
      <c r="G219" s="98">
        <v>0.58823529411764708</v>
      </c>
      <c r="H219" s="98"/>
      <c r="I219" s="98">
        <v>0.41176470588235292</v>
      </c>
      <c r="J219" s="98"/>
      <c r="K219" s="99" t="s">
        <v>414</v>
      </c>
      <c r="L219" s="30" t="s">
        <v>415</v>
      </c>
      <c r="M219" s="55"/>
      <c r="N219" s="35"/>
      <c r="O219" s="115" t="s">
        <v>439</v>
      </c>
      <c r="P219" s="115" t="s">
        <v>515</v>
      </c>
      <c r="Q219" s="115" t="s">
        <v>440</v>
      </c>
      <c r="R219" s="35" t="s">
        <v>438</v>
      </c>
    </row>
    <row r="220" spans="1:18" customFormat="1" ht="26.25" x14ac:dyDescent="0.25">
      <c r="A220" s="118" t="s">
        <v>347</v>
      </c>
      <c r="B220" s="105" t="s">
        <v>760</v>
      </c>
      <c r="C220" s="105" t="s">
        <v>348</v>
      </c>
      <c r="D220" s="128">
        <v>12300</v>
      </c>
      <c r="E220" s="98"/>
      <c r="F220" s="98"/>
      <c r="G220" s="98">
        <v>0.86991869918699183</v>
      </c>
      <c r="H220" s="98"/>
      <c r="I220" s="98">
        <v>0.13008130081300814</v>
      </c>
      <c r="J220" s="98"/>
      <c r="K220" s="99" t="s">
        <v>414</v>
      </c>
      <c r="L220" s="30" t="s">
        <v>413</v>
      </c>
      <c r="M220" s="55"/>
      <c r="N220" s="35" t="s">
        <v>587</v>
      </c>
      <c r="O220" s="115" t="s">
        <v>439</v>
      </c>
      <c r="P220" s="115" t="s">
        <v>534</v>
      </c>
      <c r="Q220" s="115" t="s">
        <v>440</v>
      </c>
      <c r="R220" s="35" t="s">
        <v>438</v>
      </c>
    </row>
    <row r="221" spans="1:18" customFormat="1" ht="15" x14ac:dyDescent="0.25">
      <c r="A221" s="118" t="s">
        <v>349</v>
      </c>
      <c r="B221" s="55" t="s">
        <v>350</v>
      </c>
      <c r="C221" s="55" t="s">
        <v>350</v>
      </c>
      <c r="D221" s="93">
        <v>255</v>
      </c>
      <c r="E221" s="98"/>
      <c r="F221" s="98"/>
      <c r="G221" s="98">
        <v>0.92156862745098034</v>
      </c>
      <c r="H221" s="98"/>
      <c r="I221" s="98"/>
      <c r="J221" s="122">
        <v>7.8431372549019607E-2</v>
      </c>
      <c r="K221" s="99" t="s">
        <v>416</v>
      </c>
      <c r="L221" s="30" t="s">
        <v>415</v>
      </c>
      <c r="M221" s="55"/>
      <c r="N221" s="35" t="s">
        <v>588</v>
      </c>
      <c r="O221" s="115" t="s">
        <v>467</v>
      </c>
      <c r="P221" s="115" t="s">
        <v>499</v>
      </c>
      <c r="Q221" s="115" t="s">
        <v>467</v>
      </c>
      <c r="R221" s="35" t="s">
        <v>427</v>
      </c>
    </row>
    <row r="222" spans="1:18" customFormat="1" ht="26.25" x14ac:dyDescent="0.25">
      <c r="A222" s="118" t="s">
        <v>351</v>
      </c>
      <c r="B222" s="30" t="s">
        <v>352</v>
      </c>
      <c r="C222" s="30" t="s">
        <v>352</v>
      </c>
      <c r="D222" s="126">
        <v>125</v>
      </c>
      <c r="E222" s="98"/>
      <c r="F222" s="98"/>
      <c r="G222" s="98">
        <v>1</v>
      </c>
      <c r="H222" s="98"/>
      <c r="I222" s="98"/>
      <c r="J222" s="98"/>
      <c r="K222" s="99" t="s">
        <v>416</v>
      </c>
      <c r="L222" s="30" t="s">
        <v>415</v>
      </c>
      <c r="M222" s="55" t="s">
        <v>425</v>
      </c>
      <c r="N222" s="35" t="s">
        <v>589</v>
      </c>
      <c r="O222" s="115" t="s">
        <v>428</v>
      </c>
      <c r="P222" s="115" t="s">
        <v>429</v>
      </c>
      <c r="Q222" s="115" t="s">
        <v>430</v>
      </c>
      <c r="R222" s="35" t="s">
        <v>427</v>
      </c>
    </row>
    <row r="223" spans="1:18" customFormat="1" ht="15" x14ac:dyDescent="0.25">
      <c r="A223" s="118" t="s">
        <v>353</v>
      </c>
      <c r="B223" s="55" t="s">
        <v>354</v>
      </c>
      <c r="C223" s="55" t="s">
        <v>354</v>
      </c>
      <c r="D223" s="93">
        <v>430</v>
      </c>
      <c r="E223" s="98"/>
      <c r="F223" s="98"/>
      <c r="G223" s="98">
        <v>1</v>
      </c>
      <c r="H223" s="98"/>
      <c r="I223" s="98"/>
      <c r="J223" s="98"/>
      <c r="K223" s="99" t="s">
        <v>416</v>
      </c>
      <c r="L223" s="30" t="s">
        <v>415</v>
      </c>
      <c r="M223" s="55" t="s">
        <v>590</v>
      </c>
      <c r="N223" s="35" t="s">
        <v>731</v>
      </c>
      <c r="O223" s="115" t="s">
        <v>467</v>
      </c>
      <c r="P223" s="115" t="s">
        <v>499</v>
      </c>
      <c r="Q223" s="115" t="s">
        <v>467</v>
      </c>
      <c r="R223" s="35" t="s">
        <v>427</v>
      </c>
    </row>
    <row r="224" spans="1:18" customFormat="1" ht="26.25" x14ac:dyDescent="0.25">
      <c r="A224" s="118" t="s">
        <v>355</v>
      </c>
      <c r="B224" s="55" t="s">
        <v>356</v>
      </c>
      <c r="C224" s="55" t="s">
        <v>356</v>
      </c>
      <c r="D224" s="93">
        <v>1205</v>
      </c>
      <c r="E224" s="98"/>
      <c r="F224" s="98"/>
      <c r="G224" s="98">
        <v>0.62655601659751037</v>
      </c>
      <c r="H224" s="98"/>
      <c r="I224" s="98"/>
      <c r="J224" s="122">
        <v>0.37344398340248963</v>
      </c>
      <c r="K224" s="99" t="s">
        <v>416</v>
      </c>
      <c r="L224" s="30" t="s">
        <v>415</v>
      </c>
      <c r="M224" s="55" t="s">
        <v>592</v>
      </c>
      <c r="N224" s="35" t="s">
        <v>591</v>
      </c>
      <c r="O224" s="115" t="s">
        <v>428</v>
      </c>
      <c r="P224" s="115" t="s">
        <v>429</v>
      </c>
      <c r="Q224" s="115" t="s">
        <v>430</v>
      </c>
      <c r="R224" s="35" t="s">
        <v>427</v>
      </c>
    </row>
    <row r="225" spans="1:18" customFormat="1" ht="26.25" x14ac:dyDescent="0.25">
      <c r="A225" s="118" t="s">
        <v>357</v>
      </c>
      <c r="B225" s="99" t="s">
        <v>358</v>
      </c>
      <c r="C225" s="99" t="s">
        <v>358</v>
      </c>
      <c r="D225" s="126">
        <v>246</v>
      </c>
      <c r="E225" s="98"/>
      <c r="F225" s="98"/>
      <c r="G225" s="98">
        <v>1</v>
      </c>
      <c r="H225" s="98"/>
      <c r="I225" s="98"/>
      <c r="J225" s="98"/>
      <c r="K225" s="99" t="s">
        <v>416</v>
      </c>
      <c r="L225" s="30" t="s">
        <v>420</v>
      </c>
      <c r="M225" s="55" t="s">
        <v>425</v>
      </c>
      <c r="N225" s="35"/>
      <c r="O225" s="115" t="s">
        <v>442</v>
      </c>
      <c r="P225" s="115" t="s">
        <v>443</v>
      </c>
      <c r="Q225" s="115" t="s">
        <v>444</v>
      </c>
      <c r="R225" s="35" t="s">
        <v>441</v>
      </c>
    </row>
    <row r="226" spans="1:18" customFormat="1" ht="26.25" x14ac:dyDescent="0.25">
      <c r="A226" s="118" t="s">
        <v>359</v>
      </c>
      <c r="B226" s="55" t="s">
        <v>360</v>
      </c>
      <c r="C226" s="55" t="s">
        <v>360</v>
      </c>
      <c r="D226" s="93">
        <v>600</v>
      </c>
      <c r="E226" s="98"/>
      <c r="F226" s="98"/>
      <c r="G226" s="98">
        <v>1</v>
      </c>
      <c r="H226" s="98"/>
      <c r="I226" s="98"/>
      <c r="J226" s="98"/>
      <c r="K226" s="99" t="s">
        <v>416</v>
      </c>
      <c r="L226" s="30" t="s">
        <v>415</v>
      </c>
      <c r="M226" s="55" t="s">
        <v>594</v>
      </c>
      <c r="N226" s="35" t="s">
        <v>593</v>
      </c>
      <c r="O226" s="115" t="s">
        <v>442</v>
      </c>
      <c r="P226" s="115" t="s">
        <v>443</v>
      </c>
      <c r="Q226" s="115" t="s">
        <v>444</v>
      </c>
      <c r="R226" s="35" t="s">
        <v>441</v>
      </c>
    </row>
    <row r="227" spans="1:18" customFormat="1" ht="15" x14ac:dyDescent="0.25">
      <c r="A227" s="118" t="s">
        <v>361</v>
      </c>
      <c r="B227" s="30" t="s">
        <v>362</v>
      </c>
      <c r="C227" s="30" t="s">
        <v>362</v>
      </c>
      <c r="D227" s="126">
        <v>850</v>
      </c>
      <c r="E227" s="98"/>
      <c r="F227" s="98"/>
      <c r="G227" s="98">
        <v>1</v>
      </c>
      <c r="H227" s="98"/>
      <c r="I227" s="98"/>
      <c r="J227" s="98"/>
      <c r="K227" s="99" t="s">
        <v>416</v>
      </c>
      <c r="L227" s="30" t="s">
        <v>420</v>
      </c>
      <c r="M227" s="55" t="s">
        <v>425</v>
      </c>
      <c r="N227" s="35" t="s">
        <v>773</v>
      </c>
      <c r="O227" s="115" t="s">
        <v>433</v>
      </c>
      <c r="P227" s="115" t="s">
        <v>482</v>
      </c>
      <c r="Q227" s="115" t="s">
        <v>435</v>
      </c>
      <c r="R227" s="35" t="s">
        <v>427</v>
      </c>
    </row>
    <row r="228" spans="1:18" customFormat="1" ht="15" x14ac:dyDescent="0.25">
      <c r="A228" s="118" t="s">
        <v>363</v>
      </c>
      <c r="B228" s="105" t="s">
        <v>364</v>
      </c>
      <c r="C228" s="105" t="s">
        <v>364</v>
      </c>
      <c r="D228" s="128">
        <v>15600</v>
      </c>
      <c r="E228" s="98"/>
      <c r="F228" s="98"/>
      <c r="G228" s="98">
        <v>1</v>
      </c>
      <c r="H228" s="98"/>
      <c r="I228" s="98"/>
      <c r="J228" s="98"/>
      <c r="K228" s="99" t="s">
        <v>414</v>
      </c>
      <c r="L228" s="30" t="s">
        <v>413</v>
      </c>
      <c r="M228" s="55"/>
      <c r="N228" s="35" t="s">
        <v>596</v>
      </c>
      <c r="O228" s="115" t="s">
        <v>203</v>
      </c>
      <c r="P228" s="115" t="s">
        <v>505</v>
      </c>
      <c r="Q228" s="115" t="s">
        <v>496</v>
      </c>
      <c r="R228" s="35" t="s">
        <v>422</v>
      </c>
    </row>
    <row r="229" spans="1:18" customFormat="1" ht="15" x14ac:dyDescent="0.25">
      <c r="A229" s="118" t="s">
        <v>366</v>
      </c>
      <c r="B229" s="105" t="s">
        <v>367</v>
      </c>
      <c r="C229" s="105" t="s">
        <v>368</v>
      </c>
      <c r="D229" s="128">
        <v>7000</v>
      </c>
      <c r="E229" s="98"/>
      <c r="F229" s="98"/>
      <c r="G229" s="98"/>
      <c r="H229" s="98"/>
      <c r="I229" s="98">
        <v>1</v>
      </c>
      <c r="J229" s="98"/>
      <c r="K229" s="99" t="s">
        <v>414</v>
      </c>
      <c r="L229" s="30" t="s">
        <v>413</v>
      </c>
      <c r="M229" s="55"/>
      <c r="N229" s="35" t="s">
        <v>597</v>
      </c>
      <c r="O229" s="115" t="s">
        <v>439</v>
      </c>
      <c r="P229" s="115" t="s">
        <v>368</v>
      </c>
      <c r="Q229" s="115" t="s">
        <v>440</v>
      </c>
      <c r="R229" s="35" t="s">
        <v>438</v>
      </c>
    </row>
    <row r="230" spans="1:18" customFormat="1" ht="15" x14ac:dyDescent="0.25">
      <c r="A230" s="118" t="s">
        <v>366</v>
      </c>
      <c r="B230" s="105" t="s">
        <v>369</v>
      </c>
      <c r="C230" s="105" t="s">
        <v>368</v>
      </c>
      <c r="D230" s="128">
        <v>18600</v>
      </c>
      <c r="E230" s="98"/>
      <c r="F230" s="98"/>
      <c r="G230" s="98"/>
      <c r="H230" s="98"/>
      <c r="I230" s="98">
        <v>1</v>
      </c>
      <c r="J230" s="98"/>
      <c r="K230" s="99" t="s">
        <v>414</v>
      </c>
      <c r="L230" s="30" t="s">
        <v>413</v>
      </c>
      <c r="M230" s="55"/>
      <c r="N230" s="35" t="s">
        <v>597</v>
      </c>
      <c r="O230" s="115" t="s">
        <v>439</v>
      </c>
      <c r="P230" s="115" t="s">
        <v>368</v>
      </c>
      <c r="Q230" s="115" t="s">
        <v>440</v>
      </c>
      <c r="R230" s="35" t="s">
        <v>438</v>
      </c>
    </row>
    <row r="231" spans="1:18" customFormat="1" ht="15" x14ac:dyDescent="0.25">
      <c r="A231" s="118" t="s">
        <v>366</v>
      </c>
      <c r="B231" s="105" t="s">
        <v>370</v>
      </c>
      <c r="C231" s="105" t="s">
        <v>368</v>
      </c>
      <c r="D231" s="128">
        <v>12100</v>
      </c>
      <c r="E231" s="98"/>
      <c r="F231" s="98"/>
      <c r="G231" s="98">
        <v>1</v>
      </c>
      <c r="H231" s="98"/>
      <c r="I231" s="98"/>
      <c r="J231" s="98"/>
      <c r="K231" s="99" t="s">
        <v>414</v>
      </c>
      <c r="L231" s="30" t="s">
        <v>413</v>
      </c>
      <c r="M231" s="55"/>
      <c r="N231" s="35" t="s">
        <v>597</v>
      </c>
      <c r="O231" s="115" t="s">
        <v>439</v>
      </c>
      <c r="P231" s="115" t="s">
        <v>368</v>
      </c>
      <c r="Q231" s="115" t="s">
        <v>440</v>
      </c>
      <c r="R231" s="35" t="s">
        <v>438</v>
      </c>
    </row>
    <row r="232" spans="1:18" customFormat="1" ht="15" x14ac:dyDescent="0.25">
      <c r="A232" s="118" t="s">
        <v>371</v>
      </c>
      <c r="B232" s="106" t="s">
        <v>372</v>
      </c>
      <c r="C232" s="106" t="s">
        <v>259</v>
      </c>
      <c r="D232" s="128">
        <v>20000</v>
      </c>
      <c r="E232" s="98"/>
      <c r="F232" s="98"/>
      <c r="G232" s="98"/>
      <c r="H232" s="98"/>
      <c r="I232" s="98">
        <v>1</v>
      </c>
      <c r="J232" s="98"/>
      <c r="K232" s="99" t="s">
        <v>416</v>
      </c>
      <c r="L232" s="30" t="s">
        <v>413</v>
      </c>
      <c r="M232" s="55" t="s">
        <v>560</v>
      </c>
      <c r="N232" s="35"/>
      <c r="O232" s="115" t="s">
        <v>439</v>
      </c>
      <c r="P232" s="115" t="s">
        <v>537</v>
      </c>
      <c r="Q232" s="115" t="s">
        <v>440</v>
      </c>
      <c r="R232" s="35" t="s">
        <v>438</v>
      </c>
    </row>
    <row r="233" spans="1:18" customFormat="1" ht="15" x14ac:dyDescent="0.25">
      <c r="A233" s="118" t="s">
        <v>761</v>
      </c>
      <c r="B233" s="108" t="s">
        <v>373</v>
      </c>
      <c r="C233" s="108" t="s">
        <v>91</v>
      </c>
      <c r="D233" s="126">
        <v>550</v>
      </c>
      <c r="E233" s="98"/>
      <c r="F233" s="98"/>
      <c r="G233" s="98"/>
      <c r="H233" s="98"/>
      <c r="I233" s="98">
        <v>1</v>
      </c>
      <c r="J233" s="98"/>
      <c r="K233" s="99" t="s">
        <v>416</v>
      </c>
      <c r="L233" s="30" t="s">
        <v>413</v>
      </c>
      <c r="M233" s="55" t="s">
        <v>560</v>
      </c>
      <c r="N233" s="35"/>
      <c r="O233" s="115" t="s">
        <v>439</v>
      </c>
      <c r="P233" s="115" t="s">
        <v>91</v>
      </c>
      <c r="Q233" s="115" t="s">
        <v>440</v>
      </c>
      <c r="R233" s="35" t="s">
        <v>438</v>
      </c>
    </row>
    <row r="234" spans="1:18" customFormat="1" ht="15" x14ac:dyDescent="0.25">
      <c r="A234" s="118" t="s">
        <v>374</v>
      </c>
      <c r="B234" s="55" t="s">
        <v>375</v>
      </c>
      <c r="C234" s="55" t="s">
        <v>375</v>
      </c>
      <c r="D234" s="93">
        <v>3500</v>
      </c>
      <c r="E234" s="98"/>
      <c r="F234" s="98"/>
      <c r="G234" s="98">
        <v>1</v>
      </c>
      <c r="H234" s="98"/>
      <c r="I234" s="98"/>
      <c r="J234" s="98"/>
      <c r="K234" s="99" t="s">
        <v>416</v>
      </c>
      <c r="L234" s="30" t="s">
        <v>415</v>
      </c>
      <c r="M234" s="55"/>
      <c r="N234" s="35" t="s">
        <v>599</v>
      </c>
      <c r="O234" s="115" t="s">
        <v>433</v>
      </c>
      <c r="P234" s="115" t="s">
        <v>482</v>
      </c>
      <c r="Q234" s="115" t="s">
        <v>435</v>
      </c>
      <c r="R234" s="35" t="s">
        <v>427</v>
      </c>
    </row>
    <row r="235" spans="1:18" customFormat="1" ht="26.25" x14ac:dyDescent="0.25">
      <c r="A235" s="118" t="s">
        <v>376</v>
      </c>
      <c r="B235" s="99" t="s">
        <v>377</v>
      </c>
      <c r="C235" s="99" t="s">
        <v>377</v>
      </c>
      <c r="D235" s="93">
        <v>260</v>
      </c>
      <c r="E235" s="98"/>
      <c r="F235" s="98"/>
      <c r="G235" s="98">
        <v>1</v>
      </c>
      <c r="H235" s="98"/>
      <c r="I235" s="98"/>
      <c r="J235" s="98"/>
      <c r="K235" s="99" t="s">
        <v>416</v>
      </c>
      <c r="L235" s="30" t="s">
        <v>415</v>
      </c>
      <c r="M235" s="55" t="s">
        <v>425</v>
      </c>
      <c r="N235" s="35" t="s">
        <v>600</v>
      </c>
      <c r="O235" s="115" t="s">
        <v>442</v>
      </c>
      <c r="P235" s="115" t="s">
        <v>443</v>
      </c>
      <c r="Q235" s="115" t="s">
        <v>444</v>
      </c>
      <c r="R235" s="35" t="s">
        <v>441</v>
      </c>
    </row>
    <row r="236" spans="1:18" customFormat="1" ht="26.25" x14ac:dyDescent="0.25">
      <c r="A236" s="118" t="s">
        <v>378</v>
      </c>
      <c r="B236" s="35" t="s">
        <v>379</v>
      </c>
      <c r="C236" s="35" t="s">
        <v>379</v>
      </c>
      <c r="D236" s="93">
        <v>216</v>
      </c>
      <c r="E236" s="98"/>
      <c r="F236" s="98"/>
      <c r="G236" s="98">
        <v>1</v>
      </c>
      <c r="H236" s="98"/>
      <c r="I236" s="98"/>
      <c r="J236" s="98"/>
      <c r="K236" s="99" t="s">
        <v>416</v>
      </c>
      <c r="L236" s="30" t="s">
        <v>415</v>
      </c>
      <c r="M236" s="55"/>
      <c r="N236" s="35" t="s">
        <v>601</v>
      </c>
      <c r="O236" s="115" t="s">
        <v>442</v>
      </c>
      <c r="P236" s="115" t="s">
        <v>443</v>
      </c>
      <c r="Q236" s="115" t="s">
        <v>444</v>
      </c>
      <c r="R236" s="35" t="s">
        <v>427</v>
      </c>
    </row>
    <row r="237" spans="1:18" customFormat="1" ht="15" x14ac:dyDescent="0.25">
      <c r="A237" s="118" t="s">
        <v>380</v>
      </c>
      <c r="B237" s="35" t="s">
        <v>381</v>
      </c>
      <c r="C237" s="35" t="s">
        <v>381</v>
      </c>
      <c r="D237" s="93">
        <v>437</v>
      </c>
      <c r="E237" s="98"/>
      <c r="F237" s="98"/>
      <c r="G237" s="98">
        <v>1</v>
      </c>
      <c r="H237" s="98"/>
      <c r="I237" s="98"/>
      <c r="J237" s="98"/>
      <c r="K237" s="99" t="s">
        <v>416</v>
      </c>
      <c r="L237" s="30" t="s">
        <v>415</v>
      </c>
      <c r="M237" s="55"/>
      <c r="N237" s="35" t="s">
        <v>602</v>
      </c>
      <c r="O237" s="115" t="s">
        <v>467</v>
      </c>
      <c r="P237" s="115" t="s">
        <v>499</v>
      </c>
      <c r="Q237" s="115" t="s">
        <v>479</v>
      </c>
      <c r="R237" s="35" t="s">
        <v>427</v>
      </c>
    </row>
    <row r="238" spans="1:18" customFormat="1" ht="26.25" x14ac:dyDescent="0.25">
      <c r="A238" s="118" t="s">
        <v>725</v>
      </c>
      <c r="B238" s="35" t="s">
        <v>382</v>
      </c>
      <c r="C238" s="35" t="s">
        <v>382</v>
      </c>
      <c r="D238" s="93">
        <v>1260</v>
      </c>
      <c r="E238" s="98"/>
      <c r="F238" s="98"/>
      <c r="G238" s="98">
        <v>1</v>
      </c>
      <c r="H238" s="98"/>
      <c r="I238" s="98"/>
      <c r="J238" s="98"/>
      <c r="K238" s="99" t="s">
        <v>416</v>
      </c>
      <c r="L238" s="30" t="s">
        <v>415</v>
      </c>
      <c r="M238" s="55"/>
      <c r="N238" s="35" t="s">
        <v>774</v>
      </c>
      <c r="O238" s="115" t="s">
        <v>442</v>
      </c>
      <c r="P238" s="115" t="s">
        <v>443</v>
      </c>
      <c r="Q238" s="115" t="s">
        <v>444</v>
      </c>
      <c r="R238" s="35" t="s">
        <v>441</v>
      </c>
    </row>
    <row r="239" spans="1:18" customFormat="1" ht="26.25" x14ac:dyDescent="0.25">
      <c r="A239" s="118" t="s">
        <v>383</v>
      </c>
      <c r="B239" s="35" t="s">
        <v>384</v>
      </c>
      <c r="C239" s="35" t="s">
        <v>384</v>
      </c>
      <c r="D239" s="93">
        <v>425</v>
      </c>
      <c r="E239" s="98"/>
      <c r="F239" s="98"/>
      <c r="G239" s="98">
        <v>1</v>
      </c>
      <c r="H239" s="98"/>
      <c r="I239" s="98"/>
      <c r="J239" s="98"/>
      <c r="K239" s="99" t="s">
        <v>416</v>
      </c>
      <c r="L239" s="30" t="s">
        <v>415</v>
      </c>
      <c r="M239" s="55"/>
      <c r="N239" s="35" t="s">
        <v>604</v>
      </c>
      <c r="O239" s="115" t="s">
        <v>449</v>
      </c>
      <c r="P239" s="115" t="s">
        <v>450</v>
      </c>
      <c r="Q239" s="115" t="s">
        <v>496</v>
      </c>
      <c r="R239" s="35" t="s">
        <v>422</v>
      </c>
    </row>
    <row r="240" spans="1:18" customFormat="1" ht="15" x14ac:dyDescent="0.25">
      <c r="A240" s="118" t="s">
        <v>385</v>
      </c>
      <c r="B240" s="55" t="s">
        <v>386</v>
      </c>
      <c r="C240" s="55" t="s">
        <v>386</v>
      </c>
      <c r="D240" s="126">
        <v>2200</v>
      </c>
      <c r="E240" s="98"/>
      <c r="F240" s="98"/>
      <c r="G240" s="98">
        <v>1</v>
      </c>
      <c r="H240" s="98"/>
      <c r="I240" s="98"/>
      <c r="J240" s="98"/>
      <c r="K240" s="99" t="s">
        <v>416</v>
      </c>
      <c r="L240" s="30" t="s">
        <v>415</v>
      </c>
      <c r="M240" s="55" t="s">
        <v>606</v>
      </c>
      <c r="N240" s="35" t="s">
        <v>605</v>
      </c>
      <c r="O240" s="115" t="s">
        <v>433</v>
      </c>
      <c r="P240" s="115" t="s">
        <v>482</v>
      </c>
      <c r="Q240" s="115" t="s">
        <v>435</v>
      </c>
      <c r="R240" s="35" t="s">
        <v>427</v>
      </c>
    </row>
    <row r="241" spans="1:18" customFormat="1" ht="15" x14ac:dyDescent="0.25">
      <c r="A241" s="118" t="s">
        <v>387</v>
      </c>
      <c r="B241" s="55" t="s">
        <v>388</v>
      </c>
      <c r="C241" s="55" t="s">
        <v>388</v>
      </c>
      <c r="D241" s="93">
        <v>3350</v>
      </c>
      <c r="E241" s="98"/>
      <c r="F241" s="98"/>
      <c r="G241" s="98">
        <v>1</v>
      </c>
      <c r="H241" s="98"/>
      <c r="I241" s="98"/>
      <c r="J241" s="98"/>
      <c r="K241" s="99" t="s">
        <v>416</v>
      </c>
      <c r="L241" s="30" t="s">
        <v>415</v>
      </c>
      <c r="M241" s="55" t="s">
        <v>608</v>
      </c>
      <c r="N241" s="35" t="s">
        <v>607</v>
      </c>
      <c r="O241" s="115" t="s">
        <v>433</v>
      </c>
      <c r="P241" s="115" t="s">
        <v>434</v>
      </c>
      <c r="Q241" s="115" t="s">
        <v>435</v>
      </c>
      <c r="R241" s="35" t="s">
        <v>427</v>
      </c>
    </row>
    <row r="242" spans="1:18" customFormat="1" ht="26.25" x14ac:dyDescent="0.25">
      <c r="A242" s="118" t="s">
        <v>389</v>
      </c>
      <c r="B242" s="55" t="s">
        <v>390</v>
      </c>
      <c r="C242" s="55" t="s">
        <v>390</v>
      </c>
      <c r="D242" s="93">
        <v>340</v>
      </c>
      <c r="E242" s="98"/>
      <c r="F242" s="98"/>
      <c r="G242" s="98">
        <v>1</v>
      </c>
      <c r="H242" s="98"/>
      <c r="I242" s="98"/>
      <c r="J242" s="98"/>
      <c r="K242" s="99" t="s">
        <v>416</v>
      </c>
      <c r="L242" s="30" t="s">
        <v>415</v>
      </c>
      <c r="M242" s="55" t="s">
        <v>592</v>
      </c>
      <c r="N242" s="35" t="s">
        <v>722</v>
      </c>
      <c r="O242" s="115" t="s">
        <v>442</v>
      </c>
      <c r="P242" s="115" t="s">
        <v>443</v>
      </c>
      <c r="Q242" s="115" t="s">
        <v>444</v>
      </c>
      <c r="R242" s="35" t="s">
        <v>441</v>
      </c>
    </row>
    <row r="243" spans="1:18" customFormat="1" ht="26.25" x14ac:dyDescent="0.25">
      <c r="A243" s="118" t="s">
        <v>391</v>
      </c>
      <c r="B243" s="35" t="s">
        <v>392</v>
      </c>
      <c r="C243" s="35" t="s">
        <v>392</v>
      </c>
      <c r="D243" s="93">
        <v>241</v>
      </c>
      <c r="E243" s="98"/>
      <c r="F243" s="98"/>
      <c r="G243" s="98">
        <v>1</v>
      </c>
      <c r="H243" s="98"/>
      <c r="I243" s="98"/>
      <c r="J243" s="98"/>
      <c r="K243" s="99" t="s">
        <v>416</v>
      </c>
      <c r="L243" s="30" t="s">
        <v>415</v>
      </c>
      <c r="M243" s="55"/>
      <c r="N243" s="35" t="s">
        <v>610</v>
      </c>
      <c r="O243" s="115" t="s">
        <v>439</v>
      </c>
      <c r="P243" s="115" t="s">
        <v>515</v>
      </c>
      <c r="Q243" s="115" t="s">
        <v>440</v>
      </c>
      <c r="R243" s="35" t="s">
        <v>438</v>
      </c>
    </row>
    <row r="244" spans="1:18" customFormat="1" ht="26.25" x14ac:dyDescent="0.25">
      <c r="A244" s="118" t="s">
        <v>393</v>
      </c>
      <c r="B244" s="55" t="s">
        <v>394</v>
      </c>
      <c r="C244" s="55" t="s">
        <v>394</v>
      </c>
      <c r="D244" s="93">
        <v>490</v>
      </c>
      <c r="E244" s="98"/>
      <c r="F244" s="98"/>
      <c r="G244" s="98">
        <v>1</v>
      </c>
      <c r="H244" s="98"/>
      <c r="I244" s="98"/>
      <c r="J244" s="98"/>
      <c r="K244" s="99" t="s">
        <v>416</v>
      </c>
      <c r="L244" s="30" t="s">
        <v>415</v>
      </c>
      <c r="M244" s="55"/>
      <c r="N244" s="35" t="s">
        <v>611</v>
      </c>
      <c r="O244" s="115" t="s">
        <v>428</v>
      </c>
      <c r="P244" s="115" t="s">
        <v>429</v>
      </c>
      <c r="Q244" s="115" t="s">
        <v>430</v>
      </c>
      <c r="R244" s="35" t="s">
        <v>427</v>
      </c>
    </row>
    <row r="245" spans="1:18" customFormat="1" ht="26.25" x14ac:dyDescent="0.25">
      <c r="A245" s="118" t="s">
        <v>395</v>
      </c>
      <c r="B245" s="55" t="s">
        <v>396</v>
      </c>
      <c r="C245" s="55" t="s">
        <v>396</v>
      </c>
      <c r="D245" s="93">
        <v>577</v>
      </c>
      <c r="E245" s="98"/>
      <c r="F245" s="98"/>
      <c r="G245" s="98">
        <v>1</v>
      </c>
      <c r="H245" s="98"/>
      <c r="I245" s="98"/>
      <c r="J245" s="98"/>
      <c r="K245" s="99" t="s">
        <v>416</v>
      </c>
      <c r="L245" s="30" t="s">
        <v>415</v>
      </c>
      <c r="M245" s="55" t="s">
        <v>613</v>
      </c>
      <c r="N245" s="35" t="s">
        <v>612</v>
      </c>
      <c r="O245" s="115" t="s">
        <v>428</v>
      </c>
      <c r="P245" s="115" t="s">
        <v>429</v>
      </c>
      <c r="Q245" s="115" t="s">
        <v>430</v>
      </c>
      <c r="R245" s="35" t="s">
        <v>427</v>
      </c>
    </row>
    <row r="246" spans="1:18" customFormat="1" ht="15" x14ac:dyDescent="0.25">
      <c r="A246" s="118" t="s">
        <v>397</v>
      </c>
      <c r="B246" s="35" t="s">
        <v>398</v>
      </c>
      <c r="C246" s="35" t="s">
        <v>398</v>
      </c>
      <c r="D246" s="93">
        <v>95</v>
      </c>
      <c r="E246" s="98"/>
      <c r="F246" s="98"/>
      <c r="G246" s="98">
        <v>1</v>
      </c>
      <c r="H246" s="98"/>
      <c r="I246" s="98"/>
      <c r="J246" s="98"/>
      <c r="K246" s="99" t="s">
        <v>416</v>
      </c>
      <c r="L246" s="30" t="s">
        <v>415</v>
      </c>
      <c r="M246" s="55" t="s">
        <v>615</v>
      </c>
      <c r="N246" s="35" t="s">
        <v>614</v>
      </c>
      <c r="O246" s="115" t="s">
        <v>467</v>
      </c>
      <c r="P246" s="115" t="s">
        <v>468</v>
      </c>
      <c r="Q246" s="115" t="s">
        <v>467</v>
      </c>
      <c r="R246" s="35" t="s">
        <v>427</v>
      </c>
    </row>
    <row r="247" spans="1:18" customFormat="1" ht="15" x14ac:dyDescent="0.25">
      <c r="A247" s="118" t="s">
        <v>399</v>
      </c>
      <c r="B247" s="55" t="s">
        <v>400</v>
      </c>
      <c r="C247" s="55" t="s">
        <v>400</v>
      </c>
      <c r="D247" s="93">
        <v>200</v>
      </c>
      <c r="E247" s="98"/>
      <c r="F247" s="98"/>
      <c r="G247" s="98">
        <v>1</v>
      </c>
      <c r="H247" s="98"/>
      <c r="I247" s="98"/>
      <c r="J247" s="98"/>
      <c r="K247" s="99" t="s">
        <v>416</v>
      </c>
      <c r="L247" s="30" t="s">
        <v>415</v>
      </c>
      <c r="M247" s="55"/>
      <c r="N247" s="35" t="s">
        <v>616</v>
      </c>
      <c r="O247" s="115" t="s">
        <v>433</v>
      </c>
      <c r="P247" s="115" t="s">
        <v>482</v>
      </c>
      <c r="Q247" s="115" t="s">
        <v>435</v>
      </c>
      <c r="R247" s="35" t="s">
        <v>427</v>
      </c>
    </row>
    <row r="248" spans="1:18" customFormat="1" ht="26.25" x14ac:dyDescent="0.25">
      <c r="A248" s="118" t="s">
        <v>799</v>
      </c>
      <c r="B248" s="35" t="s">
        <v>401</v>
      </c>
      <c r="C248" s="35" t="s">
        <v>401</v>
      </c>
      <c r="D248" s="93">
        <v>2600</v>
      </c>
      <c r="E248" s="98"/>
      <c r="F248" s="98"/>
      <c r="G248" s="98">
        <v>0.76923076923076927</v>
      </c>
      <c r="H248" s="98"/>
      <c r="I248" s="98"/>
      <c r="J248" s="122">
        <v>0.23076923076923078</v>
      </c>
      <c r="K248" s="99" t="s">
        <v>418</v>
      </c>
      <c r="L248" s="30" t="s">
        <v>415</v>
      </c>
      <c r="M248" s="55"/>
      <c r="N248" s="35" t="s">
        <v>775</v>
      </c>
      <c r="O248" s="115" t="s">
        <v>463</v>
      </c>
      <c r="P248" s="115" t="s">
        <v>464</v>
      </c>
      <c r="Q248" s="115" t="s">
        <v>463</v>
      </c>
      <c r="R248" s="35" t="s">
        <v>460</v>
      </c>
    </row>
    <row r="249" spans="1:18" customFormat="1" ht="51.75" x14ac:dyDescent="0.25">
      <c r="A249" s="118" t="s">
        <v>726</v>
      </c>
      <c r="B249" s="55" t="s">
        <v>658</v>
      </c>
      <c r="C249" s="55" t="s">
        <v>658</v>
      </c>
      <c r="D249" s="130">
        <v>17200</v>
      </c>
      <c r="E249" s="98"/>
      <c r="F249" s="98"/>
      <c r="G249" s="98">
        <v>1</v>
      </c>
      <c r="H249" s="98"/>
      <c r="I249" s="98"/>
      <c r="J249" s="98"/>
      <c r="K249" s="99" t="s">
        <v>414</v>
      </c>
      <c r="L249" s="30" t="s">
        <v>415</v>
      </c>
      <c r="M249" s="55" t="s">
        <v>1039</v>
      </c>
      <c r="N249" s="35" t="s">
        <v>734</v>
      </c>
      <c r="O249" s="115" t="s">
        <v>433</v>
      </c>
      <c r="P249" s="115" t="s">
        <v>482</v>
      </c>
      <c r="Q249" s="115" t="s">
        <v>435</v>
      </c>
      <c r="R249" s="35" t="s">
        <v>427</v>
      </c>
    </row>
    <row r="250" spans="1:18" customFormat="1" ht="26.25" x14ac:dyDescent="0.25">
      <c r="A250" s="118" t="s">
        <v>726</v>
      </c>
      <c r="B250" s="105" t="s">
        <v>659</v>
      </c>
      <c r="C250" s="106" t="s">
        <v>660</v>
      </c>
      <c r="D250" s="130">
        <v>1100</v>
      </c>
      <c r="E250" s="98"/>
      <c r="F250" s="98"/>
      <c r="G250" s="98">
        <v>1</v>
      </c>
      <c r="H250" s="98"/>
      <c r="I250" s="98"/>
      <c r="J250" s="98"/>
      <c r="K250" s="99" t="s">
        <v>414</v>
      </c>
      <c r="L250" s="30" t="s">
        <v>415</v>
      </c>
      <c r="M250" s="55"/>
      <c r="N250" s="35" t="s">
        <v>734</v>
      </c>
      <c r="O250" s="115" t="s">
        <v>433</v>
      </c>
      <c r="P250" s="115" t="s">
        <v>482</v>
      </c>
      <c r="Q250" s="115" t="s">
        <v>435</v>
      </c>
      <c r="R250" s="35" t="s">
        <v>427</v>
      </c>
    </row>
    <row r="251" spans="1:18" s="17" customFormat="1" ht="26.25" x14ac:dyDescent="0.25">
      <c r="A251" s="118" t="s">
        <v>402</v>
      </c>
      <c r="B251" s="55" t="s">
        <v>403</v>
      </c>
      <c r="C251" s="55" t="s">
        <v>403</v>
      </c>
      <c r="D251" s="93">
        <v>130</v>
      </c>
      <c r="E251" s="98"/>
      <c r="F251" s="98"/>
      <c r="G251" s="98">
        <v>1</v>
      </c>
      <c r="H251" s="98"/>
      <c r="I251" s="98"/>
      <c r="J251" s="98"/>
      <c r="K251" s="99" t="s">
        <v>416</v>
      </c>
      <c r="L251" s="30" t="s">
        <v>415</v>
      </c>
      <c r="M251" s="55" t="s">
        <v>622</v>
      </c>
      <c r="N251" s="35" t="s">
        <v>621</v>
      </c>
      <c r="O251" s="115" t="s">
        <v>428</v>
      </c>
      <c r="P251" s="115" t="s">
        <v>429</v>
      </c>
      <c r="Q251" s="115" t="s">
        <v>430</v>
      </c>
      <c r="R251" s="35" t="s">
        <v>427</v>
      </c>
    </row>
    <row r="252" spans="1:18" customFormat="1" ht="26.25" x14ac:dyDescent="0.25">
      <c r="A252" s="118" t="s">
        <v>404</v>
      </c>
      <c r="B252" s="108" t="s">
        <v>405</v>
      </c>
      <c r="C252" s="108" t="s">
        <v>405</v>
      </c>
      <c r="D252" s="126">
        <v>400</v>
      </c>
      <c r="E252" s="98"/>
      <c r="F252" s="98"/>
      <c r="G252" s="98">
        <v>1</v>
      </c>
      <c r="H252" s="98"/>
      <c r="I252" s="98"/>
      <c r="J252" s="98"/>
      <c r="K252" s="99" t="s">
        <v>416</v>
      </c>
      <c r="L252" s="30" t="s">
        <v>415</v>
      </c>
      <c r="M252" s="55" t="s">
        <v>425</v>
      </c>
      <c r="N252" s="35" t="s">
        <v>623</v>
      </c>
      <c r="O252" s="115" t="s">
        <v>442</v>
      </c>
      <c r="P252" s="115" t="s">
        <v>443</v>
      </c>
      <c r="Q252" s="115" t="s">
        <v>444</v>
      </c>
      <c r="R252" s="35" t="s">
        <v>441</v>
      </c>
    </row>
    <row r="253" spans="1:18" customFormat="1" ht="15" x14ac:dyDescent="0.25">
      <c r="A253" s="118" t="s">
        <v>406</v>
      </c>
      <c r="B253" s="55" t="s">
        <v>407</v>
      </c>
      <c r="C253" s="55" t="s">
        <v>407</v>
      </c>
      <c r="D253" s="93">
        <v>460</v>
      </c>
      <c r="E253" s="98"/>
      <c r="F253" s="98"/>
      <c r="G253" s="98">
        <v>1</v>
      </c>
      <c r="H253" s="98"/>
      <c r="I253" s="98"/>
      <c r="J253" s="98"/>
      <c r="K253" s="99" t="s">
        <v>416</v>
      </c>
      <c r="L253" s="30" t="s">
        <v>415</v>
      </c>
      <c r="M253" s="55" t="s">
        <v>625</v>
      </c>
      <c r="N253" s="35" t="s">
        <v>624</v>
      </c>
      <c r="O253" s="115" t="s">
        <v>463</v>
      </c>
      <c r="P253" s="115" t="s">
        <v>464</v>
      </c>
      <c r="Q253" s="115" t="s">
        <v>463</v>
      </c>
      <c r="R253" s="35" t="s">
        <v>460</v>
      </c>
    </row>
    <row r="254" spans="1:18" customFormat="1" ht="15" x14ac:dyDescent="0.25">
      <c r="A254" s="118" t="s">
        <v>408</v>
      </c>
      <c r="B254" s="35" t="s">
        <v>409</v>
      </c>
      <c r="C254" s="35" t="s">
        <v>409</v>
      </c>
      <c r="D254" s="128">
        <v>8500</v>
      </c>
      <c r="E254" s="98"/>
      <c r="F254" s="98"/>
      <c r="G254" s="98">
        <v>1</v>
      </c>
      <c r="H254" s="98"/>
      <c r="I254" s="98"/>
      <c r="J254" s="98"/>
      <c r="K254" s="99" t="s">
        <v>414</v>
      </c>
      <c r="L254" s="30" t="s">
        <v>415</v>
      </c>
      <c r="M254" s="55"/>
      <c r="N254" s="35" t="s">
        <v>626</v>
      </c>
      <c r="O254" s="115" t="s">
        <v>439</v>
      </c>
      <c r="P254" s="115" t="s">
        <v>409</v>
      </c>
      <c r="Q254" s="115" t="s">
        <v>440</v>
      </c>
      <c r="R254" s="35" t="s">
        <v>438</v>
      </c>
    </row>
    <row r="255" spans="1:18" customFormat="1" ht="15" x14ac:dyDescent="0.25">
      <c r="A255" s="118" t="s">
        <v>410</v>
      </c>
      <c r="B255" s="35" t="s">
        <v>411</v>
      </c>
      <c r="C255" s="35" t="s">
        <v>411</v>
      </c>
      <c r="D255" s="130">
        <v>3700</v>
      </c>
      <c r="E255" s="98"/>
      <c r="F255" s="98"/>
      <c r="G255" s="98">
        <v>1</v>
      </c>
      <c r="H255" s="98"/>
      <c r="I255" s="98"/>
      <c r="J255" s="98"/>
      <c r="K255" s="99" t="s">
        <v>414</v>
      </c>
      <c r="L255" s="30" t="s">
        <v>415</v>
      </c>
      <c r="M255" s="55"/>
      <c r="N255" s="35" t="s">
        <v>627</v>
      </c>
      <c r="O255" s="115" t="s">
        <v>439</v>
      </c>
      <c r="P255" s="115" t="s">
        <v>411</v>
      </c>
      <c r="Q255" s="115" t="s">
        <v>440</v>
      </c>
      <c r="R255" s="35" t="s">
        <v>438</v>
      </c>
    </row>
    <row r="256" spans="1:18" customFormat="1" ht="26.25" x14ac:dyDescent="0.25">
      <c r="A256" s="118"/>
      <c r="B256" s="30"/>
      <c r="C256" s="99" t="s">
        <v>308</v>
      </c>
      <c r="D256" s="126">
        <v>0</v>
      </c>
      <c r="E256" s="98"/>
      <c r="F256" s="98"/>
      <c r="G256" s="98"/>
      <c r="H256" s="98"/>
      <c r="I256" s="98"/>
      <c r="J256" s="98"/>
      <c r="K256" s="99" t="s">
        <v>416</v>
      </c>
      <c r="L256" s="30" t="s">
        <v>1040</v>
      </c>
      <c r="M256" s="31" t="s">
        <v>561</v>
      </c>
      <c r="N256" s="35"/>
      <c r="O256" s="115" t="s">
        <v>439</v>
      </c>
      <c r="P256" s="115" t="s">
        <v>453</v>
      </c>
      <c r="Q256" s="115" t="s">
        <v>440</v>
      </c>
      <c r="R256" s="35" t="s">
        <v>438</v>
      </c>
    </row>
    <row r="257" spans="1:20" s="17" customFormat="1" ht="26.25" x14ac:dyDescent="0.25">
      <c r="A257" s="118"/>
      <c r="B257" s="51"/>
      <c r="C257" s="100" t="s">
        <v>309</v>
      </c>
      <c r="D257" s="126">
        <v>0</v>
      </c>
      <c r="E257" s="98"/>
      <c r="F257" s="98"/>
      <c r="G257" s="98"/>
      <c r="H257" s="98"/>
      <c r="I257" s="98"/>
      <c r="J257" s="98"/>
      <c r="K257" s="99" t="s">
        <v>416</v>
      </c>
      <c r="L257" s="30" t="s">
        <v>1040</v>
      </c>
      <c r="M257" s="31" t="s">
        <v>561</v>
      </c>
      <c r="N257" s="35"/>
      <c r="O257" s="115" t="s">
        <v>439</v>
      </c>
      <c r="P257" s="115" t="s">
        <v>453</v>
      </c>
      <c r="Q257" s="115" t="s">
        <v>440</v>
      </c>
      <c r="R257" s="35" t="s">
        <v>438</v>
      </c>
      <c r="T257" s="58"/>
    </row>
    <row r="258" spans="1:20" s="17" customFormat="1" ht="26.25" x14ac:dyDescent="0.25">
      <c r="A258" s="118"/>
      <c r="B258" s="30"/>
      <c r="C258" s="99" t="s">
        <v>310</v>
      </c>
      <c r="D258" s="126">
        <v>0</v>
      </c>
      <c r="E258" s="98"/>
      <c r="F258" s="98"/>
      <c r="G258" s="98"/>
      <c r="H258" s="98"/>
      <c r="I258" s="98"/>
      <c r="J258" s="98"/>
      <c r="K258" s="99" t="s">
        <v>416</v>
      </c>
      <c r="L258" s="30" t="s">
        <v>1040</v>
      </c>
      <c r="M258" s="31" t="s">
        <v>561</v>
      </c>
      <c r="N258" s="35"/>
      <c r="O258" s="115" t="s">
        <v>442</v>
      </c>
      <c r="P258" s="115" t="s">
        <v>443</v>
      </c>
      <c r="Q258" s="115" t="s">
        <v>444</v>
      </c>
      <c r="R258" s="35" t="s">
        <v>441</v>
      </c>
    </row>
    <row r="259" spans="1:20" customFormat="1" ht="15" x14ac:dyDescent="0.25">
      <c r="A259" s="113"/>
      <c r="B259" s="120"/>
      <c r="C259" s="111"/>
      <c r="D259" s="125"/>
      <c r="E259" s="123"/>
      <c r="F259" s="123"/>
      <c r="G259" s="123"/>
      <c r="H259" s="123"/>
      <c r="I259" s="123"/>
      <c r="J259" s="123"/>
      <c r="K259" s="58"/>
      <c r="L259" s="58"/>
      <c r="M259" s="62"/>
      <c r="N259" s="58"/>
      <c r="O259" s="116"/>
      <c r="P259" s="116"/>
      <c r="Q259" s="116"/>
      <c r="R259" s="62"/>
    </row>
    <row r="260" spans="1:20" customFormat="1" ht="15" x14ac:dyDescent="0.25">
      <c r="A260" s="118"/>
      <c r="B260" s="120"/>
      <c r="C260" s="111"/>
      <c r="D260" s="125"/>
      <c r="E260" s="123"/>
      <c r="F260" s="123"/>
      <c r="G260" s="123"/>
      <c r="H260" s="123"/>
      <c r="I260" s="123"/>
      <c r="J260" s="123"/>
      <c r="K260" s="58"/>
      <c r="L260" s="58"/>
      <c r="M260" s="62"/>
      <c r="N260" s="58"/>
      <c r="O260" s="116"/>
      <c r="P260" s="116"/>
      <c r="Q260" s="116"/>
      <c r="R260" s="62"/>
    </row>
    <row r="261" spans="1:20" customFormat="1" ht="15" x14ac:dyDescent="0.25">
      <c r="A261" s="113"/>
      <c r="B261" s="120"/>
      <c r="C261" s="111"/>
      <c r="D261" s="125"/>
      <c r="E261" s="123"/>
      <c r="F261" s="123"/>
      <c r="G261" s="123"/>
      <c r="H261" s="123"/>
      <c r="I261" s="123"/>
      <c r="J261" s="123"/>
      <c r="K261" s="58"/>
      <c r="L261" s="58"/>
      <c r="M261" s="62"/>
      <c r="N261" s="58"/>
      <c r="O261" s="116"/>
      <c r="P261" s="116"/>
      <c r="Q261" s="116"/>
      <c r="R261" s="62"/>
    </row>
    <row r="262" spans="1:20" customFormat="1" ht="15" x14ac:dyDescent="0.25">
      <c r="A262" s="113"/>
      <c r="B262" s="120"/>
      <c r="C262" s="111"/>
      <c r="D262" s="125"/>
      <c r="E262" s="123"/>
      <c r="F262" s="123"/>
      <c r="G262" s="123"/>
      <c r="H262" s="123"/>
      <c r="I262" s="123"/>
      <c r="J262" s="123"/>
      <c r="K262" s="58"/>
      <c r="L262" s="58"/>
      <c r="M262" s="62"/>
      <c r="N262" s="58"/>
      <c r="O262" s="116"/>
      <c r="P262" s="116"/>
      <c r="Q262" s="116"/>
      <c r="R262" s="62"/>
    </row>
    <row r="263" spans="1:20" customFormat="1" ht="15" x14ac:dyDescent="0.25">
      <c r="A263" s="113"/>
      <c r="B263" s="120"/>
      <c r="C263" s="111"/>
      <c r="D263" s="125"/>
      <c r="E263" s="123"/>
      <c r="F263" s="123"/>
      <c r="G263" s="123"/>
      <c r="H263" s="123"/>
      <c r="I263" s="123"/>
      <c r="J263" s="123"/>
      <c r="K263" s="58"/>
      <c r="L263" s="58"/>
      <c r="M263" s="62"/>
      <c r="N263" s="58"/>
      <c r="O263" s="116"/>
      <c r="P263" s="116"/>
      <c r="Q263" s="116"/>
      <c r="R263" s="62"/>
    </row>
    <row r="264" spans="1:20" customFormat="1" ht="15" x14ac:dyDescent="0.25">
      <c r="A264" s="118"/>
      <c r="B264" s="120"/>
      <c r="C264" s="111"/>
      <c r="D264" s="125"/>
      <c r="E264" s="123"/>
      <c r="F264" s="123"/>
      <c r="G264" s="123"/>
      <c r="H264" s="123"/>
      <c r="I264" s="123"/>
      <c r="J264" s="123"/>
      <c r="K264" s="58"/>
      <c r="L264" s="58"/>
      <c r="M264" s="62"/>
      <c r="N264" s="58"/>
      <c r="O264" s="116"/>
      <c r="P264" s="116"/>
      <c r="Q264" s="116"/>
      <c r="R264" s="62"/>
    </row>
    <row r="265" spans="1:20" customFormat="1" ht="15" x14ac:dyDescent="0.25">
      <c r="A265" s="113"/>
      <c r="B265" s="120"/>
      <c r="C265" s="111"/>
      <c r="D265" s="125"/>
      <c r="E265" s="123"/>
      <c r="F265" s="123"/>
      <c r="G265" s="123"/>
      <c r="H265" s="123"/>
      <c r="I265" s="123"/>
      <c r="J265" s="123"/>
      <c r="K265" s="58"/>
      <c r="L265" s="58"/>
      <c r="M265" s="62"/>
      <c r="N265" s="58"/>
      <c r="O265" s="116"/>
      <c r="P265" s="116"/>
      <c r="Q265" s="116"/>
      <c r="R265" s="62"/>
    </row>
    <row r="266" spans="1:20" customFormat="1" ht="15" x14ac:dyDescent="0.25">
      <c r="A266" s="113"/>
      <c r="B266" s="120"/>
      <c r="C266" s="111"/>
      <c r="D266" s="125"/>
      <c r="E266" s="123"/>
      <c r="F266" s="123"/>
      <c r="G266" s="123"/>
      <c r="H266" s="123"/>
      <c r="I266" s="123"/>
      <c r="J266" s="123"/>
      <c r="K266" s="58"/>
      <c r="L266" s="58"/>
      <c r="M266" s="62"/>
      <c r="N266" s="58"/>
      <c r="O266" s="116"/>
      <c r="P266" s="116"/>
      <c r="Q266" s="116"/>
      <c r="R266" s="62"/>
    </row>
    <row r="267" spans="1:20" customFormat="1" ht="15" x14ac:dyDescent="0.25">
      <c r="A267" s="113"/>
      <c r="B267" s="120"/>
      <c r="C267" s="111"/>
      <c r="D267" s="125"/>
      <c r="E267" s="123"/>
      <c r="F267" s="123"/>
      <c r="G267" s="123"/>
      <c r="H267" s="123"/>
      <c r="I267" s="123"/>
      <c r="J267" s="123"/>
      <c r="K267" s="58"/>
      <c r="L267" s="58"/>
      <c r="M267" s="62"/>
      <c r="N267" s="58"/>
      <c r="O267" s="116"/>
      <c r="P267" s="116"/>
      <c r="Q267" s="116"/>
      <c r="R267" s="62"/>
    </row>
    <row r="268" spans="1:20" customFormat="1" ht="15" x14ac:dyDescent="0.25">
      <c r="A268" s="113"/>
      <c r="B268" s="120"/>
      <c r="C268" s="111"/>
      <c r="D268" s="125"/>
      <c r="E268" s="123"/>
      <c r="F268" s="123"/>
      <c r="G268" s="123"/>
      <c r="H268" s="123"/>
      <c r="I268" s="123"/>
      <c r="J268" s="123"/>
      <c r="K268" s="58"/>
      <c r="L268" s="58"/>
      <c r="M268" s="62"/>
      <c r="N268" s="58"/>
      <c r="O268" s="116"/>
      <c r="P268" s="116"/>
      <c r="Q268" s="116"/>
      <c r="R268" s="62"/>
    </row>
    <row r="269" spans="1:20" customFormat="1" ht="15" x14ac:dyDescent="0.25">
      <c r="A269" s="113"/>
      <c r="B269" s="120"/>
      <c r="C269" s="111"/>
      <c r="D269" s="125"/>
      <c r="E269" s="123"/>
      <c r="F269" s="123"/>
      <c r="G269" s="123"/>
      <c r="H269" s="123"/>
      <c r="I269" s="123"/>
      <c r="J269" s="123"/>
      <c r="K269" s="58"/>
      <c r="L269" s="58"/>
      <c r="M269" s="62"/>
      <c r="N269" s="58"/>
      <c r="O269" s="116"/>
      <c r="P269" s="116"/>
      <c r="Q269" s="116"/>
      <c r="R269" s="62"/>
    </row>
    <row r="270" spans="1:20" customFormat="1" ht="15" x14ac:dyDescent="0.25">
      <c r="A270" s="113"/>
      <c r="B270" s="120"/>
      <c r="C270" s="111"/>
      <c r="D270" s="125"/>
      <c r="E270" s="123"/>
      <c r="F270" s="123"/>
      <c r="G270" s="123"/>
      <c r="H270" s="123"/>
      <c r="I270" s="123"/>
      <c r="J270" s="123"/>
      <c r="K270" s="58"/>
      <c r="L270" s="58"/>
      <c r="M270" s="62"/>
      <c r="N270" s="58"/>
      <c r="O270" s="116"/>
      <c r="P270" s="116"/>
      <c r="Q270" s="116"/>
      <c r="R270" s="62"/>
    </row>
    <row r="271" spans="1:20" customFormat="1" ht="15" x14ac:dyDescent="0.25">
      <c r="A271" s="113"/>
      <c r="B271" s="120"/>
      <c r="C271" s="111"/>
      <c r="D271" s="125"/>
      <c r="E271" s="123"/>
      <c r="F271" s="123"/>
      <c r="G271" s="123"/>
      <c r="H271" s="123"/>
      <c r="I271" s="123"/>
      <c r="J271" s="123"/>
      <c r="K271" s="58"/>
      <c r="L271" s="58"/>
      <c r="M271" s="62"/>
      <c r="N271" s="58"/>
      <c r="O271" s="116"/>
      <c r="P271" s="116"/>
      <c r="Q271" s="116"/>
      <c r="R271" s="62"/>
    </row>
    <row r="272" spans="1:20" customFormat="1" ht="15" x14ac:dyDescent="0.25">
      <c r="A272" s="113"/>
      <c r="B272" s="120"/>
      <c r="C272" s="111"/>
      <c r="D272" s="125"/>
      <c r="E272" s="123"/>
      <c r="F272" s="123"/>
      <c r="G272" s="123"/>
      <c r="H272" s="123"/>
      <c r="I272" s="123"/>
      <c r="J272" s="123"/>
      <c r="K272" s="58"/>
      <c r="L272" s="58"/>
      <c r="M272" s="62"/>
      <c r="N272" s="58"/>
      <c r="O272" s="116"/>
      <c r="P272" s="116"/>
      <c r="Q272" s="116"/>
      <c r="R272" s="62"/>
    </row>
    <row r="273" spans="1:18" customFormat="1" ht="15" x14ac:dyDescent="0.25">
      <c r="A273" s="118"/>
      <c r="B273" s="120"/>
      <c r="C273" s="111"/>
      <c r="D273" s="125"/>
      <c r="E273" s="123"/>
      <c r="F273" s="123"/>
      <c r="G273" s="123"/>
      <c r="H273" s="123"/>
      <c r="I273" s="123"/>
      <c r="J273" s="123"/>
      <c r="K273" s="58"/>
      <c r="L273" s="58"/>
      <c r="M273" s="62"/>
      <c r="N273" s="58"/>
      <c r="O273" s="116"/>
      <c r="P273" s="116"/>
      <c r="Q273" s="116"/>
      <c r="R273" s="62"/>
    </row>
    <row r="274" spans="1:18" customFormat="1" ht="15" x14ac:dyDescent="0.25">
      <c r="A274" s="119"/>
      <c r="B274" s="120"/>
      <c r="C274" s="111"/>
      <c r="D274" s="125"/>
      <c r="E274" s="123"/>
      <c r="F274" s="123"/>
      <c r="G274" s="123"/>
      <c r="H274" s="123"/>
      <c r="I274" s="123"/>
      <c r="J274" s="123"/>
      <c r="K274" s="58"/>
      <c r="L274" s="58"/>
      <c r="M274" s="62"/>
      <c r="N274" s="58"/>
      <c r="O274" s="116"/>
      <c r="P274" s="116"/>
      <c r="Q274" s="116"/>
      <c r="R274" s="62"/>
    </row>
    <row r="275" spans="1:18" customFormat="1" ht="15" x14ac:dyDescent="0.25">
      <c r="A275" s="113"/>
      <c r="B275" s="120"/>
      <c r="C275" s="111"/>
      <c r="D275" s="125"/>
      <c r="E275" s="123"/>
      <c r="F275" s="123"/>
      <c r="G275" s="123"/>
      <c r="H275" s="123"/>
      <c r="I275" s="123"/>
      <c r="J275" s="123"/>
      <c r="K275" s="58"/>
      <c r="L275" s="58"/>
      <c r="M275" s="62"/>
      <c r="N275" s="58"/>
      <c r="O275" s="116"/>
      <c r="P275" s="116"/>
      <c r="Q275" s="116"/>
      <c r="R275" s="62"/>
    </row>
    <row r="276" spans="1:18" customFormat="1" ht="15" x14ac:dyDescent="0.25">
      <c r="A276" s="118"/>
      <c r="B276" s="120"/>
      <c r="C276" s="111"/>
      <c r="D276" s="125"/>
      <c r="E276" s="123"/>
      <c r="F276" s="123"/>
      <c r="G276" s="123"/>
      <c r="H276" s="123"/>
      <c r="I276" s="123"/>
      <c r="J276" s="123"/>
      <c r="K276" s="58"/>
      <c r="L276" s="58"/>
      <c r="M276" s="62"/>
      <c r="N276" s="58"/>
      <c r="O276" s="116"/>
      <c r="P276" s="116"/>
      <c r="Q276" s="116"/>
      <c r="R276" s="62"/>
    </row>
    <row r="277" spans="1:18" customFormat="1" ht="15" x14ac:dyDescent="0.25">
      <c r="A277" s="116"/>
      <c r="B277" s="120"/>
      <c r="C277" s="111"/>
      <c r="D277" s="125"/>
      <c r="E277" s="123"/>
      <c r="F277" s="123"/>
      <c r="G277" s="123"/>
      <c r="H277" s="123"/>
      <c r="I277" s="123"/>
      <c r="J277" s="123"/>
      <c r="K277" s="58"/>
      <c r="L277" s="58"/>
      <c r="M277" s="62"/>
      <c r="N277" s="58"/>
      <c r="O277" s="116"/>
      <c r="P277" s="116"/>
      <c r="Q277" s="116"/>
      <c r="R277" s="62"/>
    </row>
    <row r="278" spans="1:18" customFormat="1" ht="15" x14ac:dyDescent="0.25">
      <c r="A278" s="116"/>
      <c r="B278" s="120"/>
      <c r="C278" s="111"/>
      <c r="D278" s="125"/>
      <c r="E278" s="123"/>
      <c r="F278" s="123"/>
      <c r="G278" s="123"/>
      <c r="H278" s="123"/>
      <c r="I278" s="123"/>
      <c r="J278" s="123"/>
      <c r="K278" s="58"/>
      <c r="L278" s="58"/>
      <c r="M278" s="62"/>
      <c r="N278" s="58"/>
      <c r="O278" s="116"/>
      <c r="P278" s="116"/>
      <c r="Q278" s="116"/>
      <c r="R278" s="62"/>
    </row>
    <row r="279" spans="1:18" customFormat="1" ht="15" x14ac:dyDescent="0.25">
      <c r="A279" s="116"/>
      <c r="B279" s="120"/>
      <c r="C279" s="111"/>
      <c r="D279" s="125"/>
      <c r="E279" s="123"/>
      <c r="F279" s="123"/>
      <c r="G279" s="123"/>
      <c r="H279" s="123"/>
      <c r="I279" s="123"/>
      <c r="J279" s="123"/>
      <c r="K279" s="58"/>
      <c r="L279" s="58"/>
      <c r="M279" s="62"/>
      <c r="N279" s="58"/>
      <c r="O279" s="116"/>
      <c r="P279" s="116"/>
      <c r="Q279" s="116"/>
      <c r="R279" s="62"/>
    </row>
    <row r="280" spans="1:18" customFormat="1" ht="15" x14ac:dyDescent="0.25">
      <c r="A280" s="116"/>
      <c r="B280" s="120"/>
      <c r="C280" s="111"/>
      <c r="D280" s="125"/>
      <c r="E280" s="123"/>
      <c r="F280" s="123"/>
      <c r="G280" s="123"/>
      <c r="H280" s="123"/>
      <c r="I280" s="123"/>
      <c r="J280" s="123"/>
      <c r="K280" s="58"/>
      <c r="L280" s="58"/>
      <c r="M280" s="62"/>
      <c r="N280" s="58"/>
      <c r="O280" s="116"/>
      <c r="P280" s="116"/>
      <c r="Q280" s="116"/>
      <c r="R280" s="62"/>
    </row>
    <row r="281" spans="1:18" customFormat="1" ht="15" x14ac:dyDescent="0.25">
      <c r="A281" s="116"/>
      <c r="B281" s="120"/>
      <c r="C281" s="111"/>
      <c r="D281" s="125"/>
      <c r="E281" s="123"/>
      <c r="F281" s="123"/>
      <c r="G281" s="123"/>
      <c r="H281" s="123"/>
      <c r="I281" s="123"/>
      <c r="J281" s="123"/>
      <c r="K281" s="58"/>
      <c r="L281" s="58"/>
      <c r="M281" s="62"/>
      <c r="N281" s="58"/>
      <c r="O281" s="116"/>
      <c r="P281" s="116"/>
      <c r="Q281" s="116"/>
      <c r="R281" s="62"/>
    </row>
    <row r="282" spans="1:18" customFormat="1" ht="15" x14ac:dyDescent="0.25">
      <c r="A282" s="116"/>
      <c r="B282" s="120"/>
      <c r="C282" s="111"/>
      <c r="D282" s="125"/>
      <c r="E282" s="123"/>
      <c r="F282" s="123"/>
      <c r="G282" s="123"/>
      <c r="H282" s="123"/>
      <c r="I282" s="123"/>
      <c r="J282" s="123"/>
      <c r="K282" s="58"/>
      <c r="L282" s="58"/>
      <c r="M282" s="62"/>
      <c r="N282" s="58"/>
      <c r="O282" s="116"/>
      <c r="P282" s="116"/>
      <c r="Q282" s="116"/>
      <c r="R282" s="62"/>
    </row>
    <row r="283" spans="1:18" customFormat="1" ht="15" x14ac:dyDescent="0.25">
      <c r="A283" s="116"/>
      <c r="B283" s="120"/>
      <c r="C283" s="111"/>
      <c r="D283" s="125"/>
      <c r="E283" s="123"/>
      <c r="F283" s="123"/>
      <c r="G283" s="123"/>
      <c r="H283" s="123"/>
      <c r="I283" s="123"/>
      <c r="J283" s="123"/>
      <c r="K283" s="58"/>
      <c r="L283" s="58"/>
      <c r="M283" s="62"/>
      <c r="N283" s="58"/>
      <c r="O283" s="116"/>
      <c r="P283" s="116"/>
      <c r="Q283" s="116"/>
      <c r="R283" s="62"/>
    </row>
    <row r="284" spans="1:18" customFormat="1" ht="15" x14ac:dyDescent="0.25">
      <c r="A284" s="116"/>
      <c r="B284" s="120"/>
      <c r="C284" s="111"/>
      <c r="D284" s="125"/>
      <c r="E284" s="123"/>
      <c r="F284" s="123"/>
      <c r="G284" s="123"/>
      <c r="H284" s="123"/>
      <c r="I284" s="123"/>
      <c r="J284" s="123"/>
      <c r="K284" s="58"/>
      <c r="L284" s="58"/>
      <c r="M284" s="62"/>
      <c r="N284" s="58"/>
      <c r="O284" s="116"/>
      <c r="P284" s="116"/>
      <c r="Q284" s="116"/>
      <c r="R284" s="62"/>
    </row>
    <row r="285" spans="1:18" customFormat="1" ht="15" x14ac:dyDescent="0.25">
      <c r="A285" s="116"/>
      <c r="B285" s="120"/>
      <c r="C285" s="111"/>
      <c r="D285" s="125"/>
      <c r="E285" s="123"/>
      <c r="F285" s="123"/>
      <c r="G285" s="123"/>
      <c r="H285" s="123"/>
      <c r="I285" s="123"/>
      <c r="J285" s="123"/>
      <c r="K285" s="58"/>
      <c r="L285" s="58"/>
      <c r="M285" s="62"/>
      <c r="N285" s="58"/>
      <c r="O285" s="116"/>
      <c r="P285" s="116"/>
      <c r="Q285" s="116"/>
      <c r="R285" s="62"/>
    </row>
    <row r="286" spans="1:18" customFormat="1" ht="15" x14ac:dyDescent="0.25">
      <c r="A286" s="116"/>
      <c r="B286" s="120"/>
      <c r="C286" s="111"/>
      <c r="D286" s="125"/>
      <c r="E286" s="123"/>
      <c r="F286" s="123"/>
      <c r="G286" s="123"/>
      <c r="H286" s="123"/>
      <c r="I286" s="123"/>
      <c r="J286" s="123"/>
      <c r="K286" s="58"/>
      <c r="L286" s="58"/>
      <c r="M286" s="62"/>
      <c r="N286" s="58"/>
      <c r="O286" s="116"/>
      <c r="P286" s="116"/>
      <c r="Q286" s="116"/>
      <c r="R286" s="62"/>
    </row>
    <row r="287" spans="1:18" customFormat="1" ht="15" x14ac:dyDescent="0.25">
      <c r="A287" s="116"/>
      <c r="B287" s="120"/>
      <c r="C287" s="111"/>
      <c r="D287" s="125"/>
      <c r="E287" s="123"/>
      <c r="F287" s="123"/>
      <c r="G287" s="123"/>
      <c r="H287" s="123"/>
      <c r="I287" s="123"/>
      <c r="J287" s="123"/>
      <c r="K287" s="58"/>
      <c r="L287" s="58"/>
      <c r="M287" s="62"/>
      <c r="N287" s="58"/>
      <c r="O287" s="116"/>
      <c r="P287" s="116"/>
      <c r="Q287" s="116"/>
      <c r="R287" s="62"/>
    </row>
    <row r="288" spans="1:18" customFormat="1" ht="15" x14ac:dyDescent="0.25">
      <c r="A288" s="116"/>
      <c r="B288" s="120"/>
      <c r="C288" s="111"/>
      <c r="D288" s="125"/>
      <c r="E288" s="123"/>
      <c r="F288" s="123"/>
      <c r="G288" s="123"/>
      <c r="H288" s="123"/>
      <c r="I288" s="123"/>
      <c r="J288" s="123"/>
      <c r="K288" s="58"/>
      <c r="L288" s="58"/>
      <c r="M288" s="62"/>
      <c r="N288" s="58"/>
      <c r="O288" s="116"/>
      <c r="P288" s="116"/>
      <c r="Q288" s="116"/>
      <c r="R288" s="62"/>
    </row>
    <row r="289" spans="1:18" customFormat="1" ht="15" x14ac:dyDescent="0.25">
      <c r="A289" s="116"/>
      <c r="B289" s="120"/>
      <c r="C289" s="111"/>
      <c r="D289" s="125"/>
      <c r="E289" s="123"/>
      <c r="F289" s="123"/>
      <c r="G289" s="123"/>
      <c r="H289" s="123"/>
      <c r="I289" s="123"/>
      <c r="J289" s="123"/>
      <c r="K289" s="58"/>
      <c r="L289" s="58"/>
      <c r="M289" s="62"/>
      <c r="N289" s="58"/>
      <c r="O289" s="116"/>
      <c r="P289" s="116"/>
      <c r="Q289" s="116"/>
      <c r="R289" s="62"/>
    </row>
    <row r="290" spans="1:18" customFormat="1" ht="15" x14ac:dyDescent="0.25">
      <c r="A290" s="116"/>
      <c r="B290" s="120"/>
      <c r="C290" s="111"/>
      <c r="D290" s="125"/>
      <c r="E290" s="123"/>
      <c r="F290" s="123"/>
      <c r="G290" s="123"/>
      <c r="H290" s="123"/>
      <c r="I290" s="123"/>
      <c r="J290" s="123"/>
      <c r="K290" s="58"/>
      <c r="L290" s="58"/>
      <c r="M290" s="62"/>
      <c r="N290" s="58"/>
      <c r="O290" s="116"/>
      <c r="P290" s="116"/>
      <c r="Q290" s="116"/>
      <c r="R290" s="62"/>
    </row>
    <row r="291" spans="1:18" customFormat="1" ht="15" x14ac:dyDescent="0.25">
      <c r="A291" s="116"/>
      <c r="B291" s="120"/>
      <c r="C291" s="111"/>
      <c r="D291" s="125"/>
      <c r="E291" s="123"/>
      <c r="F291" s="123"/>
      <c r="G291" s="123"/>
      <c r="H291" s="123"/>
      <c r="I291" s="123"/>
      <c r="J291" s="123"/>
      <c r="K291" s="58"/>
      <c r="L291" s="58"/>
      <c r="M291" s="62"/>
      <c r="N291" s="58"/>
      <c r="O291" s="116"/>
      <c r="P291" s="116"/>
      <c r="Q291" s="116"/>
      <c r="R291" s="62"/>
    </row>
    <row r="292" spans="1:18" customFormat="1" ht="15" x14ac:dyDescent="0.25">
      <c r="A292" s="116"/>
      <c r="B292" s="120"/>
      <c r="C292" s="111"/>
      <c r="D292" s="125"/>
      <c r="E292" s="123"/>
      <c r="F292" s="123"/>
      <c r="G292" s="123"/>
      <c r="H292" s="123"/>
      <c r="I292" s="123"/>
      <c r="J292" s="123"/>
      <c r="K292" s="58"/>
      <c r="L292" s="58"/>
      <c r="M292" s="62"/>
      <c r="N292" s="58"/>
      <c r="O292" s="116"/>
      <c r="P292" s="116"/>
      <c r="Q292" s="116"/>
      <c r="R292" s="62"/>
    </row>
    <row r="293" spans="1:18" customFormat="1" ht="15" x14ac:dyDescent="0.25">
      <c r="A293" s="116"/>
      <c r="B293" s="120"/>
      <c r="C293" s="111"/>
      <c r="D293" s="125"/>
      <c r="E293" s="123"/>
      <c r="F293" s="123"/>
      <c r="G293" s="123"/>
      <c r="H293" s="123"/>
      <c r="I293" s="123"/>
      <c r="J293" s="123"/>
      <c r="K293" s="58"/>
      <c r="L293" s="58"/>
      <c r="M293" s="62"/>
      <c r="N293" s="58"/>
      <c r="O293" s="116"/>
      <c r="P293" s="116"/>
      <c r="Q293" s="116"/>
      <c r="R293" s="62"/>
    </row>
    <row r="294" spans="1:18" customFormat="1" ht="15" x14ac:dyDescent="0.25">
      <c r="A294" s="116"/>
      <c r="B294" s="120"/>
      <c r="C294" s="111"/>
      <c r="D294" s="125"/>
      <c r="E294" s="123"/>
      <c r="F294" s="123"/>
      <c r="G294" s="123"/>
      <c r="H294" s="123"/>
      <c r="I294" s="123"/>
      <c r="J294" s="123"/>
      <c r="K294" s="58"/>
      <c r="L294" s="58"/>
      <c r="M294" s="62"/>
      <c r="N294" s="58"/>
      <c r="O294" s="116"/>
      <c r="P294" s="116"/>
      <c r="Q294" s="116"/>
      <c r="R294" s="62"/>
    </row>
    <row r="295" spans="1:18" customFormat="1" ht="15" x14ac:dyDescent="0.25">
      <c r="A295" s="116"/>
      <c r="B295" s="120"/>
      <c r="C295" s="111"/>
      <c r="D295" s="125"/>
      <c r="E295" s="123"/>
      <c r="F295" s="123"/>
      <c r="G295" s="123"/>
      <c r="H295" s="123"/>
      <c r="I295" s="123"/>
      <c r="J295" s="123"/>
      <c r="K295" s="58"/>
      <c r="L295" s="58"/>
      <c r="M295" s="62"/>
      <c r="N295" s="58"/>
      <c r="O295" s="116"/>
      <c r="P295" s="116"/>
      <c r="Q295" s="116"/>
      <c r="R295" s="62"/>
    </row>
    <row r="296" spans="1:18" customFormat="1" ht="15" x14ac:dyDescent="0.25">
      <c r="A296" s="116"/>
      <c r="B296" s="120"/>
      <c r="C296" s="111"/>
      <c r="D296" s="125"/>
      <c r="E296" s="123"/>
      <c r="F296" s="123"/>
      <c r="G296" s="123"/>
      <c r="H296" s="123"/>
      <c r="I296" s="123"/>
      <c r="J296" s="123"/>
      <c r="K296" s="58"/>
      <c r="L296" s="58"/>
      <c r="M296" s="62"/>
      <c r="N296" s="58"/>
      <c r="O296" s="116"/>
      <c r="P296" s="116"/>
      <c r="Q296" s="116"/>
      <c r="R296" s="62"/>
    </row>
    <row r="297" spans="1:18" customFormat="1" ht="15" x14ac:dyDescent="0.25">
      <c r="A297" s="116"/>
      <c r="B297" s="120"/>
      <c r="C297" s="111"/>
      <c r="D297" s="125"/>
      <c r="E297" s="123"/>
      <c r="F297" s="123"/>
      <c r="G297" s="123"/>
      <c r="H297" s="123"/>
      <c r="I297" s="123"/>
      <c r="J297" s="123"/>
      <c r="K297" s="58"/>
      <c r="L297" s="58"/>
      <c r="M297" s="62"/>
      <c r="N297" s="58"/>
      <c r="O297" s="116"/>
      <c r="P297" s="116"/>
      <c r="Q297" s="116"/>
      <c r="R297" s="62"/>
    </row>
    <row r="298" spans="1:18" customFormat="1" ht="15" x14ac:dyDescent="0.25">
      <c r="A298" s="116"/>
      <c r="B298" s="120"/>
      <c r="C298" s="111"/>
      <c r="D298" s="125"/>
      <c r="E298" s="123"/>
      <c r="F298" s="123"/>
      <c r="G298" s="123"/>
      <c r="H298" s="123"/>
      <c r="I298" s="123"/>
      <c r="J298" s="123"/>
      <c r="K298" s="58"/>
      <c r="L298" s="58"/>
      <c r="M298" s="62"/>
      <c r="N298" s="58"/>
      <c r="O298" s="116"/>
      <c r="P298" s="116"/>
      <c r="Q298" s="116"/>
      <c r="R298" s="62"/>
    </row>
    <row r="299" spans="1:18" customFormat="1" ht="13.5" customHeight="1" x14ac:dyDescent="0.25">
      <c r="A299" s="116"/>
      <c r="B299" s="120"/>
      <c r="C299" s="111"/>
      <c r="D299" s="125"/>
      <c r="E299" s="123"/>
      <c r="F299" s="123"/>
      <c r="G299" s="123"/>
      <c r="H299" s="123"/>
      <c r="I299" s="123"/>
      <c r="J299" s="123"/>
      <c r="K299" s="58"/>
      <c r="L299" s="58"/>
      <c r="M299" s="62"/>
      <c r="N299" s="58"/>
      <c r="O299" s="116"/>
      <c r="P299" s="116"/>
      <c r="Q299" s="116"/>
      <c r="R299" s="62"/>
    </row>
    <row r="300" spans="1:18" customFormat="1" ht="24.75" customHeight="1" x14ac:dyDescent="0.25">
      <c r="A300" s="116"/>
      <c r="B300" s="120"/>
      <c r="C300" s="111"/>
      <c r="D300" s="125"/>
      <c r="E300" s="123"/>
      <c r="F300" s="123"/>
      <c r="G300" s="123"/>
      <c r="H300" s="123"/>
      <c r="I300" s="123"/>
      <c r="J300" s="123"/>
      <c r="K300" s="58"/>
      <c r="L300" s="58"/>
      <c r="M300" s="62"/>
      <c r="N300" s="58"/>
      <c r="O300" s="116"/>
      <c r="P300" s="116"/>
      <c r="Q300" s="116"/>
      <c r="R300" s="62"/>
    </row>
  </sheetData>
  <sheetProtection sort="0" autoFilter="0"/>
  <sortState ref="A3:R256">
    <sortCondition ref="A3:A256"/>
    <sortCondition ref="C3:C256"/>
    <sortCondition ref="B3:B256"/>
  </sortState>
  <mergeCells count="4">
    <mergeCell ref="E4:J4"/>
    <mergeCell ref="A1:N1"/>
    <mergeCell ref="A2:N2"/>
    <mergeCell ref="A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282"/>
  <sheetViews>
    <sheetView workbookViewId="0">
      <pane xSplit="2" ySplit="7" topLeftCell="C8" activePane="bottomRight" state="frozen"/>
      <selection activeCell="I19" sqref="I19"/>
      <selection pane="topRight" activeCell="I19" sqref="I19"/>
      <selection pane="bottomLeft" activeCell="I19" sqref="I19"/>
      <selection pane="bottomRight" activeCell="D10" sqref="D10"/>
    </sheetView>
  </sheetViews>
  <sheetFormatPr defaultRowHeight="12.75" x14ac:dyDescent="0.2"/>
  <cols>
    <col min="1" max="1" width="23.85546875" style="31" bestFit="1" customWidth="1"/>
    <col min="2" max="2" width="15.7109375" style="147" customWidth="1"/>
    <col min="3" max="9" width="12.7109375" style="147" customWidth="1"/>
    <col min="10" max="10" width="12.7109375" style="160" customWidth="1"/>
    <col min="11" max="12" width="10.7109375" style="147" customWidth="1"/>
    <col min="13" max="13" width="15.7109375" style="147" customWidth="1"/>
    <col min="14" max="14" width="10.7109375" style="147" customWidth="1"/>
    <col min="15" max="17" width="10.7109375" style="163" customWidth="1"/>
    <col min="18" max="18" width="10.7109375" style="147" customWidth="1"/>
    <col min="19" max="16384" width="9.140625" style="1"/>
  </cols>
  <sheetData>
    <row r="1" spans="1:19" s="563" customFormat="1" ht="15.75" x14ac:dyDescent="0.25">
      <c r="A1" s="570" t="s">
        <v>1015</v>
      </c>
      <c r="B1" s="569"/>
      <c r="C1" s="569"/>
      <c r="D1" s="569"/>
      <c r="E1" s="569"/>
      <c r="F1" s="569"/>
      <c r="G1" s="569"/>
      <c r="H1" s="569"/>
      <c r="I1" s="569"/>
      <c r="J1" s="569"/>
      <c r="K1" s="571"/>
      <c r="L1" s="571"/>
      <c r="M1" s="571"/>
      <c r="N1" s="571"/>
      <c r="O1" s="569"/>
      <c r="P1" s="569"/>
      <c r="Q1" s="568"/>
      <c r="R1" s="569"/>
    </row>
    <row r="2" spans="1:19" s="563" customFormat="1" ht="15.75" x14ac:dyDescent="0.25">
      <c r="A2" s="570" t="s">
        <v>1016</v>
      </c>
      <c r="B2" s="569"/>
      <c r="C2" s="569"/>
      <c r="D2" s="569"/>
      <c r="E2" s="569"/>
      <c r="F2" s="569"/>
      <c r="G2" s="569"/>
      <c r="H2" s="569"/>
      <c r="I2" s="569"/>
      <c r="J2" s="569"/>
      <c r="K2" s="571"/>
      <c r="L2" s="571"/>
      <c r="M2" s="571"/>
      <c r="N2" s="571"/>
      <c r="O2" s="569"/>
      <c r="P2" s="569"/>
      <c r="Q2" s="568"/>
      <c r="R2" s="569"/>
    </row>
    <row r="3" spans="1:19" s="563" customFormat="1" ht="15.75" x14ac:dyDescent="0.25">
      <c r="A3" s="570" t="s">
        <v>1017</v>
      </c>
      <c r="B3" s="569"/>
      <c r="C3" s="569"/>
      <c r="D3" s="569"/>
      <c r="E3" s="569"/>
      <c r="F3" s="569"/>
      <c r="G3" s="569"/>
      <c r="H3" s="569"/>
      <c r="I3" s="569"/>
      <c r="J3" s="569"/>
      <c r="K3" s="571"/>
      <c r="L3" s="571"/>
      <c r="M3" s="571"/>
      <c r="N3" s="571"/>
      <c r="O3" s="569"/>
      <c r="P3" s="569"/>
      <c r="Q3" s="568"/>
      <c r="R3" s="569"/>
    </row>
    <row r="4" spans="1:19" s="563" customFormat="1" ht="31.5" customHeight="1" x14ac:dyDescent="0.2">
      <c r="A4" s="659" t="s">
        <v>1042</v>
      </c>
      <c r="B4" s="659"/>
      <c r="C4" s="659"/>
      <c r="D4" s="659"/>
      <c r="E4" s="659"/>
      <c r="F4" s="659"/>
      <c r="G4" s="659"/>
      <c r="H4" s="659"/>
      <c r="I4" s="659"/>
      <c r="J4" s="659"/>
      <c r="K4" s="659"/>
      <c r="L4" s="659"/>
      <c r="M4" s="659"/>
      <c r="N4" s="659"/>
      <c r="O4" s="659"/>
      <c r="P4" s="659"/>
      <c r="Q4" s="659"/>
      <c r="R4" s="659"/>
    </row>
    <row r="5" spans="1:19" s="590" customFormat="1" ht="24.75" customHeight="1" thickBot="1" x14ac:dyDescent="0.3">
      <c r="A5" s="660" t="s">
        <v>1047</v>
      </c>
      <c r="B5" s="661"/>
      <c r="C5" s="661"/>
      <c r="D5" s="661"/>
      <c r="E5" s="661"/>
      <c r="F5" s="661"/>
      <c r="G5" s="661"/>
      <c r="H5" s="661"/>
      <c r="I5" s="661"/>
      <c r="J5" s="661"/>
      <c r="K5" s="661"/>
      <c r="L5" s="661"/>
      <c r="M5" s="661"/>
      <c r="N5" s="661"/>
      <c r="O5" s="661"/>
      <c r="P5" s="661"/>
      <c r="Q5" s="661"/>
      <c r="R5" s="661"/>
    </row>
    <row r="6" spans="1:19" ht="30" customHeight="1" thickBot="1" x14ac:dyDescent="0.25">
      <c r="C6" s="654" t="s">
        <v>15</v>
      </c>
      <c r="D6" s="655"/>
      <c r="E6" s="626"/>
      <c r="F6" s="656" t="s">
        <v>16</v>
      </c>
      <c r="G6" s="657"/>
      <c r="H6" s="657"/>
      <c r="I6" s="657"/>
      <c r="J6" s="658"/>
      <c r="K6" s="148"/>
      <c r="L6" s="148"/>
      <c r="N6" s="148"/>
      <c r="O6" s="162"/>
    </row>
    <row r="7" spans="1:19" ht="39.950000000000003" customHeight="1" thickBot="1" x14ac:dyDescent="0.25">
      <c r="A7" s="136" t="s">
        <v>0</v>
      </c>
      <c r="B7" s="149" t="s">
        <v>2</v>
      </c>
      <c r="C7" s="150" t="s">
        <v>41</v>
      </c>
      <c r="D7" s="150" t="s">
        <v>17</v>
      </c>
      <c r="E7" s="151" t="s">
        <v>18</v>
      </c>
      <c r="F7" s="149" t="s">
        <v>19</v>
      </c>
      <c r="G7" s="149" t="s">
        <v>20</v>
      </c>
      <c r="H7" s="149" t="s">
        <v>21</v>
      </c>
      <c r="I7" s="149" t="s">
        <v>22</v>
      </c>
      <c r="J7" s="152" t="s">
        <v>1057</v>
      </c>
      <c r="K7" s="149" t="s">
        <v>9</v>
      </c>
      <c r="L7" s="149" t="s">
        <v>10</v>
      </c>
      <c r="M7" s="153" t="s">
        <v>42</v>
      </c>
      <c r="N7" s="154" t="s">
        <v>46</v>
      </c>
      <c r="O7" s="164" t="s">
        <v>12</v>
      </c>
      <c r="P7" s="164" t="s">
        <v>13</v>
      </c>
      <c r="Q7" s="164" t="s">
        <v>14</v>
      </c>
      <c r="R7" s="154" t="s">
        <v>11</v>
      </c>
    </row>
    <row r="8" spans="1:19" customFormat="1" ht="26.25" x14ac:dyDescent="0.25">
      <c r="A8" s="137" t="s">
        <v>66</v>
      </c>
      <c r="B8" s="148" t="s">
        <v>67</v>
      </c>
      <c r="C8" s="138"/>
      <c r="D8" s="139"/>
      <c r="E8" s="618"/>
      <c r="F8" s="139"/>
      <c r="G8" s="139"/>
      <c r="H8" s="138"/>
      <c r="I8" s="138"/>
      <c r="J8" s="138"/>
      <c r="K8" s="155" t="s">
        <v>412</v>
      </c>
      <c r="L8" s="156" t="s">
        <v>708</v>
      </c>
      <c r="M8" s="148" t="s">
        <v>425</v>
      </c>
      <c r="N8" s="157" t="s">
        <v>421</v>
      </c>
      <c r="O8" s="165" t="s">
        <v>270</v>
      </c>
      <c r="P8" s="165" t="s">
        <v>423</v>
      </c>
      <c r="Q8" s="165" t="s">
        <v>424</v>
      </c>
      <c r="R8" s="157" t="s">
        <v>422</v>
      </c>
      <c r="S8" s="1"/>
    </row>
    <row r="9" spans="1:19" customFormat="1" ht="26.25" x14ac:dyDescent="0.25">
      <c r="A9" s="140" t="s">
        <v>68</v>
      </c>
      <c r="B9" s="157" t="s">
        <v>69</v>
      </c>
      <c r="C9" s="138">
        <v>1901.4670000000001</v>
      </c>
      <c r="D9" s="141"/>
      <c r="E9" s="139">
        <f t="shared" ref="E9:E35" si="0">C9+D9</f>
        <v>1901.4670000000001</v>
      </c>
      <c r="F9" s="139">
        <v>1638.136</v>
      </c>
      <c r="G9" s="141"/>
      <c r="H9" s="138">
        <v>66.613</v>
      </c>
      <c r="I9" s="141">
        <v>407.90600000000001</v>
      </c>
      <c r="J9" s="138">
        <v>-211.18799999999987</v>
      </c>
      <c r="K9" s="157" t="s">
        <v>412</v>
      </c>
      <c r="L9" s="156" t="s">
        <v>706</v>
      </c>
      <c r="M9" s="148"/>
      <c r="N9" s="157" t="s">
        <v>426</v>
      </c>
      <c r="O9" s="165" t="s">
        <v>428</v>
      </c>
      <c r="P9" s="165" t="s">
        <v>429</v>
      </c>
      <c r="Q9" s="165" t="s">
        <v>430</v>
      </c>
      <c r="R9" s="157" t="s">
        <v>427</v>
      </c>
      <c r="S9" s="1"/>
    </row>
    <row r="10" spans="1:19" customFormat="1" ht="26.25" x14ac:dyDescent="0.25">
      <c r="A10" s="140" t="s">
        <v>70</v>
      </c>
      <c r="B10" s="157" t="s">
        <v>71</v>
      </c>
      <c r="C10" s="138">
        <v>762.36300000000006</v>
      </c>
      <c r="D10" s="139"/>
      <c r="E10" s="618">
        <f t="shared" si="0"/>
        <v>762.36300000000006</v>
      </c>
      <c r="F10" s="139">
        <v>972.97699999999998</v>
      </c>
      <c r="G10" s="139"/>
      <c r="H10" s="138">
        <v>11.117000000000001</v>
      </c>
      <c r="I10" s="141">
        <v>25.173999999999999</v>
      </c>
      <c r="J10" s="138">
        <v>-246.90499999999992</v>
      </c>
      <c r="K10" s="157" t="s">
        <v>412</v>
      </c>
      <c r="L10" s="156" t="s">
        <v>706</v>
      </c>
      <c r="M10" s="148"/>
      <c r="N10" s="157" t="s">
        <v>431</v>
      </c>
      <c r="O10" s="165" t="s">
        <v>428</v>
      </c>
      <c r="P10" s="165" t="s">
        <v>429</v>
      </c>
      <c r="Q10" s="165" t="s">
        <v>430</v>
      </c>
      <c r="R10" s="157" t="s">
        <v>427</v>
      </c>
      <c r="S10" s="1"/>
    </row>
    <row r="11" spans="1:19" customFormat="1" ht="39" x14ac:dyDescent="0.25">
      <c r="A11" s="140" t="s">
        <v>72</v>
      </c>
      <c r="B11" s="156" t="s">
        <v>73</v>
      </c>
      <c r="C11" s="138">
        <v>448.44099999999997</v>
      </c>
      <c r="D11" s="141"/>
      <c r="E11" s="618">
        <f t="shared" si="0"/>
        <v>448.44099999999997</v>
      </c>
      <c r="F11" s="139">
        <v>521.99599999999998</v>
      </c>
      <c r="G11" s="141"/>
      <c r="H11" s="138"/>
      <c r="I11" s="141">
        <v>38.526000000000003</v>
      </c>
      <c r="J11" s="138">
        <v>-112.08100000000002</v>
      </c>
      <c r="K11" s="157" t="s">
        <v>412</v>
      </c>
      <c r="L11" s="156" t="s">
        <v>706</v>
      </c>
      <c r="M11" s="148" t="s">
        <v>633</v>
      </c>
      <c r="N11" s="157" t="s">
        <v>432</v>
      </c>
      <c r="O11" s="165" t="s">
        <v>433</v>
      </c>
      <c r="P11" s="165" t="s">
        <v>434</v>
      </c>
      <c r="Q11" s="165" t="s">
        <v>435</v>
      </c>
      <c r="R11" s="157" t="s">
        <v>427</v>
      </c>
      <c r="S11" s="1"/>
    </row>
    <row r="12" spans="1:19" customFormat="1" ht="26.25" x14ac:dyDescent="0.25">
      <c r="A12" s="140" t="s">
        <v>808</v>
      </c>
      <c r="B12" s="158" t="s">
        <v>809</v>
      </c>
      <c r="C12" s="142"/>
      <c r="D12" s="142"/>
      <c r="E12" s="618">
        <f t="shared" si="0"/>
        <v>0</v>
      </c>
      <c r="F12" s="142"/>
      <c r="G12" s="142"/>
      <c r="H12" s="142"/>
      <c r="I12" s="142"/>
      <c r="J12" s="138"/>
      <c r="K12" s="157"/>
      <c r="L12" s="156" t="s">
        <v>711</v>
      </c>
      <c r="M12" s="157"/>
      <c r="N12" s="157"/>
      <c r="O12" s="165" t="s">
        <v>203</v>
      </c>
      <c r="P12" s="165" t="s">
        <v>164</v>
      </c>
      <c r="Q12" s="165" t="s">
        <v>479</v>
      </c>
      <c r="R12" s="157" t="s">
        <v>422</v>
      </c>
      <c r="S12" s="1"/>
    </row>
    <row r="13" spans="1:19" customFormat="1" ht="26.25" x14ac:dyDescent="0.25">
      <c r="A13" s="140" t="s">
        <v>763</v>
      </c>
      <c r="B13" s="157" t="s">
        <v>75</v>
      </c>
      <c r="C13" s="142">
        <v>116861</v>
      </c>
      <c r="D13" s="142">
        <v>278410</v>
      </c>
      <c r="E13" s="618">
        <f t="shared" si="0"/>
        <v>395271</v>
      </c>
      <c r="F13" s="142">
        <v>370843</v>
      </c>
      <c r="G13" s="142"/>
      <c r="H13" s="142"/>
      <c r="I13" s="142">
        <v>4088</v>
      </c>
      <c r="J13" s="138">
        <v>20340</v>
      </c>
      <c r="K13" s="157" t="s">
        <v>414</v>
      </c>
      <c r="L13" s="156" t="s">
        <v>706</v>
      </c>
      <c r="M13" s="156"/>
      <c r="N13" s="157" t="s">
        <v>437</v>
      </c>
      <c r="O13" s="165" t="s">
        <v>439</v>
      </c>
      <c r="P13" s="165" t="s">
        <v>75</v>
      </c>
      <c r="Q13" s="165" t="s">
        <v>440</v>
      </c>
      <c r="R13" s="157" t="s">
        <v>438</v>
      </c>
      <c r="S13" s="1"/>
    </row>
    <row r="14" spans="1:19" customFormat="1" ht="15" x14ac:dyDescent="0.25">
      <c r="A14" s="140" t="s">
        <v>629</v>
      </c>
      <c r="B14" s="158" t="s">
        <v>809</v>
      </c>
      <c r="C14" s="142">
        <v>347755</v>
      </c>
      <c r="D14" s="142"/>
      <c r="E14" s="618">
        <f t="shared" si="0"/>
        <v>347755</v>
      </c>
      <c r="F14" s="142"/>
      <c r="G14" s="142">
        <v>347755</v>
      </c>
      <c r="H14" s="142"/>
      <c r="I14" s="142"/>
      <c r="J14" s="138"/>
      <c r="K14" s="157" t="s">
        <v>414</v>
      </c>
      <c r="L14" s="156" t="s">
        <v>711</v>
      </c>
      <c r="M14" s="157"/>
      <c r="N14" s="157"/>
      <c r="O14" s="165" t="s">
        <v>203</v>
      </c>
      <c r="P14" s="165" t="s">
        <v>164</v>
      </c>
      <c r="Q14" s="165" t="s">
        <v>479</v>
      </c>
      <c r="R14" s="157" t="s">
        <v>422</v>
      </c>
      <c r="S14" s="1"/>
    </row>
    <row r="15" spans="1:19" s="17" customFormat="1" ht="39" x14ac:dyDescent="0.25">
      <c r="A15" s="140" t="s">
        <v>802</v>
      </c>
      <c r="B15" s="156" t="s">
        <v>176</v>
      </c>
      <c r="C15" s="142"/>
      <c r="D15" s="142"/>
      <c r="E15" s="618">
        <f t="shared" si="0"/>
        <v>0</v>
      </c>
      <c r="F15" s="142"/>
      <c r="G15" s="142"/>
      <c r="H15" s="142"/>
      <c r="I15" s="142"/>
      <c r="J15" s="138"/>
      <c r="K15" s="157"/>
      <c r="L15" s="156" t="s">
        <v>711</v>
      </c>
      <c r="M15" s="156"/>
      <c r="N15" s="157"/>
      <c r="O15" s="165" t="s">
        <v>203</v>
      </c>
      <c r="P15" s="165" t="s">
        <v>454</v>
      </c>
      <c r="Q15" s="165" t="s">
        <v>444</v>
      </c>
      <c r="R15" s="157" t="s">
        <v>441</v>
      </c>
    </row>
    <row r="16" spans="1:19" customFormat="1" ht="26.25" x14ac:dyDescent="0.25">
      <c r="A16" s="140" t="s">
        <v>82</v>
      </c>
      <c r="B16" s="159" t="s">
        <v>630</v>
      </c>
      <c r="C16" s="142">
        <v>22324</v>
      </c>
      <c r="D16" s="142">
        <v>50272</v>
      </c>
      <c r="E16" s="618">
        <f t="shared" si="0"/>
        <v>72596</v>
      </c>
      <c r="F16" s="142">
        <v>64578</v>
      </c>
      <c r="G16" s="142">
        <v>721</v>
      </c>
      <c r="H16" s="142"/>
      <c r="I16" s="142">
        <v>1485</v>
      </c>
      <c r="J16" s="138">
        <v>5812</v>
      </c>
      <c r="K16" s="157" t="s">
        <v>414</v>
      </c>
      <c r="L16" s="157" t="s">
        <v>415</v>
      </c>
      <c r="M16" s="157"/>
      <c r="N16" s="157" t="s">
        <v>446</v>
      </c>
      <c r="O16" s="165"/>
      <c r="P16" s="165"/>
      <c r="Q16" s="165"/>
      <c r="R16" s="157"/>
      <c r="S16" s="1"/>
    </row>
    <row r="17" spans="1:19" customFormat="1" ht="26.25" x14ac:dyDescent="0.25">
      <c r="A17" s="140" t="s">
        <v>764</v>
      </c>
      <c r="B17" s="158" t="s">
        <v>630</v>
      </c>
      <c r="C17" s="138">
        <v>80825.62099999997</v>
      </c>
      <c r="D17" s="138"/>
      <c r="E17" s="618">
        <f t="shared" si="0"/>
        <v>80825.62099999997</v>
      </c>
      <c r="F17" s="138">
        <v>69951.574999999997</v>
      </c>
      <c r="G17" s="138"/>
      <c r="H17" s="138"/>
      <c r="I17" s="138">
        <v>1887.2459999999992</v>
      </c>
      <c r="J17" s="138">
        <v>8986.8000000000011</v>
      </c>
      <c r="K17" s="157" t="s">
        <v>412</v>
      </c>
      <c r="L17" s="157" t="s">
        <v>415</v>
      </c>
      <c r="M17" s="160"/>
      <c r="N17" s="157" t="s">
        <v>458</v>
      </c>
      <c r="O17" s="166"/>
      <c r="P17" s="166"/>
      <c r="Q17" s="166"/>
      <c r="R17" s="160"/>
      <c r="S17" s="1"/>
    </row>
    <row r="18" spans="1:19" customFormat="1" ht="26.25" x14ac:dyDescent="0.25">
      <c r="A18" s="140" t="s">
        <v>160</v>
      </c>
      <c r="B18" s="157" t="s">
        <v>161</v>
      </c>
      <c r="C18" s="138">
        <v>263.26400000000001</v>
      </c>
      <c r="D18" s="139"/>
      <c r="E18" s="618">
        <f t="shared" si="0"/>
        <v>263.26400000000001</v>
      </c>
      <c r="F18" s="139">
        <v>224.32500000000002</v>
      </c>
      <c r="G18" s="139"/>
      <c r="H18" s="138">
        <v>5.3970000000000002</v>
      </c>
      <c r="I18" s="141">
        <v>3.3530000000000002</v>
      </c>
      <c r="J18" s="138">
        <v>30.188999999999993</v>
      </c>
      <c r="K18" s="157" t="s">
        <v>412</v>
      </c>
      <c r="L18" s="156" t="s">
        <v>711</v>
      </c>
      <c r="M18" s="148"/>
      <c r="N18" s="157" t="s">
        <v>477</v>
      </c>
      <c r="O18" s="165" t="s">
        <v>270</v>
      </c>
      <c r="P18" s="165" t="s">
        <v>423</v>
      </c>
      <c r="Q18" s="165" t="s">
        <v>424</v>
      </c>
      <c r="R18" s="157" t="s">
        <v>422</v>
      </c>
      <c r="S18" s="1"/>
    </row>
    <row r="19" spans="1:19" customFormat="1" ht="26.25" x14ac:dyDescent="0.25">
      <c r="A19" s="140" t="s">
        <v>162</v>
      </c>
      <c r="B19" s="157" t="s">
        <v>164</v>
      </c>
      <c r="C19" s="142">
        <v>1178047</v>
      </c>
      <c r="D19" s="142">
        <v>79741</v>
      </c>
      <c r="E19" s="618">
        <f t="shared" si="0"/>
        <v>1257788</v>
      </c>
      <c r="F19" s="142">
        <v>1108780</v>
      </c>
      <c r="G19" s="142">
        <v>121314</v>
      </c>
      <c r="H19" s="142"/>
      <c r="I19" s="142"/>
      <c r="J19" s="138">
        <v>27694</v>
      </c>
      <c r="K19" s="157" t="s">
        <v>414</v>
      </c>
      <c r="L19" s="156" t="s">
        <v>711</v>
      </c>
      <c r="M19" s="156"/>
      <c r="N19" s="157" t="s">
        <v>478</v>
      </c>
      <c r="O19" s="165" t="s">
        <v>203</v>
      </c>
      <c r="P19" s="165" t="s">
        <v>164</v>
      </c>
      <c r="Q19" s="165" t="s">
        <v>479</v>
      </c>
      <c r="R19" s="157" t="s">
        <v>422</v>
      </c>
      <c r="S19" s="1"/>
    </row>
    <row r="20" spans="1:19" customFormat="1" ht="26.25" x14ac:dyDescent="0.25">
      <c r="A20" s="140" t="s">
        <v>166</v>
      </c>
      <c r="B20" s="157" t="s">
        <v>167</v>
      </c>
      <c r="C20" s="138">
        <v>2736.9</v>
      </c>
      <c r="D20" s="141"/>
      <c r="E20" s="618">
        <f t="shared" si="0"/>
        <v>2736.9</v>
      </c>
      <c r="F20" s="139">
        <v>2226.9030000000002</v>
      </c>
      <c r="G20" s="141"/>
      <c r="H20" s="139">
        <v>86.25</v>
      </c>
      <c r="I20" s="141">
        <v>33.978000000000002</v>
      </c>
      <c r="J20" s="138">
        <v>389.76899999999983</v>
      </c>
      <c r="K20" s="157" t="s">
        <v>412</v>
      </c>
      <c r="L20" s="156" t="s">
        <v>706</v>
      </c>
      <c r="M20" s="148"/>
      <c r="N20" s="157" t="s">
        <v>480</v>
      </c>
      <c r="O20" s="165" t="s">
        <v>428</v>
      </c>
      <c r="P20" s="165" t="s">
        <v>429</v>
      </c>
      <c r="Q20" s="165" t="s">
        <v>430</v>
      </c>
      <c r="R20" s="157" t="s">
        <v>427</v>
      </c>
      <c r="S20" s="1"/>
    </row>
    <row r="21" spans="1:19" customFormat="1" ht="39" x14ac:dyDescent="0.25">
      <c r="A21" s="113" t="s">
        <v>168</v>
      </c>
      <c r="B21" s="155" t="s">
        <v>169</v>
      </c>
      <c r="C21" s="138"/>
      <c r="D21" s="138"/>
      <c r="E21" s="618">
        <f t="shared" si="0"/>
        <v>0</v>
      </c>
      <c r="F21" s="139"/>
      <c r="G21" s="138"/>
      <c r="H21" s="138"/>
      <c r="I21" s="138"/>
      <c r="J21" s="138"/>
      <c r="K21" s="155" t="s">
        <v>412</v>
      </c>
      <c r="L21" s="156" t="s">
        <v>708</v>
      </c>
      <c r="M21" s="148" t="s">
        <v>425</v>
      </c>
      <c r="N21" s="157"/>
      <c r="O21" s="165" t="s">
        <v>442</v>
      </c>
      <c r="P21" s="165" t="s">
        <v>443</v>
      </c>
      <c r="Q21" s="165" t="s">
        <v>444</v>
      </c>
      <c r="R21" s="157" t="s">
        <v>441</v>
      </c>
    </row>
    <row r="22" spans="1:19" customFormat="1" ht="26.25" x14ac:dyDescent="0.25">
      <c r="A22" s="140" t="s">
        <v>170</v>
      </c>
      <c r="B22" s="156" t="s">
        <v>171</v>
      </c>
      <c r="C22" s="138">
        <v>509.53300000000002</v>
      </c>
      <c r="D22" s="141"/>
      <c r="E22" s="618">
        <f t="shared" si="0"/>
        <v>509.53300000000002</v>
      </c>
      <c r="F22" s="139">
        <v>419.32</v>
      </c>
      <c r="G22" s="141"/>
      <c r="H22" s="138">
        <v>0.90600000000000003</v>
      </c>
      <c r="I22" s="141">
        <v>27.364999999999998</v>
      </c>
      <c r="J22" s="138">
        <v>61.942000000000021</v>
      </c>
      <c r="K22" s="157" t="s">
        <v>412</v>
      </c>
      <c r="L22" s="156" t="s">
        <v>706</v>
      </c>
      <c r="M22" s="148"/>
      <c r="N22" s="157" t="s">
        <v>718</v>
      </c>
      <c r="O22" s="165" t="s">
        <v>433</v>
      </c>
      <c r="P22" s="165" t="s">
        <v>482</v>
      </c>
      <c r="Q22" s="165" t="s">
        <v>435</v>
      </c>
      <c r="R22" s="157" t="s">
        <v>427</v>
      </c>
    </row>
    <row r="23" spans="1:19" customFormat="1" ht="26.25" x14ac:dyDescent="0.25">
      <c r="A23" s="140" t="s">
        <v>172</v>
      </c>
      <c r="B23" s="157" t="s">
        <v>173</v>
      </c>
      <c r="C23" s="138">
        <v>838.58399999999995</v>
      </c>
      <c r="D23" s="141"/>
      <c r="E23" s="618">
        <f t="shared" si="0"/>
        <v>838.58399999999995</v>
      </c>
      <c r="F23" s="139">
        <v>563.37900000000002</v>
      </c>
      <c r="G23" s="141"/>
      <c r="H23" s="138">
        <v>179.16</v>
      </c>
      <c r="I23" s="141">
        <v>22.18</v>
      </c>
      <c r="J23" s="138">
        <v>73.864999999999924</v>
      </c>
      <c r="K23" s="157" t="s">
        <v>412</v>
      </c>
      <c r="L23" s="156" t="s">
        <v>706</v>
      </c>
      <c r="M23" s="148"/>
      <c r="N23" s="157" t="s">
        <v>483</v>
      </c>
      <c r="O23" s="165" t="s">
        <v>428</v>
      </c>
      <c r="P23" s="165" t="s">
        <v>429</v>
      </c>
      <c r="Q23" s="165" t="s">
        <v>430</v>
      </c>
      <c r="R23" s="157" t="s">
        <v>427</v>
      </c>
    </row>
    <row r="24" spans="1:19" s="17" customFormat="1" ht="26.25" x14ac:dyDescent="0.25">
      <c r="A24" s="140" t="s">
        <v>714</v>
      </c>
      <c r="B24" s="157" t="s">
        <v>176</v>
      </c>
      <c r="C24" s="138"/>
      <c r="D24" s="141"/>
      <c r="E24" s="618">
        <f t="shared" si="0"/>
        <v>0</v>
      </c>
      <c r="F24" s="139"/>
      <c r="G24" s="141"/>
      <c r="H24" s="138"/>
      <c r="I24" s="141"/>
      <c r="J24" s="138"/>
      <c r="K24" s="157"/>
      <c r="L24" s="156" t="s">
        <v>711</v>
      </c>
      <c r="M24" s="148"/>
      <c r="N24" s="157" t="s">
        <v>767</v>
      </c>
      <c r="O24" s="165" t="s">
        <v>203</v>
      </c>
      <c r="P24" s="165" t="s">
        <v>484</v>
      </c>
      <c r="Q24" s="165" t="s">
        <v>444</v>
      </c>
      <c r="R24" s="157" t="s">
        <v>441</v>
      </c>
    </row>
    <row r="25" spans="1:19" customFormat="1" ht="15" x14ac:dyDescent="0.25">
      <c r="A25" s="140" t="s">
        <v>177</v>
      </c>
      <c r="B25" s="157" t="s">
        <v>178</v>
      </c>
      <c r="C25" s="142">
        <v>50086</v>
      </c>
      <c r="D25" s="142"/>
      <c r="E25" s="618">
        <f t="shared" si="0"/>
        <v>50086</v>
      </c>
      <c r="F25" s="142">
        <v>49243</v>
      </c>
      <c r="G25" s="142"/>
      <c r="H25" s="142"/>
      <c r="I25" s="142"/>
      <c r="J25" s="138">
        <v>843</v>
      </c>
      <c r="K25" s="157" t="s">
        <v>414</v>
      </c>
      <c r="L25" s="156" t="s">
        <v>711</v>
      </c>
      <c r="M25" s="156"/>
      <c r="N25" s="157" t="s">
        <v>485</v>
      </c>
      <c r="O25" s="165" t="s">
        <v>486</v>
      </c>
      <c r="P25" s="165" t="s">
        <v>486</v>
      </c>
      <c r="Q25" s="165" t="s">
        <v>487</v>
      </c>
      <c r="R25" s="157" t="s">
        <v>460</v>
      </c>
    </row>
    <row r="26" spans="1:19" customFormat="1" ht="64.5" x14ac:dyDescent="0.25">
      <c r="A26" s="140" t="s">
        <v>179</v>
      </c>
      <c r="B26" s="156" t="s">
        <v>180</v>
      </c>
      <c r="C26" s="138">
        <v>271.84399999999999</v>
      </c>
      <c r="D26" s="139"/>
      <c r="E26" s="618">
        <f t="shared" si="0"/>
        <v>271.84399999999999</v>
      </c>
      <c r="F26" s="139">
        <v>266.73399999999998</v>
      </c>
      <c r="G26" s="139"/>
      <c r="H26" s="138"/>
      <c r="I26" s="141"/>
      <c r="J26" s="138">
        <v>5.1100000000000136</v>
      </c>
      <c r="K26" s="157" t="s">
        <v>412</v>
      </c>
      <c r="L26" s="156" t="s">
        <v>706</v>
      </c>
      <c r="M26" s="148" t="s">
        <v>489</v>
      </c>
      <c r="N26" s="157" t="s">
        <v>488</v>
      </c>
      <c r="O26" s="165" t="s">
        <v>442</v>
      </c>
      <c r="P26" s="165" t="s">
        <v>443</v>
      </c>
      <c r="Q26" s="165" t="s">
        <v>444</v>
      </c>
      <c r="R26" s="157" t="s">
        <v>441</v>
      </c>
    </row>
    <row r="27" spans="1:19" customFormat="1" ht="51.75" x14ac:dyDescent="0.25">
      <c r="A27" s="140" t="s">
        <v>715</v>
      </c>
      <c r="B27" s="155" t="s">
        <v>181</v>
      </c>
      <c r="C27" s="138">
        <v>42556.800000000003</v>
      </c>
      <c r="D27" s="141"/>
      <c r="E27" s="618">
        <f t="shared" si="0"/>
        <v>42556.800000000003</v>
      </c>
      <c r="F27" s="139">
        <v>39371.14</v>
      </c>
      <c r="G27" s="141"/>
      <c r="H27" s="138"/>
      <c r="I27" s="141">
        <v>630.4</v>
      </c>
      <c r="J27" s="138">
        <v>2555.2600000000034</v>
      </c>
      <c r="K27" s="157" t="s">
        <v>412</v>
      </c>
      <c r="L27" s="156" t="s">
        <v>706</v>
      </c>
      <c r="M27" s="148" t="s">
        <v>491</v>
      </c>
      <c r="N27" s="157" t="s">
        <v>490</v>
      </c>
      <c r="O27" s="165" t="s">
        <v>428</v>
      </c>
      <c r="P27" s="165" t="s">
        <v>429</v>
      </c>
      <c r="Q27" s="165" t="s">
        <v>430</v>
      </c>
      <c r="R27" s="157" t="s">
        <v>427</v>
      </c>
    </row>
    <row r="28" spans="1:19" customFormat="1" ht="39" x14ac:dyDescent="0.25">
      <c r="A28" s="140" t="s">
        <v>182</v>
      </c>
      <c r="B28" s="155" t="s">
        <v>183</v>
      </c>
      <c r="C28" s="138"/>
      <c r="D28" s="138"/>
      <c r="E28" s="618">
        <f t="shared" si="0"/>
        <v>0</v>
      </c>
      <c r="F28" s="139"/>
      <c r="G28" s="138"/>
      <c r="H28" s="138"/>
      <c r="I28" s="138"/>
      <c r="J28" s="138"/>
      <c r="K28" s="155" t="s">
        <v>412</v>
      </c>
      <c r="L28" s="156" t="s">
        <v>708</v>
      </c>
      <c r="M28" s="148" t="s">
        <v>425</v>
      </c>
      <c r="N28" s="157"/>
      <c r="O28" s="165" t="s">
        <v>442</v>
      </c>
      <c r="P28" s="165" t="s">
        <v>443</v>
      </c>
      <c r="Q28" s="165" t="s">
        <v>444</v>
      </c>
      <c r="R28" s="157" t="s">
        <v>441</v>
      </c>
    </row>
    <row r="29" spans="1:19" customFormat="1" ht="26.25" x14ac:dyDescent="0.25">
      <c r="A29" s="140" t="s">
        <v>184</v>
      </c>
      <c r="B29" s="157" t="s">
        <v>185</v>
      </c>
      <c r="C29" s="138">
        <v>1396.2170000000001</v>
      </c>
      <c r="D29" s="139"/>
      <c r="E29" s="618">
        <f t="shared" si="0"/>
        <v>1396.2170000000001</v>
      </c>
      <c r="F29" s="139">
        <v>1296.289</v>
      </c>
      <c r="G29" s="139"/>
      <c r="H29" s="138">
        <v>9.923</v>
      </c>
      <c r="I29" s="141">
        <v>37.694000000000003</v>
      </c>
      <c r="J29" s="138">
        <v>52.311000000000107</v>
      </c>
      <c r="K29" s="157" t="s">
        <v>412</v>
      </c>
      <c r="L29" s="156" t="s">
        <v>706</v>
      </c>
      <c r="M29" s="147"/>
      <c r="N29" s="157" t="s">
        <v>492</v>
      </c>
      <c r="O29" s="165" t="s">
        <v>461</v>
      </c>
      <c r="P29" s="165" t="s">
        <v>461</v>
      </c>
      <c r="Q29" s="165" t="s">
        <v>462</v>
      </c>
      <c r="R29" s="157" t="s">
        <v>460</v>
      </c>
    </row>
    <row r="30" spans="1:19" customFormat="1" ht="39" x14ac:dyDescent="0.25">
      <c r="A30" s="140" t="s">
        <v>186</v>
      </c>
      <c r="B30" s="156" t="s">
        <v>187</v>
      </c>
      <c r="C30" s="138">
        <v>159.9</v>
      </c>
      <c r="D30" s="139"/>
      <c r="E30" s="618">
        <f t="shared" si="0"/>
        <v>159.9</v>
      </c>
      <c r="F30" s="139">
        <v>184.99299999999999</v>
      </c>
      <c r="G30" s="139"/>
      <c r="H30" s="138">
        <v>67.313999999999993</v>
      </c>
      <c r="I30" s="141">
        <v>20.023</v>
      </c>
      <c r="J30" s="138">
        <v>-112.42999999999998</v>
      </c>
      <c r="K30" s="157" t="s">
        <v>412</v>
      </c>
      <c r="L30" s="156" t="s">
        <v>706</v>
      </c>
      <c r="M30" s="148" t="s">
        <v>494</v>
      </c>
      <c r="N30" s="157" t="s">
        <v>493</v>
      </c>
      <c r="O30" s="165" t="s">
        <v>442</v>
      </c>
      <c r="P30" s="165" t="s">
        <v>443</v>
      </c>
      <c r="Q30" s="165" t="s">
        <v>444</v>
      </c>
      <c r="R30" s="157" t="s">
        <v>441</v>
      </c>
    </row>
    <row r="31" spans="1:19" customFormat="1" ht="39" x14ac:dyDescent="0.25">
      <c r="A31" s="140" t="s">
        <v>188</v>
      </c>
      <c r="B31" s="156" t="s">
        <v>189</v>
      </c>
      <c r="C31" s="138">
        <v>308.56099999999998</v>
      </c>
      <c r="D31" s="141"/>
      <c r="E31" s="618">
        <f t="shared" si="0"/>
        <v>308.56099999999998</v>
      </c>
      <c r="F31" s="139">
        <v>298.56900000000002</v>
      </c>
      <c r="G31" s="141"/>
      <c r="H31" s="138"/>
      <c r="I31" s="141">
        <v>15.478999999999999</v>
      </c>
      <c r="J31" s="138">
        <v>-5.4870000000000374</v>
      </c>
      <c r="K31" s="157" t="s">
        <v>412</v>
      </c>
      <c r="L31" s="156" t="s">
        <v>706</v>
      </c>
      <c r="M31" s="148" t="s">
        <v>497</v>
      </c>
      <c r="N31" s="157" t="s">
        <v>495</v>
      </c>
      <c r="O31" s="165" t="s">
        <v>449</v>
      </c>
      <c r="P31" s="165" t="s">
        <v>450</v>
      </c>
      <c r="Q31" s="165" t="s">
        <v>496</v>
      </c>
      <c r="R31" s="157" t="s">
        <v>422</v>
      </c>
    </row>
    <row r="32" spans="1:19" customFormat="1" ht="26.25" x14ac:dyDescent="0.25">
      <c r="A32" s="140" t="s">
        <v>190</v>
      </c>
      <c r="B32" s="157" t="s">
        <v>191</v>
      </c>
      <c r="C32" s="138">
        <v>531.48500000000001</v>
      </c>
      <c r="D32" s="139"/>
      <c r="E32" s="618">
        <f t="shared" si="0"/>
        <v>531.48500000000001</v>
      </c>
      <c r="F32" s="139">
        <v>498.52100000000002</v>
      </c>
      <c r="G32" s="139"/>
      <c r="H32" s="138"/>
      <c r="I32" s="141">
        <v>16.09</v>
      </c>
      <c r="J32" s="138">
        <v>16.873999999999999</v>
      </c>
      <c r="K32" s="157" t="s">
        <v>412</v>
      </c>
      <c r="L32" s="156" t="s">
        <v>706</v>
      </c>
      <c r="M32" s="148"/>
      <c r="N32" s="157" t="s">
        <v>498</v>
      </c>
      <c r="O32" s="165" t="s">
        <v>467</v>
      </c>
      <c r="P32" s="165" t="s">
        <v>499</v>
      </c>
      <c r="Q32" s="165" t="s">
        <v>467</v>
      </c>
      <c r="R32" s="157" t="s">
        <v>427</v>
      </c>
    </row>
    <row r="33" spans="1:19" customFormat="1" ht="26.25" x14ac:dyDescent="0.25">
      <c r="A33" s="140" t="s">
        <v>192</v>
      </c>
      <c r="B33" s="155" t="s">
        <v>193</v>
      </c>
      <c r="C33" s="138"/>
      <c r="D33" s="138"/>
      <c r="E33" s="618">
        <f t="shared" si="0"/>
        <v>0</v>
      </c>
      <c r="F33" s="139"/>
      <c r="G33" s="138"/>
      <c r="H33" s="138"/>
      <c r="I33" s="138"/>
      <c r="J33" s="138"/>
      <c r="K33" s="155" t="s">
        <v>412</v>
      </c>
      <c r="L33" s="156" t="s">
        <v>706</v>
      </c>
      <c r="M33" s="148" t="s">
        <v>425</v>
      </c>
      <c r="N33" s="157" t="s">
        <v>500</v>
      </c>
      <c r="O33" s="165" t="s">
        <v>467</v>
      </c>
      <c r="P33" s="165" t="s">
        <v>499</v>
      </c>
      <c r="Q33" s="165" t="s">
        <v>467</v>
      </c>
      <c r="R33" s="157" t="s">
        <v>427</v>
      </c>
    </row>
    <row r="34" spans="1:19" customFormat="1" ht="39" x14ac:dyDescent="0.25">
      <c r="A34" s="140" t="s">
        <v>194</v>
      </c>
      <c r="B34" s="156" t="s">
        <v>195</v>
      </c>
      <c r="C34" s="138">
        <v>856.71900000000005</v>
      </c>
      <c r="D34" s="141"/>
      <c r="E34" s="618">
        <f t="shared" si="0"/>
        <v>856.71900000000005</v>
      </c>
      <c r="F34" s="139">
        <v>734.58799999999997</v>
      </c>
      <c r="G34" s="141"/>
      <c r="H34" s="138"/>
      <c r="I34" s="141">
        <v>32.335000000000001</v>
      </c>
      <c r="J34" s="138">
        <v>89.796000000000078</v>
      </c>
      <c r="K34" s="157" t="s">
        <v>412</v>
      </c>
      <c r="L34" s="156" t="s">
        <v>706</v>
      </c>
      <c r="M34" s="148" t="s">
        <v>634</v>
      </c>
      <c r="N34" s="157" t="s">
        <v>501</v>
      </c>
      <c r="O34" s="165" t="s">
        <v>467</v>
      </c>
      <c r="P34" s="165" t="s">
        <v>499</v>
      </c>
      <c r="Q34" s="165" t="s">
        <v>467</v>
      </c>
      <c r="R34" s="157" t="s">
        <v>427</v>
      </c>
    </row>
    <row r="35" spans="1:19" customFormat="1" ht="39" x14ac:dyDescent="0.25">
      <c r="A35" s="140" t="s">
        <v>196</v>
      </c>
      <c r="B35" s="157" t="s">
        <v>197</v>
      </c>
      <c r="C35" s="138">
        <v>537.85900000000004</v>
      </c>
      <c r="D35" s="139"/>
      <c r="E35" s="618">
        <f t="shared" si="0"/>
        <v>537.85900000000004</v>
      </c>
      <c r="F35" s="139">
        <v>460.81699999999995</v>
      </c>
      <c r="G35" s="139"/>
      <c r="H35" s="138">
        <v>6.9</v>
      </c>
      <c r="I35" s="141">
        <v>36.610999999999997</v>
      </c>
      <c r="J35" s="138">
        <v>33.531000000000084</v>
      </c>
      <c r="K35" s="157" t="s">
        <v>412</v>
      </c>
      <c r="L35" s="156" t="s">
        <v>706</v>
      </c>
      <c r="M35" s="148"/>
      <c r="N35" s="157" t="s">
        <v>503</v>
      </c>
      <c r="O35" s="165" t="s">
        <v>449</v>
      </c>
      <c r="P35" s="165" t="s">
        <v>450</v>
      </c>
      <c r="Q35" s="165" t="s">
        <v>451</v>
      </c>
      <c r="R35" s="157" t="s">
        <v>422</v>
      </c>
    </row>
    <row r="36" spans="1:19" customFormat="1" ht="26.25" x14ac:dyDescent="0.25">
      <c r="A36" s="140" t="s">
        <v>198</v>
      </c>
      <c r="B36" s="159" t="s">
        <v>630</v>
      </c>
      <c r="C36" s="142">
        <v>2346408</v>
      </c>
      <c r="D36" s="142">
        <v>504205</v>
      </c>
      <c r="E36" s="618" t="s">
        <v>1041</v>
      </c>
      <c r="F36" s="142">
        <v>1169430</v>
      </c>
      <c r="G36" s="142">
        <v>1537179</v>
      </c>
      <c r="H36" s="142"/>
      <c r="I36" s="142">
        <v>4484</v>
      </c>
      <c r="J36" s="138">
        <v>144037</v>
      </c>
      <c r="K36" s="157" t="s">
        <v>414</v>
      </c>
      <c r="L36" s="156" t="s">
        <v>711</v>
      </c>
      <c r="M36" s="157"/>
      <c r="N36" s="157" t="s">
        <v>504</v>
      </c>
      <c r="O36" s="165" t="s">
        <v>203</v>
      </c>
      <c r="P36" s="165" t="s">
        <v>164</v>
      </c>
      <c r="Q36" s="165" t="s">
        <v>479</v>
      </c>
      <c r="R36" s="157" t="s">
        <v>422</v>
      </c>
    </row>
    <row r="37" spans="1:19" customFormat="1" ht="39" x14ac:dyDescent="0.25">
      <c r="A37" s="140" t="s">
        <v>205</v>
      </c>
      <c r="B37" s="156" t="s">
        <v>206</v>
      </c>
      <c r="C37" s="138">
        <v>364.4</v>
      </c>
      <c r="D37" s="141"/>
      <c r="E37" s="618">
        <f>C37+D37</f>
        <v>364.4</v>
      </c>
      <c r="F37" s="139">
        <v>332.51400000000001</v>
      </c>
      <c r="G37" s="141"/>
      <c r="H37" s="138"/>
      <c r="I37" s="141">
        <v>4.8209999999999997</v>
      </c>
      <c r="J37" s="138">
        <v>27.064999999999969</v>
      </c>
      <c r="K37" s="157" t="s">
        <v>412</v>
      </c>
      <c r="L37" s="156" t="s">
        <v>706</v>
      </c>
      <c r="M37" s="148"/>
      <c r="N37" s="157" t="s">
        <v>717</v>
      </c>
      <c r="O37" s="165" t="s">
        <v>442</v>
      </c>
      <c r="P37" s="165" t="s">
        <v>443</v>
      </c>
      <c r="Q37" s="165" t="s">
        <v>444</v>
      </c>
      <c r="R37" s="157" t="s">
        <v>441</v>
      </c>
    </row>
    <row r="38" spans="1:19" customFormat="1" ht="26.25" x14ac:dyDescent="0.25">
      <c r="A38" s="140" t="s">
        <v>207</v>
      </c>
      <c r="B38" s="155" t="s">
        <v>208</v>
      </c>
      <c r="C38" s="138"/>
      <c r="D38" s="138"/>
      <c r="E38" s="618">
        <f>C38+D38</f>
        <v>0</v>
      </c>
      <c r="F38" s="139"/>
      <c r="G38" s="138"/>
      <c r="H38" s="138"/>
      <c r="I38" s="138"/>
      <c r="J38" s="138"/>
      <c r="K38" s="155" t="s">
        <v>412</v>
      </c>
      <c r="L38" s="156" t="s">
        <v>708</v>
      </c>
      <c r="M38" s="148" t="s">
        <v>425</v>
      </c>
      <c r="N38" s="157" t="s">
        <v>768</v>
      </c>
      <c r="O38" s="165" t="s">
        <v>467</v>
      </c>
      <c r="P38" s="165" t="s">
        <v>468</v>
      </c>
      <c r="Q38" s="165" t="s">
        <v>467</v>
      </c>
      <c r="R38" s="157" t="s">
        <v>441</v>
      </c>
    </row>
    <row r="39" spans="1:19" customFormat="1" ht="26.25" x14ac:dyDescent="0.25">
      <c r="A39" s="140" t="s">
        <v>209</v>
      </c>
      <c r="B39" s="159" t="s">
        <v>630</v>
      </c>
      <c r="C39" s="142">
        <v>83824</v>
      </c>
      <c r="D39" s="143">
        <v>0</v>
      </c>
      <c r="E39" s="618">
        <v>83824</v>
      </c>
      <c r="F39" s="142">
        <v>76250</v>
      </c>
      <c r="G39" s="142"/>
      <c r="H39" s="142">
        <v>0</v>
      </c>
      <c r="I39" s="142">
        <v>209</v>
      </c>
      <c r="J39" s="138">
        <v>7365</v>
      </c>
      <c r="K39" s="157" t="s">
        <v>414</v>
      </c>
      <c r="L39" s="156" t="s">
        <v>711</v>
      </c>
      <c r="M39" s="157"/>
      <c r="N39" s="157" t="s">
        <v>507</v>
      </c>
      <c r="O39" s="165"/>
      <c r="P39" s="165"/>
      <c r="Q39" s="165"/>
      <c r="R39" s="157" t="s">
        <v>422</v>
      </c>
    </row>
    <row r="40" spans="1:19" customFormat="1" ht="39" x14ac:dyDescent="0.25">
      <c r="A40" s="140" t="s">
        <v>794</v>
      </c>
      <c r="B40" s="156" t="s">
        <v>214</v>
      </c>
      <c r="C40" s="138">
        <v>27514.941999999999</v>
      </c>
      <c r="D40" s="141"/>
      <c r="E40" s="618">
        <f t="shared" ref="E40:E71" si="1">C40+D40</f>
        <v>27514.941999999999</v>
      </c>
      <c r="F40" s="139">
        <v>22371.728999999999</v>
      </c>
      <c r="G40" s="141"/>
      <c r="H40" s="138"/>
      <c r="I40" s="141">
        <v>403.36099999999999</v>
      </c>
      <c r="J40" s="138">
        <v>4739.8519999999999</v>
      </c>
      <c r="K40" s="157" t="s">
        <v>412</v>
      </c>
      <c r="L40" s="156" t="s">
        <v>706</v>
      </c>
      <c r="M40" s="148"/>
      <c r="N40" s="157" t="s">
        <v>508</v>
      </c>
      <c r="O40" s="165" t="s">
        <v>449</v>
      </c>
      <c r="P40" s="165" t="s">
        <v>450</v>
      </c>
      <c r="Q40" s="165" t="s">
        <v>496</v>
      </c>
      <c r="R40" s="157" t="s">
        <v>422</v>
      </c>
    </row>
    <row r="41" spans="1:19" customFormat="1" ht="26.25" x14ac:dyDescent="0.25">
      <c r="A41" s="140" t="s">
        <v>215</v>
      </c>
      <c r="B41" s="156" t="s">
        <v>216</v>
      </c>
      <c r="C41" s="138">
        <v>351.44200000000001</v>
      </c>
      <c r="D41" s="139"/>
      <c r="E41" s="618">
        <f t="shared" si="1"/>
        <v>351.44200000000001</v>
      </c>
      <c r="F41" s="139">
        <v>419.46600000000001</v>
      </c>
      <c r="G41" s="139"/>
      <c r="H41" s="138">
        <v>16.959</v>
      </c>
      <c r="I41" s="141">
        <v>29.683</v>
      </c>
      <c r="J41" s="138">
        <v>-114.666</v>
      </c>
      <c r="K41" s="157" t="s">
        <v>412</v>
      </c>
      <c r="L41" s="156" t="s">
        <v>706</v>
      </c>
      <c r="M41" s="148" t="s">
        <v>510</v>
      </c>
      <c r="N41" s="157" t="s">
        <v>509</v>
      </c>
      <c r="O41" s="165" t="s">
        <v>463</v>
      </c>
      <c r="P41" s="165" t="s">
        <v>464</v>
      </c>
      <c r="Q41" s="165" t="s">
        <v>463</v>
      </c>
      <c r="R41" s="157" t="s">
        <v>460</v>
      </c>
    </row>
    <row r="42" spans="1:19" customFormat="1" ht="26.25" x14ac:dyDescent="0.25">
      <c r="A42" s="140" t="s">
        <v>217</v>
      </c>
      <c r="B42" s="157" t="s">
        <v>218</v>
      </c>
      <c r="C42" s="138">
        <v>763</v>
      </c>
      <c r="D42" s="144"/>
      <c r="E42" s="618">
        <f t="shared" si="1"/>
        <v>763</v>
      </c>
      <c r="F42" s="139">
        <v>673.08399999999995</v>
      </c>
      <c r="G42" s="144"/>
      <c r="H42" s="138">
        <v>4.7460000000000004</v>
      </c>
      <c r="I42" s="141">
        <v>4.2510000000000003</v>
      </c>
      <c r="J42" s="138">
        <v>80.919000000000054</v>
      </c>
      <c r="K42" s="157" t="s">
        <v>412</v>
      </c>
      <c r="L42" s="156" t="s">
        <v>706</v>
      </c>
      <c r="M42" s="148"/>
      <c r="N42" s="157" t="s">
        <v>511</v>
      </c>
      <c r="O42" s="165" t="s">
        <v>467</v>
      </c>
      <c r="P42" s="165" t="s">
        <v>499</v>
      </c>
      <c r="Q42" s="165" t="s">
        <v>467</v>
      </c>
      <c r="R42" s="157" t="s">
        <v>427</v>
      </c>
    </row>
    <row r="43" spans="1:19" customFormat="1" ht="77.25" x14ac:dyDescent="0.25">
      <c r="A43" s="140" t="s">
        <v>219</v>
      </c>
      <c r="B43" s="156" t="s">
        <v>220</v>
      </c>
      <c r="C43" s="138">
        <v>86.465000000000003</v>
      </c>
      <c r="D43" s="139"/>
      <c r="E43" s="618">
        <f t="shared" si="1"/>
        <v>86.465000000000003</v>
      </c>
      <c r="F43" s="139">
        <v>453.58100000000002</v>
      </c>
      <c r="G43" s="139"/>
      <c r="H43" s="138"/>
      <c r="I43" s="141">
        <v>19.303999999999998</v>
      </c>
      <c r="J43" s="138">
        <v>-386.41999999999996</v>
      </c>
      <c r="K43" s="157" t="s">
        <v>412</v>
      </c>
      <c r="L43" s="156" t="s">
        <v>706</v>
      </c>
      <c r="M43" s="156" t="s">
        <v>513</v>
      </c>
      <c r="N43" s="157" t="s">
        <v>512</v>
      </c>
      <c r="O43" s="165" t="s">
        <v>467</v>
      </c>
      <c r="P43" s="165" t="s">
        <v>468</v>
      </c>
      <c r="Q43" s="165" t="s">
        <v>467</v>
      </c>
      <c r="R43" s="157" t="s">
        <v>427</v>
      </c>
    </row>
    <row r="44" spans="1:19" customFormat="1" ht="26.25" x14ac:dyDescent="0.25">
      <c r="A44" s="140" t="s">
        <v>221</v>
      </c>
      <c r="B44" s="157" t="s">
        <v>222</v>
      </c>
      <c r="C44" s="138">
        <v>325.81</v>
      </c>
      <c r="D44" s="141"/>
      <c r="E44" s="618">
        <f t="shared" si="1"/>
        <v>325.81</v>
      </c>
      <c r="F44" s="139">
        <v>259.13900000000001</v>
      </c>
      <c r="G44" s="141"/>
      <c r="H44" s="138"/>
      <c r="I44" s="141">
        <v>32.615000000000002</v>
      </c>
      <c r="J44" s="138">
        <v>34.05599999999999</v>
      </c>
      <c r="K44" s="157" t="s">
        <v>412</v>
      </c>
      <c r="L44" s="156" t="s">
        <v>706</v>
      </c>
      <c r="M44" s="148"/>
      <c r="N44" s="157" t="s">
        <v>514</v>
      </c>
      <c r="O44" s="165" t="s">
        <v>439</v>
      </c>
      <c r="P44" s="165" t="s">
        <v>515</v>
      </c>
      <c r="Q44" s="165" t="s">
        <v>440</v>
      </c>
      <c r="R44" s="157" t="s">
        <v>438</v>
      </c>
    </row>
    <row r="45" spans="1:19" customFormat="1" ht="26.25" x14ac:dyDescent="0.25">
      <c r="A45" s="140" t="s">
        <v>223</v>
      </c>
      <c r="B45" s="156" t="s">
        <v>224</v>
      </c>
      <c r="C45" s="138">
        <v>264.815</v>
      </c>
      <c r="D45" s="139"/>
      <c r="E45" s="618">
        <f t="shared" si="1"/>
        <v>264.815</v>
      </c>
      <c r="F45" s="139">
        <v>167.21100000000001</v>
      </c>
      <c r="G45" s="139"/>
      <c r="H45" s="138"/>
      <c r="I45" s="141">
        <v>17.523</v>
      </c>
      <c r="J45" s="138">
        <v>80.080999999999989</v>
      </c>
      <c r="K45" s="157" t="s">
        <v>412</v>
      </c>
      <c r="L45" s="156" t="s">
        <v>711</v>
      </c>
      <c r="M45" s="148" t="s">
        <v>517</v>
      </c>
      <c r="N45" s="157" t="s">
        <v>516</v>
      </c>
      <c r="O45" s="165" t="s">
        <v>433</v>
      </c>
      <c r="P45" s="165" t="s">
        <v>434</v>
      </c>
      <c r="Q45" s="165" t="s">
        <v>435</v>
      </c>
      <c r="R45" s="157" t="s">
        <v>427</v>
      </c>
    </row>
    <row r="46" spans="1:19" customFormat="1" ht="26.25" x14ac:dyDescent="0.25">
      <c r="A46" s="140" t="s">
        <v>225</v>
      </c>
      <c r="B46" s="157" t="s">
        <v>226</v>
      </c>
      <c r="C46" s="138">
        <v>2813.2170000000001</v>
      </c>
      <c r="D46" s="141"/>
      <c r="E46" s="618">
        <f t="shared" si="1"/>
        <v>2813.2170000000001</v>
      </c>
      <c r="F46" s="139">
        <v>2472.6179999999999</v>
      </c>
      <c r="G46" s="141"/>
      <c r="H46" s="138"/>
      <c r="I46" s="141">
        <v>160.50700000000001</v>
      </c>
      <c r="J46" s="138">
        <v>180.09200000000016</v>
      </c>
      <c r="K46" s="157" t="s">
        <v>412</v>
      </c>
      <c r="L46" s="156" t="s">
        <v>706</v>
      </c>
      <c r="M46" s="147"/>
      <c r="N46" s="157" t="s">
        <v>769</v>
      </c>
      <c r="O46" s="165" t="s">
        <v>433</v>
      </c>
      <c r="P46" s="165" t="s">
        <v>434</v>
      </c>
      <c r="Q46" s="165" t="s">
        <v>435</v>
      </c>
      <c r="R46" s="157" t="s">
        <v>427</v>
      </c>
    </row>
    <row r="47" spans="1:19" customFormat="1" ht="39" x14ac:dyDescent="0.25">
      <c r="A47" s="140" t="s">
        <v>227</v>
      </c>
      <c r="B47" s="148" t="s">
        <v>228</v>
      </c>
      <c r="C47" s="138"/>
      <c r="D47" s="138"/>
      <c r="E47" s="618">
        <f t="shared" si="1"/>
        <v>0</v>
      </c>
      <c r="F47" s="139"/>
      <c r="G47" s="138"/>
      <c r="H47" s="138"/>
      <c r="I47" s="138"/>
      <c r="J47" s="138"/>
      <c r="K47" s="155" t="s">
        <v>412</v>
      </c>
      <c r="L47" s="156" t="s">
        <v>706</v>
      </c>
      <c r="M47" s="148" t="s">
        <v>425</v>
      </c>
      <c r="N47" s="157" t="s">
        <v>519</v>
      </c>
      <c r="O47" s="165" t="s">
        <v>442</v>
      </c>
      <c r="P47" s="165" t="s">
        <v>443</v>
      </c>
      <c r="Q47" s="165" t="s">
        <v>444</v>
      </c>
      <c r="R47" s="157" t="s">
        <v>441</v>
      </c>
    </row>
    <row r="48" spans="1:19" customFormat="1" ht="39" x14ac:dyDescent="0.25">
      <c r="A48" s="145" t="s">
        <v>229</v>
      </c>
      <c r="B48" s="157" t="s">
        <v>230</v>
      </c>
      <c r="C48" s="138">
        <v>459.05099999999999</v>
      </c>
      <c r="D48" s="141"/>
      <c r="E48" s="618">
        <f t="shared" si="1"/>
        <v>459.05099999999999</v>
      </c>
      <c r="F48" s="139">
        <v>410.928</v>
      </c>
      <c r="G48" s="141"/>
      <c r="H48" s="138"/>
      <c r="I48" s="141">
        <v>19.561</v>
      </c>
      <c r="J48" s="138">
        <v>28.561999999999991</v>
      </c>
      <c r="K48" s="157" t="s">
        <v>412</v>
      </c>
      <c r="L48" s="156" t="s">
        <v>706</v>
      </c>
      <c r="M48" s="148"/>
      <c r="N48" s="157" t="s">
        <v>716</v>
      </c>
      <c r="O48" s="165" t="s">
        <v>442</v>
      </c>
      <c r="P48" s="165" t="s">
        <v>443</v>
      </c>
      <c r="Q48" s="165" t="s">
        <v>444</v>
      </c>
      <c r="R48" s="157" t="s">
        <v>441</v>
      </c>
      <c r="S48" s="1"/>
    </row>
    <row r="49" spans="1:18" customFormat="1" ht="26.25" x14ac:dyDescent="0.25">
      <c r="A49" s="140" t="s">
        <v>231</v>
      </c>
      <c r="B49" s="159" t="s">
        <v>630</v>
      </c>
      <c r="C49" s="142">
        <v>719935</v>
      </c>
      <c r="D49" s="142">
        <v>659180</v>
      </c>
      <c r="E49" s="618">
        <f t="shared" si="1"/>
        <v>1379115</v>
      </c>
      <c r="F49" s="142">
        <v>1288167</v>
      </c>
      <c r="G49" s="142">
        <v>2873</v>
      </c>
      <c r="H49" s="142"/>
      <c r="I49" s="142">
        <v>8568</v>
      </c>
      <c r="J49" s="138">
        <v>79507</v>
      </c>
      <c r="K49" s="157" t="s">
        <v>414</v>
      </c>
      <c r="L49" s="156" t="s">
        <v>711</v>
      </c>
      <c r="M49" s="157"/>
      <c r="N49" s="157" t="s">
        <v>521</v>
      </c>
      <c r="O49" s="165" t="s">
        <v>203</v>
      </c>
      <c r="P49" s="165"/>
      <c r="Q49" s="165" t="s">
        <v>444</v>
      </c>
      <c r="R49" s="157" t="s">
        <v>441</v>
      </c>
    </row>
    <row r="50" spans="1:18" customFormat="1" ht="26.25" x14ac:dyDescent="0.25">
      <c r="A50" s="140" t="s">
        <v>236</v>
      </c>
      <c r="B50" s="156" t="s">
        <v>237</v>
      </c>
      <c r="C50" s="138">
        <v>689.9</v>
      </c>
      <c r="D50" s="141"/>
      <c r="E50" s="618">
        <f t="shared" si="1"/>
        <v>689.9</v>
      </c>
      <c r="F50" s="139">
        <v>506.13799999999998</v>
      </c>
      <c r="G50" s="141"/>
      <c r="H50" s="138">
        <v>49.286999999999999</v>
      </c>
      <c r="I50" s="141">
        <v>112.28</v>
      </c>
      <c r="J50" s="138">
        <v>22.194999999999993</v>
      </c>
      <c r="K50" s="157" t="s">
        <v>412</v>
      </c>
      <c r="L50" s="156" t="s">
        <v>706</v>
      </c>
      <c r="M50" s="148" t="s">
        <v>524</v>
      </c>
      <c r="N50" s="157" t="s">
        <v>523</v>
      </c>
      <c r="O50" s="165" t="s">
        <v>463</v>
      </c>
      <c r="P50" s="165" t="s">
        <v>464</v>
      </c>
      <c r="Q50" s="165" t="s">
        <v>463</v>
      </c>
      <c r="R50" s="157" t="s">
        <v>460</v>
      </c>
    </row>
    <row r="51" spans="1:18" customFormat="1" ht="26.25" x14ac:dyDescent="0.25">
      <c r="A51" s="140" t="s">
        <v>238</v>
      </c>
      <c r="B51" s="157" t="s">
        <v>239</v>
      </c>
      <c r="C51" s="138">
        <v>1889.7359999999999</v>
      </c>
      <c r="D51" s="139"/>
      <c r="E51" s="618">
        <f t="shared" si="1"/>
        <v>1889.7359999999999</v>
      </c>
      <c r="F51" s="139">
        <v>1671.452</v>
      </c>
      <c r="G51" s="139"/>
      <c r="H51" s="138"/>
      <c r="I51" s="141">
        <v>44.237000000000002</v>
      </c>
      <c r="J51" s="138">
        <v>174.04699999999988</v>
      </c>
      <c r="K51" s="157" t="s">
        <v>412</v>
      </c>
      <c r="L51" s="156" t="s">
        <v>706</v>
      </c>
      <c r="M51" s="148"/>
      <c r="N51" s="157" t="s">
        <v>525</v>
      </c>
      <c r="O51" s="165" t="s">
        <v>439</v>
      </c>
      <c r="P51" s="165" t="s">
        <v>515</v>
      </c>
      <c r="Q51" s="165" t="s">
        <v>440</v>
      </c>
      <c r="R51" s="157" t="s">
        <v>438</v>
      </c>
    </row>
    <row r="52" spans="1:18" customFormat="1" ht="39" x14ac:dyDescent="0.25">
      <c r="A52" s="140" t="s">
        <v>797</v>
      </c>
      <c r="B52" s="156" t="s">
        <v>240</v>
      </c>
      <c r="C52" s="138">
        <v>3341</v>
      </c>
      <c r="D52" s="141"/>
      <c r="E52" s="618">
        <f t="shared" si="1"/>
        <v>3341</v>
      </c>
      <c r="F52" s="139">
        <v>2698.3409999999999</v>
      </c>
      <c r="G52" s="141"/>
      <c r="H52" s="138"/>
      <c r="I52" s="141">
        <v>380.49599999999998</v>
      </c>
      <c r="J52" s="138">
        <v>262.16300000000012</v>
      </c>
      <c r="K52" s="157" t="s">
        <v>412</v>
      </c>
      <c r="L52" s="156" t="s">
        <v>415</v>
      </c>
      <c r="M52" s="148"/>
      <c r="N52" s="157" t="s">
        <v>770</v>
      </c>
      <c r="O52" s="165" t="s">
        <v>442</v>
      </c>
      <c r="P52" s="165" t="s">
        <v>443</v>
      </c>
      <c r="Q52" s="165" t="s">
        <v>444</v>
      </c>
      <c r="R52" s="157" t="s">
        <v>441</v>
      </c>
    </row>
    <row r="53" spans="1:18" customFormat="1" ht="26.25" x14ac:dyDescent="0.25">
      <c r="A53" s="140" t="s">
        <v>241</v>
      </c>
      <c r="B53" s="159" t="s">
        <v>630</v>
      </c>
      <c r="C53" s="142">
        <v>250</v>
      </c>
      <c r="D53" s="142">
        <v>504311</v>
      </c>
      <c r="E53" s="618">
        <f t="shared" si="1"/>
        <v>504561</v>
      </c>
      <c r="F53" s="142">
        <v>469918</v>
      </c>
      <c r="G53" s="142"/>
      <c r="H53" s="142"/>
      <c r="I53" s="142">
        <v>2278</v>
      </c>
      <c r="J53" s="138">
        <v>32365</v>
      </c>
      <c r="K53" s="157" t="s">
        <v>414</v>
      </c>
      <c r="L53" s="156" t="s">
        <v>711</v>
      </c>
      <c r="M53" s="157"/>
      <c r="N53" s="157" t="s">
        <v>527</v>
      </c>
      <c r="O53" s="165" t="s">
        <v>203</v>
      </c>
      <c r="P53" s="165" t="s">
        <v>505</v>
      </c>
      <c r="Q53" s="165" t="s">
        <v>479</v>
      </c>
      <c r="R53" s="157" t="s">
        <v>422</v>
      </c>
    </row>
    <row r="54" spans="1:18" customFormat="1" ht="39" x14ac:dyDescent="0.25">
      <c r="A54" s="140" t="s">
        <v>244</v>
      </c>
      <c r="B54" s="157" t="s">
        <v>245</v>
      </c>
      <c r="C54" s="138">
        <v>364.93099999999998</v>
      </c>
      <c r="D54" s="139"/>
      <c r="E54" s="618">
        <f t="shared" si="1"/>
        <v>364.93099999999998</v>
      </c>
      <c r="F54" s="139">
        <v>281.61399999999998</v>
      </c>
      <c r="G54" s="139"/>
      <c r="H54" s="138">
        <v>2.4790000000000001</v>
      </c>
      <c r="I54" s="141">
        <v>34.064999999999998</v>
      </c>
      <c r="J54" s="138">
        <v>46.77300000000001</v>
      </c>
      <c r="K54" s="157" t="s">
        <v>412</v>
      </c>
      <c r="L54" s="156" t="s">
        <v>711</v>
      </c>
      <c r="M54" s="148"/>
      <c r="N54" s="157" t="s">
        <v>528</v>
      </c>
      <c r="O54" s="165" t="s">
        <v>442</v>
      </c>
      <c r="P54" s="165" t="s">
        <v>443</v>
      </c>
      <c r="Q54" s="165" t="s">
        <v>444</v>
      </c>
      <c r="R54" s="157" t="s">
        <v>441</v>
      </c>
    </row>
    <row r="55" spans="1:18" customFormat="1" ht="64.5" x14ac:dyDescent="0.25">
      <c r="A55" s="140" t="s">
        <v>246</v>
      </c>
      <c r="B55" s="156" t="s">
        <v>247</v>
      </c>
      <c r="C55" s="138">
        <v>184.339</v>
      </c>
      <c r="D55" s="141"/>
      <c r="E55" s="618">
        <f t="shared" si="1"/>
        <v>184.339</v>
      </c>
      <c r="F55" s="139">
        <v>220.08200000000002</v>
      </c>
      <c r="G55" s="141"/>
      <c r="H55" s="138"/>
      <c r="I55" s="141">
        <v>9.9480000000000004</v>
      </c>
      <c r="J55" s="138">
        <v>-45.691000000000024</v>
      </c>
      <c r="K55" s="157" t="s">
        <v>412</v>
      </c>
      <c r="L55" s="156" t="s">
        <v>706</v>
      </c>
      <c r="M55" s="148" t="s">
        <v>530</v>
      </c>
      <c r="N55" s="157" t="s">
        <v>529</v>
      </c>
      <c r="O55" s="165" t="s">
        <v>467</v>
      </c>
      <c r="P55" s="165" t="s">
        <v>499</v>
      </c>
      <c r="Q55" s="165" t="s">
        <v>467</v>
      </c>
      <c r="R55" s="157" t="s">
        <v>427</v>
      </c>
    </row>
    <row r="56" spans="1:18" customFormat="1" ht="26.25" x14ac:dyDescent="0.25">
      <c r="A56" s="140" t="s">
        <v>248</v>
      </c>
      <c r="B56" s="159" t="s">
        <v>630</v>
      </c>
      <c r="C56" s="138">
        <v>3466.6970000000001</v>
      </c>
      <c r="D56" s="139"/>
      <c r="E56" s="618">
        <f t="shared" si="1"/>
        <v>3466.6970000000001</v>
      </c>
      <c r="F56" s="139">
        <v>2649.393</v>
      </c>
      <c r="G56" s="139"/>
      <c r="H56" s="138"/>
      <c r="I56" s="141">
        <v>365.649</v>
      </c>
      <c r="J56" s="138">
        <v>451.65500000000009</v>
      </c>
      <c r="K56" s="157" t="s">
        <v>412</v>
      </c>
      <c r="L56" s="157" t="s">
        <v>415</v>
      </c>
      <c r="M56" s="147"/>
      <c r="N56" s="157" t="s">
        <v>531</v>
      </c>
      <c r="O56" s="165" t="s">
        <v>467</v>
      </c>
      <c r="P56" s="165" t="s">
        <v>499</v>
      </c>
      <c r="Q56" s="165" t="s">
        <v>467</v>
      </c>
      <c r="R56" s="157" t="s">
        <v>427</v>
      </c>
    </row>
    <row r="57" spans="1:18" customFormat="1" ht="26.25" x14ac:dyDescent="0.25">
      <c r="A57" s="140" t="s">
        <v>249</v>
      </c>
      <c r="B57" s="159" t="s">
        <v>630</v>
      </c>
      <c r="C57" s="138">
        <v>9157.0829999999987</v>
      </c>
      <c r="D57" s="138">
        <v>1883.1</v>
      </c>
      <c r="E57" s="618">
        <f t="shared" si="1"/>
        <v>11040.182999999999</v>
      </c>
      <c r="F57" s="138">
        <v>9817.5939999999991</v>
      </c>
      <c r="G57" s="138"/>
      <c r="H57" s="138"/>
      <c r="I57" s="138">
        <v>164.42000000000002</v>
      </c>
      <c r="J57" s="138">
        <v>1058.1689999999992</v>
      </c>
      <c r="K57" s="157" t="s">
        <v>412</v>
      </c>
      <c r="L57" s="157" t="s">
        <v>415</v>
      </c>
      <c r="M57" s="147"/>
      <c r="N57" s="157" t="s">
        <v>532</v>
      </c>
      <c r="O57" s="165" t="s">
        <v>439</v>
      </c>
      <c r="P57" s="165"/>
      <c r="Q57" s="163" t="s">
        <v>440</v>
      </c>
      <c r="R57" s="157" t="s">
        <v>438</v>
      </c>
    </row>
    <row r="58" spans="1:18" customFormat="1" ht="26.25" x14ac:dyDescent="0.25">
      <c r="A58" s="140" t="s">
        <v>255</v>
      </c>
      <c r="B58" s="155" t="s">
        <v>256</v>
      </c>
      <c r="C58" s="138"/>
      <c r="D58" s="138"/>
      <c r="E58" s="618">
        <f t="shared" si="1"/>
        <v>0</v>
      </c>
      <c r="F58" s="139"/>
      <c r="G58" s="138"/>
      <c r="H58" s="138"/>
      <c r="I58" s="138"/>
      <c r="J58" s="138"/>
      <c r="K58" s="155" t="s">
        <v>412</v>
      </c>
      <c r="L58" s="156" t="s">
        <v>706</v>
      </c>
      <c r="M58" s="148" t="s">
        <v>425</v>
      </c>
      <c r="N58" s="157" t="s">
        <v>721</v>
      </c>
      <c r="O58" s="165" t="s">
        <v>461</v>
      </c>
      <c r="P58" s="165" t="s">
        <v>461</v>
      </c>
      <c r="Q58" s="165" t="s">
        <v>462</v>
      </c>
      <c r="R58" s="157" t="s">
        <v>460</v>
      </c>
    </row>
    <row r="59" spans="1:18" customFormat="1" ht="26.25" x14ac:dyDescent="0.25">
      <c r="A59" s="140" t="s">
        <v>257</v>
      </c>
      <c r="B59" s="157" t="s">
        <v>259</v>
      </c>
      <c r="C59" s="142">
        <v>75216</v>
      </c>
      <c r="D59" s="142">
        <v>89101</v>
      </c>
      <c r="E59" s="618">
        <f t="shared" si="1"/>
        <v>164317</v>
      </c>
      <c r="F59" s="142">
        <v>156985</v>
      </c>
      <c r="G59" s="142"/>
      <c r="H59" s="142">
        <v>2375</v>
      </c>
      <c r="I59" s="142">
        <v>95</v>
      </c>
      <c r="J59" s="138">
        <v>4862</v>
      </c>
      <c r="K59" s="157" t="s">
        <v>414</v>
      </c>
      <c r="L59" s="156" t="s">
        <v>706</v>
      </c>
      <c r="M59" s="156"/>
      <c r="N59" s="157" t="s">
        <v>536</v>
      </c>
      <c r="O59" s="165" t="s">
        <v>439</v>
      </c>
      <c r="P59" s="165" t="s">
        <v>537</v>
      </c>
      <c r="Q59" s="165" t="s">
        <v>440</v>
      </c>
      <c r="R59" s="157" t="s">
        <v>438</v>
      </c>
    </row>
    <row r="60" spans="1:18" customFormat="1" ht="26.25" x14ac:dyDescent="0.25">
      <c r="A60" s="140" t="s">
        <v>263</v>
      </c>
      <c r="B60" s="157" t="s">
        <v>264</v>
      </c>
      <c r="C60" s="138">
        <v>5021.8649999999998</v>
      </c>
      <c r="D60" s="141"/>
      <c r="E60" s="618">
        <f t="shared" si="1"/>
        <v>5021.8649999999998</v>
      </c>
      <c r="F60" s="139">
        <v>3576.8989999999999</v>
      </c>
      <c r="G60" s="141"/>
      <c r="H60" s="138">
        <v>246.143</v>
      </c>
      <c r="I60" s="141">
        <v>66.734999999999999</v>
      </c>
      <c r="J60" s="138">
        <v>1132.088</v>
      </c>
      <c r="K60" s="157" t="s">
        <v>412</v>
      </c>
      <c r="L60" s="156" t="s">
        <v>711</v>
      </c>
      <c r="M60" s="148"/>
      <c r="N60" s="157" t="s">
        <v>538</v>
      </c>
      <c r="O60" s="165" t="s">
        <v>433</v>
      </c>
      <c r="P60" s="165" t="s">
        <v>434</v>
      </c>
      <c r="Q60" s="165" t="s">
        <v>435</v>
      </c>
      <c r="R60" s="157" t="s">
        <v>427</v>
      </c>
    </row>
    <row r="61" spans="1:18" customFormat="1" ht="26.25" x14ac:dyDescent="0.25">
      <c r="A61" s="140" t="s">
        <v>265</v>
      </c>
      <c r="B61" s="157" t="s">
        <v>266</v>
      </c>
      <c r="C61" s="138">
        <v>1651.43</v>
      </c>
      <c r="D61" s="144"/>
      <c r="E61" s="618">
        <f t="shared" si="1"/>
        <v>1651.43</v>
      </c>
      <c r="F61" s="139">
        <v>1432.5250000000001</v>
      </c>
      <c r="G61" s="144"/>
      <c r="H61" s="138">
        <v>87.498000000000005</v>
      </c>
      <c r="I61" s="141">
        <v>23.704999999999998</v>
      </c>
      <c r="J61" s="138">
        <v>107.70199999999998</v>
      </c>
      <c r="K61" s="157" t="s">
        <v>412</v>
      </c>
      <c r="L61" s="156" t="s">
        <v>706</v>
      </c>
      <c r="M61" s="148"/>
      <c r="N61" s="157" t="s">
        <v>539</v>
      </c>
      <c r="O61" s="165" t="s">
        <v>428</v>
      </c>
      <c r="P61" s="165" t="s">
        <v>429</v>
      </c>
      <c r="Q61" s="165" t="s">
        <v>430</v>
      </c>
      <c r="R61" s="157" t="s">
        <v>427</v>
      </c>
    </row>
    <row r="62" spans="1:18" customFormat="1" ht="102.75" x14ac:dyDescent="0.25">
      <c r="A62" s="140" t="s">
        <v>267</v>
      </c>
      <c r="B62" s="156" t="s">
        <v>268</v>
      </c>
      <c r="C62" s="138"/>
      <c r="D62" s="141">
        <v>486.642</v>
      </c>
      <c r="E62" s="618">
        <f t="shared" si="1"/>
        <v>486.642</v>
      </c>
      <c r="F62" s="139">
        <v>511.77700000000004</v>
      </c>
      <c r="G62" s="141"/>
      <c r="H62" s="138"/>
      <c r="I62" s="141"/>
      <c r="J62" s="138">
        <v>-25.135000000000048</v>
      </c>
      <c r="K62" s="157" t="s">
        <v>412</v>
      </c>
      <c r="L62" s="156" t="s">
        <v>706</v>
      </c>
      <c r="M62" s="148" t="s">
        <v>541</v>
      </c>
      <c r="N62" s="157" t="s">
        <v>540</v>
      </c>
      <c r="O62" s="165" t="s">
        <v>461</v>
      </c>
      <c r="P62" s="165" t="s">
        <v>461</v>
      </c>
      <c r="Q62" s="165" t="s">
        <v>462</v>
      </c>
      <c r="R62" s="157" t="s">
        <v>460</v>
      </c>
    </row>
    <row r="63" spans="1:18" customFormat="1" ht="26.25" x14ac:dyDescent="0.25">
      <c r="A63" s="140" t="s">
        <v>269</v>
      </c>
      <c r="B63" s="157" t="s">
        <v>270</v>
      </c>
      <c r="C63" s="142">
        <v>145996</v>
      </c>
      <c r="D63" s="142"/>
      <c r="E63" s="618">
        <f t="shared" si="1"/>
        <v>145996</v>
      </c>
      <c r="F63" s="142">
        <v>139085</v>
      </c>
      <c r="G63" s="142"/>
      <c r="H63" s="142"/>
      <c r="I63" s="142">
        <v>532</v>
      </c>
      <c r="J63" s="138">
        <v>6379</v>
      </c>
      <c r="K63" s="157" t="s">
        <v>414</v>
      </c>
      <c r="L63" s="156" t="s">
        <v>706</v>
      </c>
      <c r="M63" s="157"/>
      <c r="N63" s="157" t="s">
        <v>542</v>
      </c>
      <c r="O63" s="165" t="s">
        <v>270</v>
      </c>
      <c r="P63" s="165" t="s">
        <v>423</v>
      </c>
      <c r="Q63" s="165" t="s">
        <v>424</v>
      </c>
      <c r="R63" s="157" t="s">
        <v>422</v>
      </c>
    </row>
    <row r="64" spans="1:18" customFormat="1" ht="26.25" x14ac:dyDescent="0.25">
      <c r="A64" s="140" t="s">
        <v>275</v>
      </c>
      <c r="B64" s="157" t="s">
        <v>276</v>
      </c>
      <c r="C64" s="138">
        <v>457.899</v>
      </c>
      <c r="D64" s="144"/>
      <c r="E64" s="618">
        <f t="shared" si="1"/>
        <v>457.899</v>
      </c>
      <c r="F64" s="139">
        <v>398.16499999999996</v>
      </c>
      <c r="G64" s="144"/>
      <c r="H64" s="138">
        <v>1.675</v>
      </c>
      <c r="I64" s="141">
        <v>23.649000000000001</v>
      </c>
      <c r="J64" s="138">
        <v>34.410000000000039</v>
      </c>
      <c r="K64" s="157" t="s">
        <v>412</v>
      </c>
      <c r="L64" s="156" t="s">
        <v>711</v>
      </c>
      <c r="M64" s="147"/>
      <c r="N64" s="157" t="s">
        <v>543</v>
      </c>
      <c r="O64" s="165" t="s">
        <v>467</v>
      </c>
      <c r="P64" s="165" t="s">
        <v>499</v>
      </c>
      <c r="Q64" s="165" t="s">
        <v>467</v>
      </c>
      <c r="R64" s="157" t="s">
        <v>427</v>
      </c>
    </row>
    <row r="65" spans="1:18" customFormat="1" ht="26.25" x14ac:dyDescent="0.25">
      <c r="A65" s="140" t="s">
        <v>277</v>
      </c>
      <c r="B65" s="157" t="s">
        <v>278</v>
      </c>
      <c r="C65" s="138">
        <v>27877.629000000001</v>
      </c>
      <c r="D65" s="141"/>
      <c r="E65" s="618">
        <f t="shared" si="1"/>
        <v>27877.629000000001</v>
      </c>
      <c r="F65" s="139">
        <v>19280.523000000001</v>
      </c>
      <c r="G65" s="141"/>
      <c r="H65" s="138"/>
      <c r="I65" s="141">
        <v>553.71699999999998</v>
      </c>
      <c r="J65" s="138">
        <v>8043.3890000000001</v>
      </c>
      <c r="K65" s="157" t="s">
        <v>412</v>
      </c>
      <c r="L65" s="156" t="s">
        <v>706</v>
      </c>
      <c r="M65" s="147"/>
      <c r="N65" s="157" t="s">
        <v>544</v>
      </c>
      <c r="O65" s="165" t="s">
        <v>461</v>
      </c>
      <c r="P65" s="165" t="s">
        <v>461</v>
      </c>
      <c r="Q65" s="165" t="s">
        <v>462</v>
      </c>
      <c r="R65" s="157" t="s">
        <v>460</v>
      </c>
    </row>
    <row r="66" spans="1:18" customFormat="1" ht="39" x14ac:dyDescent="0.25">
      <c r="A66" s="140" t="s">
        <v>279</v>
      </c>
      <c r="B66" s="156" t="s">
        <v>280</v>
      </c>
      <c r="C66" s="138">
        <v>330.74099999999999</v>
      </c>
      <c r="D66" s="139"/>
      <c r="E66" s="618">
        <f t="shared" si="1"/>
        <v>330.74099999999999</v>
      </c>
      <c r="F66" s="139">
        <v>253.66300000000001</v>
      </c>
      <c r="G66" s="139"/>
      <c r="H66" s="138">
        <v>1.538</v>
      </c>
      <c r="I66" s="141">
        <v>20.227</v>
      </c>
      <c r="J66" s="138">
        <v>55.312999999999974</v>
      </c>
      <c r="K66" s="157" t="s">
        <v>412</v>
      </c>
      <c r="L66" s="156" t="s">
        <v>706</v>
      </c>
      <c r="M66" s="147"/>
      <c r="N66" s="157" t="s">
        <v>545</v>
      </c>
      <c r="O66" s="165" t="s">
        <v>442</v>
      </c>
      <c r="P66" s="165" t="s">
        <v>443</v>
      </c>
      <c r="Q66" s="165" t="s">
        <v>444</v>
      </c>
      <c r="R66" s="157" t="s">
        <v>441</v>
      </c>
    </row>
    <row r="67" spans="1:18" customFormat="1" ht="26.25" x14ac:dyDescent="0.25">
      <c r="A67" s="140" t="s">
        <v>281</v>
      </c>
      <c r="B67" s="156" t="s">
        <v>282</v>
      </c>
      <c r="C67" s="138">
        <v>574.79499999999996</v>
      </c>
      <c r="D67" s="141"/>
      <c r="E67" s="618">
        <f t="shared" si="1"/>
        <v>574.79499999999996</v>
      </c>
      <c r="F67" s="139">
        <v>969.27599999999995</v>
      </c>
      <c r="G67" s="141"/>
      <c r="H67" s="138">
        <v>142.13900000000001</v>
      </c>
      <c r="I67" s="141">
        <v>31.981999999999999</v>
      </c>
      <c r="J67" s="138">
        <v>-568.60199999999998</v>
      </c>
      <c r="K67" s="157" t="s">
        <v>412</v>
      </c>
      <c r="L67" s="156" t="s">
        <v>706</v>
      </c>
      <c r="M67" s="148" t="s">
        <v>547</v>
      </c>
      <c r="N67" s="157" t="s">
        <v>546</v>
      </c>
      <c r="O67" s="165" t="s">
        <v>428</v>
      </c>
      <c r="P67" s="165" t="s">
        <v>429</v>
      </c>
      <c r="Q67" s="165" t="s">
        <v>430</v>
      </c>
      <c r="R67" s="157" t="s">
        <v>427</v>
      </c>
    </row>
    <row r="68" spans="1:18" customFormat="1" ht="26.25" x14ac:dyDescent="0.25">
      <c r="A68" s="140" t="s">
        <v>283</v>
      </c>
      <c r="B68" s="157" t="s">
        <v>284</v>
      </c>
      <c r="C68" s="138">
        <v>1037.3910000000001</v>
      </c>
      <c r="D68" s="139"/>
      <c r="E68" s="618">
        <f t="shared" si="1"/>
        <v>1037.3910000000001</v>
      </c>
      <c r="F68" s="139">
        <v>891.05399999999997</v>
      </c>
      <c r="G68" s="139"/>
      <c r="H68" s="138">
        <v>20.571999999999999</v>
      </c>
      <c r="I68" s="141">
        <v>38.259</v>
      </c>
      <c r="J68" s="138">
        <v>87.5060000000001</v>
      </c>
      <c r="K68" s="157" t="s">
        <v>412</v>
      </c>
      <c r="L68" s="156" t="s">
        <v>706</v>
      </c>
      <c r="M68" s="148"/>
      <c r="N68" s="157" t="s">
        <v>548</v>
      </c>
      <c r="O68" s="165" t="s">
        <v>428</v>
      </c>
      <c r="P68" s="165" t="s">
        <v>429</v>
      </c>
      <c r="Q68" s="165" t="s">
        <v>430</v>
      </c>
      <c r="R68" s="157" t="s">
        <v>427</v>
      </c>
    </row>
    <row r="69" spans="1:18" customFormat="1" ht="26.25" x14ac:dyDescent="0.25">
      <c r="A69" s="140" t="s">
        <v>285</v>
      </c>
      <c r="B69" s="156" t="s">
        <v>286</v>
      </c>
      <c r="C69" s="138">
        <v>261.76299999999998</v>
      </c>
      <c r="D69" s="141"/>
      <c r="E69" s="618">
        <f t="shared" si="1"/>
        <v>261.76299999999998</v>
      </c>
      <c r="F69" s="139">
        <v>620.81999999999994</v>
      </c>
      <c r="G69" s="141"/>
      <c r="H69" s="138">
        <v>56.134</v>
      </c>
      <c r="I69" s="141">
        <v>24.167000000000002</v>
      </c>
      <c r="J69" s="138">
        <v>-439.35799999999995</v>
      </c>
      <c r="K69" s="157" t="s">
        <v>412</v>
      </c>
      <c r="L69" s="156" t="s">
        <v>711</v>
      </c>
      <c r="M69" s="148" t="s">
        <v>550</v>
      </c>
      <c r="N69" s="157" t="s">
        <v>549</v>
      </c>
      <c r="O69" s="165" t="s">
        <v>270</v>
      </c>
      <c r="P69" s="165" t="s">
        <v>423</v>
      </c>
      <c r="Q69" s="165" t="s">
        <v>424</v>
      </c>
      <c r="R69" s="157" t="s">
        <v>422</v>
      </c>
    </row>
    <row r="70" spans="1:18" customFormat="1" ht="26.25" x14ac:dyDescent="0.25">
      <c r="A70" s="140" t="s">
        <v>287</v>
      </c>
      <c r="B70" s="156" t="s">
        <v>288</v>
      </c>
      <c r="C70" s="138">
        <v>169.07499999999999</v>
      </c>
      <c r="D70" s="141"/>
      <c r="E70" s="618">
        <f t="shared" si="1"/>
        <v>169.07499999999999</v>
      </c>
      <c r="F70" s="139">
        <v>326.90600000000001</v>
      </c>
      <c r="G70" s="141"/>
      <c r="H70" s="138">
        <v>18.388000000000002</v>
      </c>
      <c r="I70" s="141">
        <v>9.093</v>
      </c>
      <c r="J70" s="138">
        <v>-185.31200000000001</v>
      </c>
      <c r="K70" s="157" t="s">
        <v>412</v>
      </c>
      <c r="L70" s="156" t="s">
        <v>706</v>
      </c>
      <c r="M70" s="148" t="s">
        <v>552</v>
      </c>
      <c r="N70" s="157" t="s">
        <v>551</v>
      </c>
      <c r="O70" s="165" t="s">
        <v>467</v>
      </c>
      <c r="P70" s="165" t="s">
        <v>499</v>
      </c>
      <c r="Q70" s="165" t="s">
        <v>467</v>
      </c>
      <c r="R70" s="157" t="s">
        <v>427</v>
      </c>
    </row>
    <row r="71" spans="1:18" customFormat="1" ht="51.75" x14ac:dyDescent="0.25">
      <c r="A71" s="140" t="s">
        <v>289</v>
      </c>
      <c r="B71" s="156" t="s">
        <v>290</v>
      </c>
      <c r="C71" s="138">
        <v>73.105000000000004</v>
      </c>
      <c r="D71" s="139"/>
      <c r="E71" s="618">
        <f t="shared" si="1"/>
        <v>73.105000000000004</v>
      </c>
      <c r="F71" s="139">
        <v>53.677</v>
      </c>
      <c r="G71" s="139"/>
      <c r="H71" s="138"/>
      <c r="I71" s="141">
        <v>2.2650000000000001</v>
      </c>
      <c r="J71" s="138">
        <v>17.163000000000004</v>
      </c>
      <c r="K71" s="157" t="s">
        <v>412</v>
      </c>
      <c r="L71" s="156" t="s">
        <v>706</v>
      </c>
      <c r="M71" s="156" t="s">
        <v>554</v>
      </c>
      <c r="N71" s="157" t="s">
        <v>553</v>
      </c>
      <c r="O71" s="165" t="s">
        <v>428</v>
      </c>
      <c r="P71" s="165" t="s">
        <v>429</v>
      </c>
      <c r="Q71" s="165" t="s">
        <v>430</v>
      </c>
      <c r="R71" s="157" t="s">
        <v>427</v>
      </c>
    </row>
    <row r="72" spans="1:18" customFormat="1" ht="26.25" x14ac:dyDescent="0.25">
      <c r="A72" s="140" t="s">
        <v>291</v>
      </c>
      <c r="B72" s="157" t="s">
        <v>292</v>
      </c>
      <c r="C72" s="138">
        <v>1379.1569999999999</v>
      </c>
      <c r="D72" s="141"/>
      <c r="E72" s="618">
        <f t="shared" ref="E72:E103" si="2">C72+D72</f>
        <v>1379.1569999999999</v>
      </c>
      <c r="F72" s="139">
        <v>1160.7739999999999</v>
      </c>
      <c r="G72" s="141"/>
      <c r="H72" s="138">
        <v>60.277000000000001</v>
      </c>
      <c r="I72" s="141">
        <v>41.225999999999999</v>
      </c>
      <c r="J72" s="138">
        <v>116.88000000000005</v>
      </c>
      <c r="K72" s="157" t="s">
        <v>412</v>
      </c>
      <c r="L72" s="156" t="s">
        <v>706</v>
      </c>
      <c r="M72" s="148"/>
      <c r="N72" s="157" t="s">
        <v>555</v>
      </c>
      <c r="O72" s="165" t="s">
        <v>467</v>
      </c>
      <c r="P72" s="165" t="s">
        <v>468</v>
      </c>
      <c r="Q72" s="165" t="s">
        <v>467</v>
      </c>
      <c r="R72" s="157" t="s">
        <v>427</v>
      </c>
    </row>
    <row r="73" spans="1:18" customFormat="1" ht="26.25" x14ac:dyDescent="0.25">
      <c r="A73" s="140" t="s">
        <v>631</v>
      </c>
      <c r="B73" s="148" t="s">
        <v>732</v>
      </c>
      <c r="C73" s="142"/>
      <c r="D73" s="142">
        <v>739403</v>
      </c>
      <c r="E73" s="618">
        <f t="shared" si="2"/>
        <v>739403</v>
      </c>
      <c r="F73" s="142">
        <v>686774</v>
      </c>
      <c r="G73" s="142"/>
      <c r="H73" s="142"/>
      <c r="I73" s="142">
        <v>2845</v>
      </c>
      <c r="J73" s="138">
        <v>49784</v>
      </c>
      <c r="K73" s="157" t="s">
        <v>414</v>
      </c>
      <c r="L73" s="156" t="s">
        <v>711</v>
      </c>
      <c r="M73" s="156"/>
      <c r="N73" s="157" t="s">
        <v>635</v>
      </c>
      <c r="O73" s="165" t="s">
        <v>203</v>
      </c>
      <c r="P73" s="165" t="s">
        <v>810</v>
      </c>
      <c r="Q73" s="165" t="s">
        <v>479</v>
      </c>
      <c r="R73" s="157" t="s">
        <v>422</v>
      </c>
    </row>
    <row r="74" spans="1:18" customFormat="1" ht="39" x14ac:dyDescent="0.25">
      <c r="A74" s="140" t="s">
        <v>723</v>
      </c>
      <c r="B74" s="156" t="s">
        <v>294</v>
      </c>
      <c r="C74" s="138">
        <v>2646.4</v>
      </c>
      <c r="D74" s="139"/>
      <c r="E74" s="618">
        <f t="shared" si="2"/>
        <v>2646.4</v>
      </c>
      <c r="F74" s="139">
        <v>2571.067</v>
      </c>
      <c r="G74" s="139"/>
      <c r="H74" s="138">
        <v>4.7249999999999996</v>
      </c>
      <c r="I74" s="141">
        <v>112.905</v>
      </c>
      <c r="J74" s="138">
        <v>-42.296999999999912</v>
      </c>
      <c r="K74" s="157" t="s">
        <v>412</v>
      </c>
      <c r="L74" s="156" t="s">
        <v>706</v>
      </c>
      <c r="M74" s="148" t="s">
        <v>557</v>
      </c>
      <c r="N74" s="157" t="s">
        <v>556</v>
      </c>
      <c r="O74" s="165" t="s">
        <v>442</v>
      </c>
      <c r="P74" s="165" t="s">
        <v>443</v>
      </c>
      <c r="Q74" s="165" t="s">
        <v>444</v>
      </c>
      <c r="R74" s="157" t="s">
        <v>427</v>
      </c>
    </row>
    <row r="75" spans="1:18" customFormat="1" ht="39" x14ac:dyDescent="0.25">
      <c r="A75" s="140" t="s">
        <v>295</v>
      </c>
      <c r="B75" s="157" t="s">
        <v>297</v>
      </c>
      <c r="C75" s="142">
        <v>19080</v>
      </c>
      <c r="D75" s="142"/>
      <c r="E75" s="618">
        <f t="shared" si="2"/>
        <v>19080</v>
      </c>
      <c r="F75" s="142">
        <v>16845</v>
      </c>
      <c r="G75" s="142"/>
      <c r="H75" s="142">
        <v>18</v>
      </c>
      <c r="I75" s="142">
        <v>271</v>
      </c>
      <c r="J75" s="138">
        <v>1946</v>
      </c>
      <c r="K75" s="157" t="s">
        <v>414</v>
      </c>
      <c r="L75" s="156" t="s">
        <v>706</v>
      </c>
      <c r="M75" s="156"/>
      <c r="N75" s="157" t="s">
        <v>558</v>
      </c>
      <c r="O75" s="165" t="s">
        <v>439</v>
      </c>
      <c r="P75" s="165" t="s">
        <v>453</v>
      </c>
      <c r="Q75" s="165" t="s">
        <v>440</v>
      </c>
      <c r="R75" s="157" t="s">
        <v>438</v>
      </c>
    </row>
    <row r="76" spans="1:18" customFormat="1" ht="26.25" x14ac:dyDescent="0.25">
      <c r="A76" s="140" t="s">
        <v>300</v>
      </c>
      <c r="B76" s="159" t="s">
        <v>630</v>
      </c>
      <c r="C76" s="138">
        <v>1107.952</v>
      </c>
      <c r="D76" s="138"/>
      <c r="E76" s="618">
        <f t="shared" si="2"/>
        <v>1107.952</v>
      </c>
      <c r="F76" s="138">
        <v>955.6930000000001</v>
      </c>
      <c r="G76" s="138"/>
      <c r="H76" s="138">
        <v>3.0310000000000001</v>
      </c>
      <c r="I76" s="138">
        <v>59.923999999999999</v>
      </c>
      <c r="J76" s="138">
        <v>89.304000000000059</v>
      </c>
      <c r="K76" s="157" t="s">
        <v>412</v>
      </c>
      <c r="L76" s="157" t="s">
        <v>415</v>
      </c>
      <c r="M76" s="147"/>
      <c r="N76" s="157" t="s">
        <v>559</v>
      </c>
      <c r="O76" s="165" t="s">
        <v>428</v>
      </c>
      <c r="P76" s="165" t="s">
        <v>429</v>
      </c>
      <c r="Q76" s="165" t="s">
        <v>430</v>
      </c>
      <c r="R76" s="157" t="s">
        <v>427</v>
      </c>
    </row>
    <row r="77" spans="1:18" customFormat="1" ht="39" x14ac:dyDescent="0.25">
      <c r="A77" s="140" t="s">
        <v>306</v>
      </c>
      <c r="B77" s="155" t="s">
        <v>307</v>
      </c>
      <c r="C77" s="138"/>
      <c r="D77" s="138"/>
      <c r="E77" s="618">
        <f t="shared" si="2"/>
        <v>0</v>
      </c>
      <c r="F77" s="139"/>
      <c r="G77" s="138"/>
      <c r="H77" s="138"/>
      <c r="I77" s="138"/>
      <c r="J77" s="138"/>
      <c r="K77" s="155" t="s">
        <v>416</v>
      </c>
      <c r="L77" s="156" t="s">
        <v>706</v>
      </c>
      <c r="M77" s="148" t="s">
        <v>560</v>
      </c>
      <c r="N77" s="157"/>
      <c r="O77" s="165" t="s">
        <v>442</v>
      </c>
      <c r="P77" s="165" t="s">
        <v>443</v>
      </c>
      <c r="Q77" s="165" t="s">
        <v>444</v>
      </c>
      <c r="R77" s="157" t="s">
        <v>427</v>
      </c>
    </row>
    <row r="78" spans="1:18" customFormat="1" ht="90" x14ac:dyDescent="0.25">
      <c r="A78" s="140" t="s">
        <v>311</v>
      </c>
      <c r="B78" s="159" t="s">
        <v>630</v>
      </c>
      <c r="C78" s="138">
        <v>16295.901</v>
      </c>
      <c r="D78" s="141"/>
      <c r="E78" s="618">
        <f t="shared" si="2"/>
        <v>16295.901</v>
      </c>
      <c r="F78" s="139">
        <v>19976.813000000002</v>
      </c>
      <c r="G78" s="141"/>
      <c r="H78" s="138"/>
      <c r="I78" s="141">
        <v>637.94000000000005</v>
      </c>
      <c r="J78" s="138">
        <v>-4318.8520000000026</v>
      </c>
      <c r="K78" s="157" t="s">
        <v>412</v>
      </c>
      <c r="L78" s="157" t="s">
        <v>415</v>
      </c>
      <c r="M78" s="148" t="s">
        <v>563</v>
      </c>
      <c r="N78" s="157" t="s">
        <v>562</v>
      </c>
      <c r="O78" s="165" t="s">
        <v>467</v>
      </c>
      <c r="P78" s="165" t="s">
        <v>467</v>
      </c>
      <c r="Q78" s="165" t="s">
        <v>467</v>
      </c>
      <c r="R78" s="157" t="s">
        <v>427</v>
      </c>
    </row>
    <row r="79" spans="1:18" customFormat="1" ht="64.5" x14ac:dyDescent="0.25">
      <c r="A79" s="140" t="s">
        <v>313</v>
      </c>
      <c r="B79" s="156" t="s">
        <v>314</v>
      </c>
      <c r="C79" s="138"/>
      <c r="D79" s="139">
        <v>591.84</v>
      </c>
      <c r="E79" s="618">
        <f t="shared" si="2"/>
        <v>591.84</v>
      </c>
      <c r="F79" s="139">
        <v>584.36900000000003</v>
      </c>
      <c r="G79" s="139"/>
      <c r="H79" s="138">
        <v>2.1419999999999999</v>
      </c>
      <c r="I79" s="141"/>
      <c r="J79" s="138">
        <v>5.3290000000000042</v>
      </c>
      <c r="K79" s="157" t="s">
        <v>412</v>
      </c>
      <c r="L79" s="156" t="s">
        <v>711</v>
      </c>
      <c r="M79" s="156" t="s">
        <v>565</v>
      </c>
      <c r="N79" s="157" t="s">
        <v>564</v>
      </c>
      <c r="O79" s="165" t="s">
        <v>428</v>
      </c>
      <c r="P79" s="165" t="s">
        <v>429</v>
      </c>
      <c r="Q79" s="165" t="s">
        <v>430</v>
      </c>
      <c r="R79" s="157" t="s">
        <v>427</v>
      </c>
    </row>
    <row r="80" spans="1:18" customFormat="1" ht="26.25" x14ac:dyDescent="0.25">
      <c r="A80" s="140" t="s">
        <v>315</v>
      </c>
      <c r="B80" s="156" t="s">
        <v>316</v>
      </c>
      <c r="C80" s="138">
        <v>814.83900000000006</v>
      </c>
      <c r="D80" s="141"/>
      <c r="E80" s="618">
        <f t="shared" si="2"/>
        <v>814.83900000000006</v>
      </c>
      <c r="F80" s="139">
        <v>732.05799999999999</v>
      </c>
      <c r="G80" s="141"/>
      <c r="H80" s="138">
        <v>52.746000000000002</v>
      </c>
      <c r="I80" s="141">
        <v>29.483000000000001</v>
      </c>
      <c r="J80" s="138">
        <v>0.55200000000006</v>
      </c>
      <c r="K80" s="157" t="s">
        <v>412</v>
      </c>
      <c r="L80" s="156" t="s">
        <v>706</v>
      </c>
      <c r="M80" s="148" t="s">
        <v>567</v>
      </c>
      <c r="N80" s="157" t="s">
        <v>566</v>
      </c>
      <c r="O80" s="165" t="s">
        <v>428</v>
      </c>
      <c r="P80" s="165" t="s">
        <v>429</v>
      </c>
      <c r="Q80" s="165" t="s">
        <v>430</v>
      </c>
      <c r="R80" s="157" t="s">
        <v>427</v>
      </c>
    </row>
    <row r="81" spans="1:18" customFormat="1" ht="39" x14ac:dyDescent="0.25">
      <c r="A81" s="140" t="s">
        <v>317</v>
      </c>
      <c r="B81" s="156" t="s">
        <v>318</v>
      </c>
      <c r="C81" s="138">
        <v>1027.413</v>
      </c>
      <c r="D81" s="144"/>
      <c r="E81" s="618">
        <f t="shared" si="2"/>
        <v>1027.413</v>
      </c>
      <c r="F81" s="139">
        <v>1026.915</v>
      </c>
      <c r="G81" s="144"/>
      <c r="H81" s="138">
        <v>45.106000000000002</v>
      </c>
      <c r="I81" s="141">
        <v>28.015999999999998</v>
      </c>
      <c r="J81" s="138">
        <v>-72.623999999999953</v>
      </c>
      <c r="K81" s="157" t="s">
        <v>412</v>
      </c>
      <c r="L81" s="156" t="s">
        <v>706</v>
      </c>
      <c r="M81" s="148" t="s">
        <v>569</v>
      </c>
      <c r="N81" s="157" t="s">
        <v>568</v>
      </c>
      <c r="O81" s="165" t="s">
        <v>428</v>
      </c>
      <c r="P81" s="165" t="s">
        <v>429</v>
      </c>
      <c r="Q81" s="165" t="s">
        <v>430</v>
      </c>
      <c r="R81" s="157" t="s">
        <v>427</v>
      </c>
    </row>
    <row r="82" spans="1:18" customFormat="1" ht="51.75" x14ac:dyDescent="0.25">
      <c r="A82" s="140" t="s">
        <v>319</v>
      </c>
      <c r="B82" s="156" t="s">
        <v>320</v>
      </c>
      <c r="C82" s="138">
        <v>97.271999999999991</v>
      </c>
      <c r="D82" s="139"/>
      <c r="E82" s="618">
        <f t="shared" si="2"/>
        <v>97.271999999999991</v>
      </c>
      <c r="F82" s="139">
        <v>341.26400000000001</v>
      </c>
      <c r="G82" s="139"/>
      <c r="H82" s="138">
        <v>13.709</v>
      </c>
      <c r="I82" s="141">
        <v>1.974</v>
      </c>
      <c r="J82" s="138">
        <v>-259.67500000000001</v>
      </c>
      <c r="K82" s="157" t="s">
        <v>412</v>
      </c>
      <c r="L82" s="156" t="s">
        <v>706</v>
      </c>
      <c r="M82" s="148" t="s">
        <v>571</v>
      </c>
      <c r="N82" s="157" t="s">
        <v>570</v>
      </c>
      <c r="O82" s="165" t="s">
        <v>467</v>
      </c>
      <c r="P82" s="165" t="s">
        <v>499</v>
      </c>
      <c r="Q82" s="165" t="s">
        <v>467</v>
      </c>
      <c r="R82" s="157" t="s">
        <v>427</v>
      </c>
    </row>
    <row r="83" spans="1:18" customFormat="1" ht="26.25" x14ac:dyDescent="0.25">
      <c r="A83" s="140" t="s">
        <v>321</v>
      </c>
      <c r="B83" s="157" t="s">
        <v>322</v>
      </c>
      <c r="C83" s="138">
        <v>713.79899999999998</v>
      </c>
      <c r="D83" s="141"/>
      <c r="E83" s="618">
        <f t="shared" si="2"/>
        <v>713.79899999999998</v>
      </c>
      <c r="F83" s="139">
        <v>379.42400000000004</v>
      </c>
      <c r="G83" s="141"/>
      <c r="H83" s="138"/>
      <c r="I83" s="141">
        <v>8.8520000000000003</v>
      </c>
      <c r="J83" s="138">
        <v>325.52299999999997</v>
      </c>
      <c r="K83" s="157" t="s">
        <v>412</v>
      </c>
      <c r="L83" s="156" t="s">
        <v>706</v>
      </c>
      <c r="M83" s="148"/>
      <c r="N83" s="157" t="s">
        <v>572</v>
      </c>
      <c r="O83" s="165" t="s">
        <v>433</v>
      </c>
      <c r="P83" s="165" t="s">
        <v>434</v>
      </c>
      <c r="Q83" s="165" t="s">
        <v>435</v>
      </c>
      <c r="R83" s="157" t="s">
        <v>427</v>
      </c>
    </row>
    <row r="84" spans="1:18" customFormat="1" ht="39" x14ac:dyDescent="0.25">
      <c r="A84" s="140" t="s">
        <v>323</v>
      </c>
      <c r="B84" s="156" t="s">
        <v>324</v>
      </c>
      <c r="C84" s="138">
        <v>123.66</v>
      </c>
      <c r="D84" s="139"/>
      <c r="E84" s="618">
        <f t="shared" si="2"/>
        <v>123.66</v>
      </c>
      <c r="F84" s="139">
        <v>592.40200000000004</v>
      </c>
      <c r="G84" s="139"/>
      <c r="H84" s="138"/>
      <c r="I84" s="141">
        <v>31.334</v>
      </c>
      <c r="J84" s="138">
        <v>-500.07600000000008</v>
      </c>
      <c r="K84" s="157" t="s">
        <v>412</v>
      </c>
      <c r="L84" s="156" t="s">
        <v>706</v>
      </c>
      <c r="M84" s="148" t="s">
        <v>574</v>
      </c>
      <c r="N84" s="157" t="s">
        <v>573</v>
      </c>
      <c r="O84" s="165" t="s">
        <v>467</v>
      </c>
      <c r="P84" s="165" t="s">
        <v>468</v>
      </c>
      <c r="Q84" s="165" t="s">
        <v>467</v>
      </c>
      <c r="R84" s="157" t="s">
        <v>427</v>
      </c>
    </row>
    <row r="85" spans="1:18" customFormat="1" ht="39" x14ac:dyDescent="0.25">
      <c r="A85" s="140" t="s">
        <v>325</v>
      </c>
      <c r="B85" s="156" t="s">
        <v>326</v>
      </c>
      <c r="C85" s="138">
        <v>342.03800000000001</v>
      </c>
      <c r="D85" s="139"/>
      <c r="E85" s="618">
        <f t="shared" si="2"/>
        <v>342.03800000000001</v>
      </c>
      <c r="F85" s="139">
        <v>315.50299999999999</v>
      </c>
      <c r="G85" s="139"/>
      <c r="H85" s="138"/>
      <c r="I85" s="141">
        <v>14.391999999999999</v>
      </c>
      <c r="J85" s="138">
        <v>12.143000000000026</v>
      </c>
      <c r="K85" s="157" t="s">
        <v>412</v>
      </c>
      <c r="L85" s="156" t="s">
        <v>706</v>
      </c>
      <c r="M85" s="148" t="s">
        <v>576</v>
      </c>
      <c r="N85" s="157" t="s">
        <v>575</v>
      </c>
      <c r="O85" s="165" t="s">
        <v>442</v>
      </c>
      <c r="P85" s="165" t="s">
        <v>443</v>
      </c>
      <c r="Q85" s="165" t="s">
        <v>444</v>
      </c>
      <c r="R85" s="157" t="s">
        <v>427</v>
      </c>
    </row>
    <row r="86" spans="1:18" customFormat="1" ht="64.5" x14ac:dyDescent="0.25">
      <c r="A86" s="140" t="s">
        <v>327</v>
      </c>
      <c r="B86" s="148" t="s">
        <v>329</v>
      </c>
      <c r="C86" s="142">
        <v>23985.81</v>
      </c>
      <c r="D86" s="142">
        <v>808.54499999999996</v>
      </c>
      <c r="E86" s="618">
        <f t="shared" si="2"/>
        <v>24794.355</v>
      </c>
      <c r="F86" s="139">
        <v>22265.857</v>
      </c>
      <c r="G86" s="141"/>
      <c r="H86" s="138"/>
      <c r="I86" s="141">
        <v>1163.269</v>
      </c>
      <c r="J86" s="138">
        <v>1365.2289999999996</v>
      </c>
      <c r="K86" s="157" t="s">
        <v>412</v>
      </c>
      <c r="L86" s="156" t="s">
        <v>706</v>
      </c>
      <c r="M86" s="156" t="s">
        <v>578</v>
      </c>
      <c r="N86" s="157" t="s">
        <v>771</v>
      </c>
      <c r="O86" s="165" t="s">
        <v>463</v>
      </c>
      <c r="P86" s="165" t="s">
        <v>464</v>
      </c>
      <c r="Q86" s="165" t="s">
        <v>463</v>
      </c>
      <c r="R86" s="157" t="s">
        <v>460</v>
      </c>
    </row>
    <row r="87" spans="1:18" customFormat="1" ht="26.25" x14ac:dyDescent="0.25">
      <c r="A87" s="140" t="s">
        <v>330</v>
      </c>
      <c r="B87" s="159" t="s">
        <v>630</v>
      </c>
      <c r="C87" s="138">
        <v>33621.129999999997</v>
      </c>
      <c r="D87" s="138"/>
      <c r="E87" s="618">
        <f t="shared" si="2"/>
        <v>33621.129999999997</v>
      </c>
      <c r="F87" s="138">
        <v>27977.612000000001</v>
      </c>
      <c r="G87" s="138"/>
      <c r="H87" s="138">
        <v>2076.3920000000003</v>
      </c>
      <c r="I87" s="138">
        <v>2163.3440000000001</v>
      </c>
      <c r="J87" s="138">
        <v>1403.7820000000002</v>
      </c>
      <c r="K87" s="157" t="s">
        <v>412</v>
      </c>
      <c r="L87" s="157" t="s">
        <v>415</v>
      </c>
      <c r="M87" s="147"/>
      <c r="N87" s="157" t="s">
        <v>579</v>
      </c>
      <c r="O87" s="165" t="s">
        <v>486</v>
      </c>
      <c r="P87" s="165" t="s">
        <v>486</v>
      </c>
      <c r="Q87" s="165" t="s">
        <v>487</v>
      </c>
      <c r="R87" s="157" t="s">
        <v>460</v>
      </c>
    </row>
    <row r="88" spans="1:18" customFormat="1" ht="39" x14ac:dyDescent="0.25">
      <c r="A88" s="140" t="s">
        <v>338</v>
      </c>
      <c r="B88" s="157" t="s">
        <v>339</v>
      </c>
      <c r="C88" s="138"/>
      <c r="D88" s="138"/>
      <c r="E88" s="618">
        <f t="shared" si="2"/>
        <v>0</v>
      </c>
      <c r="F88" s="138"/>
      <c r="G88" s="138"/>
      <c r="H88" s="138"/>
      <c r="I88" s="138"/>
      <c r="J88" s="138"/>
      <c r="K88" s="157"/>
      <c r="L88" s="156" t="s">
        <v>706</v>
      </c>
      <c r="M88" s="147"/>
      <c r="N88" s="157" t="s">
        <v>580</v>
      </c>
      <c r="O88" s="165" t="s">
        <v>428</v>
      </c>
      <c r="P88" s="165" t="s">
        <v>459</v>
      </c>
      <c r="Q88" s="165" t="s">
        <v>430</v>
      </c>
      <c r="R88" s="157" t="s">
        <v>441</v>
      </c>
    </row>
    <row r="89" spans="1:18" customFormat="1" ht="51.75" x14ac:dyDescent="0.25">
      <c r="A89" s="140" t="s">
        <v>798</v>
      </c>
      <c r="B89" s="155" t="s">
        <v>340</v>
      </c>
      <c r="C89" s="138">
        <v>17894.349999999999</v>
      </c>
      <c r="D89" s="141"/>
      <c r="E89" s="618">
        <f t="shared" si="2"/>
        <v>17894.349999999999</v>
      </c>
      <c r="F89" s="139">
        <v>18174.679</v>
      </c>
      <c r="G89" s="141"/>
      <c r="H89" s="138"/>
      <c r="I89" s="141">
        <v>124.16500000000001</v>
      </c>
      <c r="J89" s="138">
        <v>-404.49400000000156</v>
      </c>
      <c r="K89" s="157" t="s">
        <v>412</v>
      </c>
      <c r="L89" s="156" t="s">
        <v>706</v>
      </c>
      <c r="M89" s="155" t="s">
        <v>582</v>
      </c>
      <c r="N89" s="157" t="s">
        <v>772</v>
      </c>
      <c r="O89" s="165" t="s">
        <v>467</v>
      </c>
      <c r="P89" s="165" t="s">
        <v>468</v>
      </c>
      <c r="Q89" s="165" t="s">
        <v>467</v>
      </c>
      <c r="R89" s="157" t="s">
        <v>427</v>
      </c>
    </row>
    <row r="90" spans="1:18" customFormat="1" ht="39" x14ac:dyDescent="0.25">
      <c r="A90" s="140" t="s">
        <v>341</v>
      </c>
      <c r="B90" s="157" t="s">
        <v>342</v>
      </c>
      <c r="C90" s="138">
        <v>344.399</v>
      </c>
      <c r="D90" s="141">
        <v>378.12599999999998</v>
      </c>
      <c r="E90" s="618">
        <f t="shared" si="2"/>
        <v>722.52499999999998</v>
      </c>
      <c r="F90" s="139">
        <v>652.20900000000006</v>
      </c>
      <c r="G90" s="141"/>
      <c r="H90" s="138"/>
      <c r="I90" s="141">
        <v>10.132999999999999</v>
      </c>
      <c r="J90" s="138">
        <v>60.182999999999922</v>
      </c>
      <c r="K90" s="157" t="s">
        <v>412</v>
      </c>
      <c r="L90" s="156" t="s">
        <v>706</v>
      </c>
      <c r="M90" s="156" t="s">
        <v>584</v>
      </c>
      <c r="N90" s="157" t="s">
        <v>583</v>
      </c>
      <c r="O90" s="165" t="s">
        <v>270</v>
      </c>
      <c r="P90" s="165" t="s">
        <v>423</v>
      </c>
      <c r="Q90" s="165" t="s">
        <v>424</v>
      </c>
      <c r="R90" s="157" t="s">
        <v>422</v>
      </c>
    </row>
    <row r="91" spans="1:18" s="17" customFormat="1" ht="26.25" x14ac:dyDescent="0.25">
      <c r="A91" s="140" t="s">
        <v>343</v>
      </c>
      <c r="B91" s="157" t="s">
        <v>344</v>
      </c>
      <c r="C91" s="138">
        <v>256.67700000000002</v>
      </c>
      <c r="D91" s="139"/>
      <c r="E91" s="618">
        <f t="shared" si="2"/>
        <v>256.67700000000002</v>
      </c>
      <c r="F91" s="139">
        <v>236.98199999999997</v>
      </c>
      <c r="G91" s="139"/>
      <c r="H91" s="138"/>
      <c r="I91" s="141">
        <v>12.298999999999999</v>
      </c>
      <c r="J91" s="138">
        <v>7.3960000000000505</v>
      </c>
      <c r="K91" s="157" t="s">
        <v>412</v>
      </c>
      <c r="L91" s="156" t="s">
        <v>711</v>
      </c>
      <c r="M91" s="148"/>
      <c r="N91" s="157" t="s">
        <v>585</v>
      </c>
      <c r="O91" s="165" t="s">
        <v>467</v>
      </c>
      <c r="P91" s="165" t="s">
        <v>499</v>
      </c>
      <c r="Q91" s="165" t="s">
        <v>467</v>
      </c>
      <c r="R91" s="157" t="s">
        <v>427</v>
      </c>
    </row>
    <row r="92" spans="1:18" customFormat="1" ht="26.25" x14ac:dyDescent="0.25">
      <c r="A92" s="140" t="s">
        <v>345</v>
      </c>
      <c r="B92" s="157" t="s">
        <v>346</v>
      </c>
      <c r="C92" s="138">
        <v>941.88400000000001</v>
      </c>
      <c r="D92" s="139"/>
      <c r="E92" s="618">
        <f t="shared" si="2"/>
        <v>941.88400000000001</v>
      </c>
      <c r="F92" s="139">
        <v>755.16499999999996</v>
      </c>
      <c r="G92" s="139"/>
      <c r="H92" s="138">
        <v>7.4729999999999999</v>
      </c>
      <c r="I92" s="141">
        <v>47.738</v>
      </c>
      <c r="J92" s="138">
        <v>131.50800000000004</v>
      </c>
      <c r="K92" s="157" t="s">
        <v>412</v>
      </c>
      <c r="L92" s="156" t="s">
        <v>706</v>
      </c>
      <c r="M92" s="148"/>
      <c r="N92" s="157"/>
      <c r="O92" s="165" t="s">
        <v>439</v>
      </c>
      <c r="P92" s="165" t="s">
        <v>515</v>
      </c>
      <c r="Q92" s="165" t="s">
        <v>440</v>
      </c>
      <c r="R92" s="157" t="s">
        <v>438</v>
      </c>
    </row>
    <row r="93" spans="1:18" customFormat="1" ht="26.25" x14ac:dyDescent="0.25">
      <c r="A93" s="140" t="s">
        <v>347</v>
      </c>
      <c r="B93" s="157" t="s">
        <v>348</v>
      </c>
      <c r="C93" s="142">
        <v>11601</v>
      </c>
      <c r="D93" s="142">
        <v>39702</v>
      </c>
      <c r="E93" s="618">
        <f t="shared" si="2"/>
        <v>51303</v>
      </c>
      <c r="F93" s="142">
        <v>46312</v>
      </c>
      <c r="G93" s="142"/>
      <c r="H93" s="142">
        <v>993</v>
      </c>
      <c r="I93" s="142">
        <v>3998</v>
      </c>
      <c r="J93" s="138"/>
      <c r="K93" s="157" t="s">
        <v>414</v>
      </c>
      <c r="L93" s="156" t="s">
        <v>415</v>
      </c>
      <c r="M93" s="156"/>
      <c r="N93" s="157" t="s">
        <v>587</v>
      </c>
      <c r="O93" s="165" t="s">
        <v>439</v>
      </c>
      <c r="P93" s="165" t="s">
        <v>534</v>
      </c>
      <c r="Q93" s="165" t="s">
        <v>440</v>
      </c>
      <c r="R93" s="157" t="s">
        <v>438</v>
      </c>
    </row>
    <row r="94" spans="1:18" customFormat="1" ht="26.25" x14ac:dyDescent="0.25">
      <c r="A94" s="140" t="s">
        <v>349</v>
      </c>
      <c r="B94" s="156" t="s">
        <v>350</v>
      </c>
      <c r="C94" s="138">
        <v>490.34200000000004</v>
      </c>
      <c r="D94" s="141"/>
      <c r="E94" s="618">
        <f t="shared" si="2"/>
        <v>490.34200000000004</v>
      </c>
      <c r="F94" s="139">
        <v>410.86900000000003</v>
      </c>
      <c r="G94" s="141"/>
      <c r="H94" s="138"/>
      <c r="I94" s="141">
        <v>21.274999999999999</v>
      </c>
      <c r="J94" s="138">
        <v>58.198000000000015</v>
      </c>
      <c r="K94" s="157" t="s">
        <v>412</v>
      </c>
      <c r="L94" s="156" t="s">
        <v>711</v>
      </c>
      <c r="M94" s="148"/>
      <c r="N94" s="157" t="s">
        <v>588</v>
      </c>
      <c r="O94" s="165" t="s">
        <v>467</v>
      </c>
      <c r="P94" s="165" t="s">
        <v>499</v>
      </c>
      <c r="Q94" s="165" t="s">
        <v>467</v>
      </c>
      <c r="R94" s="157" t="s">
        <v>427</v>
      </c>
    </row>
    <row r="95" spans="1:18" customFormat="1" ht="26.25" x14ac:dyDescent="0.25">
      <c r="A95" s="140" t="s">
        <v>351</v>
      </c>
      <c r="B95" s="148" t="s">
        <v>352</v>
      </c>
      <c r="C95" s="138"/>
      <c r="D95" s="138"/>
      <c r="E95" s="618">
        <f t="shared" si="2"/>
        <v>0</v>
      </c>
      <c r="F95" s="139"/>
      <c r="G95" s="138"/>
      <c r="H95" s="138"/>
      <c r="I95" s="138"/>
      <c r="J95" s="138"/>
      <c r="K95" s="155" t="s">
        <v>412</v>
      </c>
      <c r="L95" s="156" t="s">
        <v>706</v>
      </c>
      <c r="M95" s="148" t="s">
        <v>425</v>
      </c>
      <c r="N95" s="157" t="s">
        <v>589</v>
      </c>
      <c r="O95" s="165" t="s">
        <v>428</v>
      </c>
      <c r="P95" s="165" t="s">
        <v>429</v>
      </c>
      <c r="Q95" s="165" t="s">
        <v>430</v>
      </c>
      <c r="R95" s="157" t="s">
        <v>427</v>
      </c>
    </row>
    <row r="96" spans="1:18" customFormat="1" ht="26.25" x14ac:dyDescent="0.25">
      <c r="A96" s="140" t="s">
        <v>353</v>
      </c>
      <c r="B96" s="156" t="s">
        <v>354</v>
      </c>
      <c r="C96" s="141"/>
      <c r="D96" s="142"/>
      <c r="E96" s="618">
        <f t="shared" si="2"/>
        <v>0</v>
      </c>
      <c r="F96" s="142"/>
      <c r="G96" s="142"/>
      <c r="H96" s="142"/>
      <c r="I96" s="142"/>
      <c r="J96" s="138"/>
      <c r="K96" s="155" t="s">
        <v>412</v>
      </c>
      <c r="L96" s="156" t="s">
        <v>706</v>
      </c>
      <c r="M96" s="156" t="s">
        <v>590</v>
      </c>
      <c r="N96" s="157" t="s">
        <v>731</v>
      </c>
      <c r="O96" s="165" t="s">
        <v>467</v>
      </c>
      <c r="P96" s="165" t="s">
        <v>499</v>
      </c>
      <c r="Q96" s="165" t="s">
        <v>467</v>
      </c>
      <c r="R96" s="157" t="s">
        <v>427</v>
      </c>
    </row>
    <row r="97" spans="1:18" customFormat="1" ht="26.25" x14ac:dyDescent="0.25">
      <c r="A97" s="140" t="s">
        <v>355</v>
      </c>
      <c r="B97" s="156" t="s">
        <v>356</v>
      </c>
      <c r="C97" s="138">
        <v>1167.278</v>
      </c>
      <c r="D97" s="141"/>
      <c r="E97" s="618">
        <f t="shared" si="2"/>
        <v>1167.278</v>
      </c>
      <c r="F97" s="139">
        <v>934.67399999999998</v>
      </c>
      <c r="G97" s="141"/>
      <c r="H97" s="138">
        <v>10.103</v>
      </c>
      <c r="I97" s="141">
        <v>697.89300000000003</v>
      </c>
      <c r="J97" s="138">
        <v>-475.392</v>
      </c>
      <c r="K97" s="157" t="s">
        <v>412</v>
      </c>
      <c r="L97" s="156" t="s">
        <v>706</v>
      </c>
      <c r="M97" s="156" t="s">
        <v>592</v>
      </c>
      <c r="N97" s="157" t="s">
        <v>591</v>
      </c>
      <c r="O97" s="165" t="s">
        <v>428</v>
      </c>
      <c r="P97" s="165" t="s">
        <v>429</v>
      </c>
      <c r="Q97" s="165" t="s">
        <v>430</v>
      </c>
      <c r="R97" s="157" t="s">
        <v>427</v>
      </c>
    </row>
    <row r="98" spans="1:18" customFormat="1" ht="39" x14ac:dyDescent="0.25">
      <c r="A98" s="140" t="s">
        <v>357</v>
      </c>
      <c r="B98" s="155" t="s">
        <v>358</v>
      </c>
      <c r="C98" s="138"/>
      <c r="D98" s="138"/>
      <c r="E98" s="618">
        <f t="shared" si="2"/>
        <v>0</v>
      </c>
      <c r="F98" s="139"/>
      <c r="G98" s="138"/>
      <c r="H98" s="138"/>
      <c r="I98" s="138"/>
      <c r="J98" s="138"/>
      <c r="K98" s="155" t="s">
        <v>412</v>
      </c>
      <c r="L98" s="156" t="s">
        <v>711</v>
      </c>
      <c r="M98" s="148" t="s">
        <v>425</v>
      </c>
      <c r="N98" s="157"/>
      <c r="O98" s="165" t="s">
        <v>442</v>
      </c>
      <c r="P98" s="165" t="s">
        <v>443</v>
      </c>
      <c r="Q98" s="165" t="s">
        <v>444</v>
      </c>
      <c r="R98" s="157" t="s">
        <v>441</v>
      </c>
    </row>
    <row r="99" spans="1:18" customFormat="1" ht="39" x14ac:dyDescent="0.25">
      <c r="A99" s="140" t="s">
        <v>359</v>
      </c>
      <c r="B99" s="156" t="s">
        <v>360</v>
      </c>
      <c r="C99" s="138">
        <v>454.68</v>
      </c>
      <c r="D99" s="139"/>
      <c r="E99" s="618">
        <f t="shared" si="2"/>
        <v>454.68</v>
      </c>
      <c r="F99" s="139">
        <v>574.90599999999995</v>
      </c>
      <c r="G99" s="139"/>
      <c r="H99" s="138">
        <v>1.5389999999999999</v>
      </c>
      <c r="I99" s="141">
        <v>5.2080000000000002</v>
      </c>
      <c r="J99" s="138">
        <v>-126.97299999999994</v>
      </c>
      <c r="K99" s="157" t="s">
        <v>412</v>
      </c>
      <c r="L99" s="156" t="s">
        <v>708</v>
      </c>
      <c r="M99" s="148" t="s">
        <v>594</v>
      </c>
      <c r="N99" s="157" t="s">
        <v>593</v>
      </c>
      <c r="O99" s="165" t="s">
        <v>442</v>
      </c>
      <c r="P99" s="165" t="s">
        <v>443</v>
      </c>
      <c r="Q99" s="165" t="s">
        <v>444</v>
      </c>
      <c r="R99" s="157" t="s">
        <v>441</v>
      </c>
    </row>
    <row r="100" spans="1:18" customFormat="1" ht="26.25" x14ac:dyDescent="0.25">
      <c r="A100" s="140" t="s">
        <v>361</v>
      </c>
      <c r="B100" s="148" t="s">
        <v>362</v>
      </c>
      <c r="C100" s="138"/>
      <c r="D100" s="138"/>
      <c r="E100" s="618">
        <f t="shared" si="2"/>
        <v>0</v>
      </c>
      <c r="F100" s="139"/>
      <c r="G100" s="138"/>
      <c r="H100" s="138"/>
      <c r="I100" s="138"/>
      <c r="J100" s="138"/>
      <c r="K100" s="155" t="s">
        <v>412</v>
      </c>
      <c r="L100" s="156" t="s">
        <v>706</v>
      </c>
      <c r="M100" s="148" t="s">
        <v>425</v>
      </c>
      <c r="N100" s="157" t="s">
        <v>773</v>
      </c>
      <c r="O100" s="165" t="s">
        <v>433</v>
      </c>
      <c r="P100" s="165" t="s">
        <v>482</v>
      </c>
      <c r="Q100" s="165" t="s">
        <v>435</v>
      </c>
      <c r="R100" s="157" t="s">
        <v>427</v>
      </c>
    </row>
    <row r="101" spans="1:18" customFormat="1" ht="26.25" x14ac:dyDescent="0.25">
      <c r="A101" s="140" t="s">
        <v>363</v>
      </c>
      <c r="B101" s="157" t="s">
        <v>364</v>
      </c>
      <c r="C101" s="142"/>
      <c r="D101" s="142">
        <v>61446</v>
      </c>
      <c r="E101" s="618">
        <f t="shared" si="2"/>
        <v>61446</v>
      </c>
      <c r="F101" s="142">
        <v>54684</v>
      </c>
      <c r="G101" s="142"/>
      <c r="H101" s="142"/>
      <c r="I101" s="142"/>
      <c r="J101" s="138">
        <v>6762</v>
      </c>
      <c r="K101" s="157" t="s">
        <v>414</v>
      </c>
      <c r="L101" s="156" t="s">
        <v>711</v>
      </c>
      <c r="M101" s="157"/>
      <c r="N101" s="157" t="s">
        <v>596</v>
      </c>
      <c r="O101" s="165" t="s">
        <v>203</v>
      </c>
      <c r="P101" s="165" t="s">
        <v>505</v>
      </c>
      <c r="Q101" s="165" t="s">
        <v>496</v>
      </c>
      <c r="R101" s="157" t="s">
        <v>422</v>
      </c>
    </row>
    <row r="102" spans="1:18" customFormat="1" ht="15" x14ac:dyDescent="0.25">
      <c r="A102" s="140" t="s">
        <v>724</v>
      </c>
      <c r="B102" s="157" t="s">
        <v>368</v>
      </c>
      <c r="C102" s="142">
        <v>115000</v>
      </c>
      <c r="D102" s="142"/>
      <c r="E102" s="618">
        <f t="shared" si="2"/>
        <v>115000</v>
      </c>
      <c r="F102" s="142">
        <v>108615</v>
      </c>
      <c r="G102" s="142"/>
      <c r="H102" s="142"/>
      <c r="I102" s="142"/>
      <c r="J102" s="138">
        <v>6385</v>
      </c>
      <c r="K102" s="157" t="s">
        <v>414</v>
      </c>
      <c r="L102" s="156" t="s">
        <v>711</v>
      </c>
      <c r="M102" s="157"/>
      <c r="N102" s="157" t="s">
        <v>597</v>
      </c>
      <c r="O102" s="165" t="s">
        <v>439</v>
      </c>
      <c r="P102" s="165" t="s">
        <v>368</v>
      </c>
      <c r="Q102" s="165" t="s">
        <v>440</v>
      </c>
      <c r="R102" s="157" t="s">
        <v>438</v>
      </c>
    </row>
    <row r="103" spans="1:18" customFormat="1" ht="26.25" x14ac:dyDescent="0.25">
      <c r="A103" s="140" t="s">
        <v>371</v>
      </c>
      <c r="B103" s="155" t="s">
        <v>259</v>
      </c>
      <c r="C103" s="138"/>
      <c r="D103" s="138"/>
      <c r="E103" s="618">
        <f t="shared" si="2"/>
        <v>0</v>
      </c>
      <c r="F103" s="139"/>
      <c r="G103" s="138"/>
      <c r="H103" s="138"/>
      <c r="I103" s="138"/>
      <c r="J103" s="138"/>
      <c r="K103" s="155"/>
      <c r="L103" s="156" t="s">
        <v>711</v>
      </c>
      <c r="M103" s="148"/>
      <c r="N103" s="157"/>
      <c r="O103" s="165" t="s">
        <v>439</v>
      </c>
      <c r="P103" s="165" t="s">
        <v>537</v>
      </c>
      <c r="Q103" s="165" t="s">
        <v>440</v>
      </c>
      <c r="R103" s="157" t="s">
        <v>438</v>
      </c>
    </row>
    <row r="104" spans="1:18" customFormat="1" ht="15" x14ac:dyDescent="0.25">
      <c r="A104" s="140" t="s">
        <v>761</v>
      </c>
      <c r="B104" s="155" t="s">
        <v>91</v>
      </c>
      <c r="C104" s="138"/>
      <c r="D104" s="138"/>
      <c r="E104" s="618">
        <f t="shared" ref="E104:E129" si="3">C104+D104</f>
        <v>0</v>
      </c>
      <c r="F104" s="139"/>
      <c r="G104" s="138"/>
      <c r="H104" s="138"/>
      <c r="I104" s="138"/>
      <c r="J104" s="138"/>
      <c r="K104" s="155"/>
      <c r="L104" s="156" t="s">
        <v>706</v>
      </c>
      <c r="M104" s="148"/>
      <c r="N104" s="157"/>
      <c r="O104" s="165" t="s">
        <v>439</v>
      </c>
      <c r="P104" s="165" t="s">
        <v>91</v>
      </c>
      <c r="Q104" s="165" t="s">
        <v>440</v>
      </c>
      <c r="R104" s="157" t="s">
        <v>438</v>
      </c>
    </row>
    <row r="105" spans="1:18" customFormat="1" ht="26.25" x14ac:dyDescent="0.25">
      <c r="A105" s="140" t="s">
        <v>374</v>
      </c>
      <c r="B105" s="157" t="s">
        <v>375</v>
      </c>
      <c r="C105" s="138">
        <v>4810.5450000000001</v>
      </c>
      <c r="D105" s="141"/>
      <c r="E105" s="618">
        <f t="shared" si="3"/>
        <v>4810.5450000000001</v>
      </c>
      <c r="F105" s="139">
        <v>3975.64</v>
      </c>
      <c r="G105" s="141"/>
      <c r="H105" s="138"/>
      <c r="I105" s="141">
        <v>141.92599999999999</v>
      </c>
      <c r="J105" s="138">
        <v>692.97900000000027</v>
      </c>
      <c r="K105" s="157" t="s">
        <v>412</v>
      </c>
      <c r="L105" s="156" t="s">
        <v>708</v>
      </c>
      <c r="M105" s="148"/>
      <c r="N105" s="157" t="s">
        <v>599</v>
      </c>
      <c r="O105" s="165" t="s">
        <v>433</v>
      </c>
      <c r="P105" s="165" t="s">
        <v>482</v>
      </c>
      <c r="Q105" s="165" t="s">
        <v>435</v>
      </c>
      <c r="R105" s="157" t="s">
        <v>427</v>
      </c>
    </row>
    <row r="106" spans="1:18" customFormat="1" ht="39" x14ac:dyDescent="0.25">
      <c r="A106" s="140" t="s">
        <v>376</v>
      </c>
      <c r="B106" s="155" t="s">
        <v>377</v>
      </c>
      <c r="C106" s="138"/>
      <c r="D106" s="138"/>
      <c r="E106" s="618">
        <f t="shared" si="3"/>
        <v>0</v>
      </c>
      <c r="F106" s="139"/>
      <c r="G106" s="138"/>
      <c r="H106" s="138"/>
      <c r="I106" s="138"/>
      <c r="J106" s="138"/>
      <c r="K106" s="155" t="s">
        <v>412</v>
      </c>
      <c r="L106" s="156" t="s">
        <v>711</v>
      </c>
      <c r="M106" s="148" t="s">
        <v>425</v>
      </c>
      <c r="N106" s="157" t="s">
        <v>600</v>
      </c>
      <c r="O106" s="165" t="s">
        <v>442</v>
      </c>
      <c r="P106" s="165" t="s">
        <v>443</v>
      </c>
      <c r="Q106" s="165" t="s">
        <v>444</v>
      </c>
      <c r="R106" s="157" t="s">
        <v>441</v>
      </c>
    </row>
    <row r="107" spans="1:18" customFormat="1" ht="39" x14ac:dyDescent="0.25">
      <c r="A107" s="140" t="s">
        <v>378</v>
      </c>
      <c r="B107" s="157" t="s">
        <v>379</v>
      </c>
      <c r="C107" s="138">
        <v>238.53200000000001</v>
      </c>
      <c r="D107" s="139"/>
      <c r="E107" s="618">
        <f t="shared" si="3"/>
        <v>238.53200000000001</v>
      </c>
      <c r="F107" s="139">
        <v>201.75899999999999</v>
      </c>
      <c r="G107" s="139"/>
      <c r="H107" s="138"/>
      <c r="I107" s="141">
        <v>20.634</v>
      </c>
      <c r="J107" s="138">
        <v>16.139000000000024</v>
      </c>
      <c r="K107" s="157" t="s">
        <v>412</v>
      </c>
      <c r="L107" s="156" t="s">
        <v>706</v>
      </c>
      <c r="M107" s="148"/>
      <c r="N107" s="157" t="s">
        <v>601</v>
      </c>
      <c r="O107" s="165" t="s">
        <v>442</v>
      </c>
      <c r="P107" s="165" t="s">
        <v>443</v>
      </c>
      <c r="Q107" s="165" t="s">
        <v>444</v>
      </c>
      <c r="R107" s="157" t="s">
        <v>427</v>
      </c>
    </row>
    <row r="108" spans="1:18" s="17" customFormat="1" ht="26.25" x14ac:dyDescent="0.25">
      <c r="A108" s="140" t="s">
        <v>380</v>
      </c>
      <c r="B108" s="157" t="s">
        <v>381</v>
      </c>
      <c r="C108" s="138">
        <v>635.00699999999995</v>
      </c>
      <c r="D108" s="141"/>
      <c r="E108" s="618">
        <f t="shared" si="3"/>
        <v>635.00699999999995</v>
      </c>
      <c r="F108" s="139">
        <v>579.12799999999993</v>
      </c>
      <c r="G108" s="141"/>
      <c r="H108" s="138"/>
      <c r="I108" s="141">
        <v>16.765000000000001</v>
      </c>
      <c r="J108" s="138">
        <v>39.114000000000019</v>
      </c>
      <c r="K108" s="157" t="s">
        <v>412</v>
      </c>
      <c r="L108" s="156" t="s">
        <v>711</v>
      </c>
      <c r="M108" s="148"/>
      <c r="N108" s="157" t="s">
        <v>602</v>
      </c>
      <c r="O108" s="165" t="s">
        <v>467</v>
      </c>
      <c r="P108" s="165" t="s">
        <v>499</v>
      </c>
      <c r="Q108" s="165" t="s">
        <v>479</v>
      </c>
      <c r="R108" s="157" t="s">
        <v>427</v>
      </c>
    </row>
    <row r="109" spans="1:18" s="17" customFormat="1" ht="39" x14ac:dyDescent="0.25">
      <c r="A109" s="140" t="s">
        <v>725</v>
      </c>
      <c r="B109" s="157" t="s">
        <v>382</v>
      </c>
      <c r="C109" s="138">
        <v>1214.8050000000001</v>
      </c>
      <c r="D109" s="141"/>
      <c r="E109" s="618">
        <f t="shared" si="3"/>
        <v>1214.8050000000001</v>
      </c>
      <c r="F109" s="139">
        <v>1097.9119999999998</v>
      </c>
      <c r="G109" s="141"/>
      <c r="H109" s="138"/>
      <c r="I109" s="141">
        <v>29.861000000000001</v>
      </c>
      <c r="J109" s="138">
        <v>87.032000000000252</v>
      </c>
      <c r="K109" s="157" t="s">
        <v>412</v>
      </c>
      <c r="L109" s="156" t="s">
        <v>706</v>
      </c>
      <c r="M109" s="148"/>
      <c r="N109" s="157" t="s">
        <v>774</v>
      </c>
      <c r="O109" s="165" t="s">
        <v>442</v>
      </c>
      <c r="P109" s="165" t="s">
        <v>443</v>
      </c>
      <c r="Q109" s="165" t="s">
        <v>444</v>
      </c>
      <c r="R109" s="157" t="s">
        <v>441</v>
      </c>
    </row>
    <row r="110" spans="1:18" customFormat="1" ht="39" x14ac:dyDescent="0.25">
      <c r="A110" s="140" t="s">
        <v>383</v>
      </c>
      <c r="B110" s="157" t="s">
        <v>384</v>
      </c>
      <c r="C110" s="138">
        <v>509.8</v>
      </c>
      <c r="D110" s="139"/>
      <c r="E110" s="618">
        <f t="shared" si="3"/>
        <v>509.8</v>
      </c>
      <c r="F110" s="139">
        <v>411.32600000000002</v>
      </c>
      <c r="G110" s="139"/>
      <c r="H110" s="138">
        <v>8.73</v>
      </c>
      <c r="I110" s="141">
        <v>33.859000000000002</v>
      </c>
      <c r="J110" s="138">
        <v>55.884999999999984</v>
      </c>
      <c r="K110" s="157" t="s">
        <v>412</v>
      </c>
      <c r="L110" s="156" t="s">
        <v>706</v>
      </c>
      <c r="M110" s="148"/>
      <c r="N110" s="157" t="s">
        <v>604</v>
      </c>
      <c r="O110" s="165" t="s">
        <v>449</v>
      </c>
      <c r="P110" s="165" t="s">
        <v>450</v>
      </c>
      <c r="Q110" s="165" t="s">
        <v>496</v>
      </c>
      <c r="R110" s="157" t="s">
        <v>422</v>
      </c>
    </row>
    <row r="111" spans="1:18" customFormat="1" ht="39" x14ac:dyDescent="0.25">
      <c r="A111" s="140" t="s">
        <v>385</v>
      </c>
      <c r="B111" s="156" t="s">
        <v>386</v>
      </c>
      <c r="C111" s="138">
        <v>724.05899999999997</v>
      </c>
      <c r="D111" s="139"/>
      <c r="E111" s="618">
        <f t="shared" si="3"/>
        <v>724.05899999999997</v>
      </c>
      <c r="F111" s="139">
        <v>2028.7909999999999</v>
      </c>
      <c r="G111" s="139"/>
      <c r="H111" s="138"/>
      <c r="I111" s="141"/>
      <c r="J111" s="138">
        <v>-1304.732</v>
      </c>
      <c r="K111" s="157" t="s">
        <v>412</v>
      </c>
      <c r="L111" s="156" t="s">
        <v>706</v>
      </c>
      <c r="M111" s="148" t="s">
        <v>606</v>
      </c>
      <c r="N111" s="157" t="s">
        <v>605</v>
      </c>
      <c r="O111" s="165" t="s">
        <v>433</v>
      </c>
      <c r="P111" s="165" t="s">
        <v>482</v>
      </c>
      <c r="Q111" s="165" t="s">
        <v>435</v>
      </c>
      <c r="R111" s="157" t="s">
        <v>427</v>
      </c>
    </row>
    <row r="112" spans="1:18" customFormat="1" ht="26.25" x14ac:dyDescent="0.25">
      <c r="A112" s="140" t="s">
        <v>387</v>
      </c>
      <c r="B112" s="156" t="s">
        <v>388</v>
      </c>
      <c r="C112" s="138">
        <v>3223.239</v>
      </c>
      <c r="D112" s="141"/>
      <c r="E112" s="618">
        <f t="shared" si="3"/>
        <v>3223.239</v>
      </c>
      <c r="F112" s="139">
        <v>4168.442</v>
      </c>
      <c r="G112" s="141"/>
      <c r="H112" s="138"/>
      <c r="I112" s="141">
        <v>145.19999999999999</v>
      </c>
      <c r="J112" s="138">
        <v>-1090.403</v>
      </c>
      <c r="K112" s="157" t="s">
        <v>412</v>
      </c>
      <c r="L112" s="156" t="s">
        <v>706</v>
      </c>
      <c r="M112" s="148" t="s">
        <v>608</v>
      </c>
      <c r="N112" s="157" t="s">
        <v>607</v>
      </c>
      <c r="O112" s="165" t="s">
        <v>433</v>
      </c>
      <c r="P112" s="165" t="s">
        <v>434</v>
      </c>
      <c r="Q112" s="165" t="s">
        <v>435</v>
      </c>
      <c r="R112" s="157" t="s">
        <v>427</v>
      </c>
    </row>
    <row r="113" spans="1:18" customFormat="1" ht="39" x14ac:dyDescent="0.25">
      <c r="A113" s="140" t="s">
        <v>389</v>
      </c>
      <c r="B113" s="156" t="s">
        <v>390</v>
      </c>
      <c r="C113" s="138">
        <v>345.42</v>
      </c>
      <c r="D113" s="141"/>
      <c r="E113" s="618">
        <f t="shared" si="3"/>
        <v>345.42</v>
      </c>
      <c r="F113" s="139">
        <v>301.02600000000001</v>
      </c>
      <c r="G113" s="141"/>
      <c r="H113" s="138"/>
      <c r="I113" s="141">
        <v>11.295999999999999</v>
      </c>
      <c r="J113" s="138">
        <v>33.098000000000006</v>
      </c>
      <c r="K113" s="157" t="s">
        <v>412</v>
      </c>
      <c r="L113" s="156" t="s">
        <v>706</v>
      </c>
      <c r="M113" s="148" t="s">
        <v>592</v>
      </c>
      <c r="N113" s="157" t="s">
        <v>722</v>
      </c>
      <c r="O113" s="165" t="s">
        <v>442</v>
      </c>
      <c r="P113" s="165" t="s">
        <v>443</v>
      </c>
      <c r="Q113" s="165" t="s">
        <v>444</v>
      </c>
      <c r="R113" s="157" t="s">
        <v>441</v>
      </c>
    </row>
    <row r="114" spans="1:18" customFormat="1" ht="26.25" x14ac:dyDescent="0.25">
      <c r="A114" s="140" t="s">
        <v>807</v>
      </c>
      <c r="B114" s="148" t="s">
        <v>632</v>
      </c>
      <c r="C114" s="142"/>
      <c r="D114" s="142"/>
      <c r="E114" s="618">
        <f t="shared" si="3"/>
        <v>0</v>
      </c>
      <c r="F114" s="142"/>
      <c r="G114" s="142"/>
      <c r="H114" s="142"/>
      <c r="I114" s="142"/>
      <c r="J114" s="138"/>
      <c r="K114" s="157"/>
      <c r="L114" s="156" t="s">
        <v>711</v>
      </c>
      <c r="M114" s="157"/>
      <c r="N114" s="157"/>
      <c r="O114" s="165" t="s">
        <v>461</v>
      </c>
      <c r="P114" s="165" t="s">
        <v>461</v>
      </c>
      <c r="Q114" s="165" t="s">
        <v>462</v>
      </c>
      <c r="R114" s="157" t="s">
        <v>422</v>
      </c>
    </row>
    <row r="115" spans="1:18" customFormat="1" ht="26.25" x14ac:dyDescent="0.25">
      <c r="A115" s="140" t="s">
        <v>391</v>
      </c>
      <c r="B115" s="157" t="s">
        <v>392</v>
      </c>
      <c r="C115" s="138">
        <v>413.64699999999999</v>
      </c>
      <c r="D115" s="141"/>
      <c r="E115" s="618">
        <f t="shared" si="3"/>
        <v>413.64699999999999</v>
      </c>
      <c r="F115" s="139">
        <v>352.69200000000001</v>
      </c>
      <c r="G115" s="141"/>
      <c r="H115" s="138"/>
      <c r="I115" s="141">
        <v>5.0380000000000003</v>
      </c>
      <c r="J115" s="138">
        <v>55.916999999999987</v>
      </c>
      <c r="K115" s="157" t="s">
        <v>412</v>
      </c>
      <c r="L115" s="156" t="s">
        <v>711</v>
      </c>
      <c r="M115" s="147"/>
      <c r="N115" s="157" t="s">
        <v>610</v>
      </c>
      <c r="O115" s="165" t="s">
        <v>439</v>
      </c>
      <c r="P115" s="165" t="s">
        <v>515</v>
      </c>
      <c r="Q115" s="165" t="s">
        <v>440</v>
      </c>
      <c r="R115" s="157" t="s">
        <v>438</v>
      </c>
    </row>
    <row r="116" spans="1:18" customFormat="1" ht="26.25" x14ac:dyDescent="0.25">
      <c r="A116" s="140" t="s">
        <v>393</v>
      </c>
      <c r="B116" s="156" t="s">
        <v>394</v>
      </c>
      <c r="C116" s="138">
        <v>653.44000000000005</v>
      </c>
      <c r="D116" s="141"/>
      <c r="E116" s="618">
        <f t="shared" si="3"/>
        <v>653.44000000000005</v>
      </c>
      <c r="F116" s="139">
        <v>490.89000000000004</v>
      </c>
      <c r="G116" s="141"/>
      <c r="H116" s="138">
        <v>18.591000000000001</v>
      </c>
      <c r="I116" s="141">
        <v>26.85</v>
      </c>
      <c r="J116" s="138">
        <v>117.10900000000001</v>
      </c>
      <c r="K116" s="157" t="s">
        <v>412</v>
      </c>
      <c r="L116" s="156" t="s">
        <v>706</v>
      </c>
      <c r="M116" s="147"/>
      <c r="N116" s="157" t="s">
        <v>611</v>
      </c>
      <c r="O116" s="165" t="s">
        <v>428</v>
      </c>
      <c r="P116" s="165" t="s">
        <v>429</v>
      </c>
      <c r="Q116" s="165" t="s">
        <v>430</v>
      </c>
      <c r="R116" s="157" t="s">
        <v>427</v>
      </c>
    </row>
    <row r="117" spans="1:18" customFormat="1" ht="26.25" x14ac:dyDescent="0.25">
      <c r="A117" s="140" t="s">
        <v>395</v>
      </c>
      <c r="B117" s="156" t="s">
        <v>396</v>
      </c>
      <c r="C117" s="138">
        <v>698.58900000000006</v>
      </c>
      <c r="D117" s="141"/>
      <c r="E117" s="618">
        <f t="shared" si="3"/>
        <v>698.58900000000006</v>
      </c>
      <c r="F117" s="139">
        <v>874.93299999999999</v>
      </c>
      <c r="G117" s="141"/>
      <c r="H117" s="138">
        <v>21.541</v>
      </c>
      <c r="I117" s="141">
        <v>26.863</v>
      </c>
      <c r="J117" s="138">
        <v>-224.74799999999993</v>
      </c>
      <c r="K117" s="157" t="s">
        <v>412</v>
      </c>
      <c r="L117" s="156" t="s">
        <v>706</v>
      </c>
      <c r="M117" s="148" t="s">
        <v>613</v>
      </c>
      <c r="N117" s="157" t="s">
        <v>612</v>
      </c>
      <c r="O117" s="165" t="s">
        <v>428</v>
      </c>
      <c r="P117" s="165" t="s">
        <v>429</v>
      </c>
      <c r="Q117" s="165" t="s">
        <v>430</v>
      </c>
      <c r="R117" s="157" t="s">
        <v>427</v>
      </c>
    </row>
    <row r="118" spans="1:18" customFormat="1" ht="26.25" x14ac:dyDescent="0.25">
      <c r="A118" s="140" t="s">
        <v>397</v>
      </c>
      <c r="B118" s="157" t="s">
        <v>398</v>
      </c>
      <c r="C118" s="138">
        <v>286.63799999999998</v>
      </c>
      <c r="D118" s="141"/>
      <c r="E118" s="618">
        <f t="shared" si="3"/>
        <v>286.63799999999998</v>
      </c>
      <c r="F118" s="139">
        <v>188.40100000000001</v>
      </c>
      <c r="G118" s="141"/>
      <c r="H118" s="138">
        <v>5.4420000000000002</v>
      </c>
      <c r="I118" s="141">
        <v>32.948</v>
      </c>
      <c r="J118" s="138">
        <v>59.846999999999959</v>
      </c>
      <c r="K118" s="157" t="s">
        <v>412</v>
      </c>
      <c r="L118" s="156" t="s">
        <v>706</v>
      </c>
      <c r="M118" s="156" t="s">
        <v>615</v>
      </c>
      <c r="N118" s="157" t="s">
        <v>614</v>
      </c>
      <c r="O118" s="165" t="s">
        <v>467</v>
      </c>
      <c r="P118" s="165" t="s">
        <v>468</v>
      </c>
      <c r="Q118" s="165" t="s">
        <v>467</v>
      </c>
      <c r="R118" s="157" t="s">
        <v>427</v>
      </c>
    </row>
    <row r="119" spans="1:18" customFormat="1" ht="26.25" x14ac:dyDescent="0.25">
      <c r="A119" s="140" t="s">
        <v>399</v>
      </c>
      <c r="B119" s="156" t="s">
        <v>400</v>
      </c>
      <c r="C119" s="138">
        <v>257.58800000000002</v>
      </c>
      <c r="D119" s="141"/>
      <c r="E119" s="618">
        <f t="shared" si="3"/>
        <v>257.58800000000002</v>
      </c>
      <c r="F119" s="139">
        <v>213.87799999999999</v>
      </c>
      <c r="G119" s="141"/>
      <c r="H119" s="138"/>
      <c r="I119" s="141">
        <v>22.138999999999999</v>
      </c>
      <c r="J119" s="138">
        <v>21.571000000000037</v>
      </c>
      <c r="K119" s="157" t="s">
        <v>412</v>
      </c>
      <c r="L119" s="156" t="s">
        <v>706</v>
      </c>
      <c r="M119" s="148"/>
      <c r="N119" s="157" t="s">
        <v>616</v>
      </c>
      <c r="O119" s="165" t="s">
        <v>433</v>
      </c>
      <c r="P119" s="165" t="s">
        <v>482</v>
      </c>
      <c r="Q119" s="165" t="s">
        <v>435</v>
      </c>
      <c r="R119" s="157" t="s">
        <v>427</v>
      </c>
    </row>
    <row r="120" spans="1:18" customFormat="1" ht="26.25" x14ac:dyDescent="0.25">
      <c r="A120" s="140" t="s">
        <v>799</v>
      </c>
      <c r="B120" s="157" t="s">
        <v>401</v>
      </c>
      <c r="C120" s="138">
        <v>4432.9000000000005</v>
      </c>
      <c r="D120" s="139"/>
      <c r="E120" s="618">
        <f t="shared" si="3"/>
        <v>4432.9000000000005</v>
      </c>
      <c r="F120" s="139">
        <v>4126.3879999999999</v>
      </c>
      <c r="G120" s="139"/>
      <c r="H120" s="138">
        <v>13.491</v>
      </c>
      <c r="I120" s="141">
        <v>39.118000000000002</v>
      </c>
      <c r="J120" s="138">
        <v>253.90300000000065</v>
      </c>
      <c r="K120" s="157" t="s">
        <v>412</v>
      </c>
      <c r="L120" s="156" t="s">
        <v>706</v>
      </c>
      <c r="M120" s="147"/>
      <c r="N120" s="157" t="s">
        <v>775</v>
      </c>
      <c r="O120" s="165" t="s">
        <v>463</v>
      </c>
      <c r="P120" s="165" t="s">
        <v>464</v>
      </c>
      <c r="Q120" s="165" t="s">
        <v>463</v>
      </c>
      <c r="R120" s="157" t="s">
        <v>460</v>
      </c>
    </row>
    <row r="121" spans="1:18" customFormat="1" ht="26.25" x14ac:dyDescent="0.25">
      <c r="A121" s="140" t="s">
        <v>726</v>
      </c>
      <c r="B121" s="156" t="s">
        <v>658</v>
      </c>
      <c r="C121" s="138">
        <v>32777.728999999999</v>
      </c>
      <c r="D121" s="139">
        <v>5231.38</v>
      </c>
      <c r="E121" s="618">
        <f t="shared" si="3"/>
        <v>38009.108999999997</v>
      </c>
      <c r="F121" s="139">
        <v>34901.317000000003</v>
      </c>
      <c r="G121" s="139"/>
      <c r="H121" s="138"/>
      <c r="I121" s="141">
        <v>1592.8330000000001</v>
      </c>
      <c r="J121" s="138">
        <v>1514.9589999999939</v>
      </c>
      <c r="K121" s="157" t="s">
        <v>412</v>
      </c>
      <c r="L121" s="156" t="s">
        <v>706</v>
      </c>
      <c r="M121" s="156" t="s">
        <v>620</v>
      </c>
      <c r="N121" s="157" t="s">
        <v>734</v>
      </c>
      <c r="O121" s="165" t="s">
        <v>433</v>
      </c>
      <c r="P121" s="165" t="s">
        <v>482</v>
      </c>
      <c r="Q121" s="165" t="s">
        <v>435</v>
      </c>
      <c r="R121" s="157" t="s">
        <v>427</v>
      </c>
    </row>
    <row r="122" spans="1:18" customFormat="1" ht="26.25" x14ac:dyDescent="0.25">
      <c r="A122" s="140" t="s">
        <v>402</v>
      </c>
      <c r="B122" s="156" t="s">
        <v>403</v>
      </c>
      <c r="C122" s="138">
        <v>395.2</v>
      </c>
      <c r="D122" s="139"/>
      <c r="E122" s="618">
        <f t="shared" si="3"/>
        <v>395.2</v>
      </c>
      <c r="F122" s="139">
        <v>404.79899999999998</v>
      </c>
      <c r="G122" s="139"/>
      <c r="H122" s="138">
        <v>6.2789999999999999</v>
      </c>
      <c r="I122" s="141">
        <v>4.109</v>
      </c>
      <c r="J122" s="138">
        <v>-19.986999999999988</v>
      </c>
      <c r="K122" s="157" t="s">
        <v>412</v>
      </c>
      <c r="L122" s="156" t="s">
        <v>706</v>
      </c>
      <c r="M122" s="148" t="s">
        <v>622</v>
      </c>
      <c r="N122" s="157" t="s">
        <v>621</v>
      </c>
      <c r="O122" s="165" t="s">
        <v>428</v>
      </c>
      <c r="P122" s="165" t="s">
        <v>429</v>
      </c>
      <c r="Q122" s="165" t="s">
        <v>430</v>
      </c>
      <c r="R122" s="157" t="s">
        <v>427</v>
      </c>
    </row>
    <row r="123" spans="1:18" customFormat="1" ht="39" x14ac:dyDescent="0.25">
      <c r="A123" s="140" t="s">
        <v>404</v>
      </c>
      <c r="B123" s="148" t="s">
        <v>405</v>
      </c>
      <c r="C123" s="138"/>
      <c r="D123" s="138"/>
      <c r="E123" s="618">
        <f t="shared" si="3"/>
        <v>0</v>
      </c>
      <c r="F123" s="139"/>
      <c r="G123" s="138"/>
      <c r="H123" s="138"/>
      <c r="I123" s="138"/>
      <c r="J123" s="138"/>
      <c r="K123" s="155" t="s">
        <v>412</v>
      </c>
      <c r="L123" s="156" t="s">
        <v>706</v>
      </c>
      <c r="M123" s="148" t="s">
        <v>425</v>
      </c>
      <c r="N123" s="157" t="s">
        <v>623</v>
      </c>
      <c r="O123" s="165" t="s">
        <v>442</v>
      </c>
      <c r="P123" s="165" t="s">
        <v>443</v>
      </c>
      <c r="Q123" s="165" t="s">
        <v>444</v>
      </c>
      <c r="R123" s="157" t="s">
        <v>441</v>
      </c>
    </row>
    <row r="124" spans="1:18" ht="25.5" x14ac:dyDescent="0.2">
      <c r="A124" s="140" t="s">
        <v>406</v>
      </c>
      <c r="B124" s="156" t="s">
        <v>407</v>
      </c>
      <c r="C124" s="138">
        <v>394</v>
      </c>
      <c r="D124" s="139"/>
      <c r="E124" s="618">
        <f t="shared" si="3"/>
        <v>394</v>
      </c>
      <c r="F124" s="139">
        <v>352.98900000000003</v>
      </c>
      <c r="G124" s="139"/>
      <c r="H124" s="138"/>
      <c r="I124" s="141">
        <v>14.129</v>
      </c>
      <c r="J124" s="138">
        <v>26.881999999999969</v>
      </c>
      <c r="K124" s="157" t="s">
        <v>412</v>
      </c>
      <c r="L124" s="156" t="s">
        <v>706</v>
      </c>
      <c r="M124" s="148" t="s">
        <v>636</v>
      </c>
      <c r="N124" s="157" t="s">
        <v>624</v>
      </c>
      <c r="O124" s="165" t="s">
        <v>463</v>
      </c>
      <c r="P124" s="165" t="s">
        <v>464</v>
      </c>
      <c r="Q124" s="165" t="s">
        <v>463</v>
      </c>
      <c r="R124" s="157" t="s">
        <v>460</v>
      </c>
    </row>
    <row r="125" spans="1:18" x14ac:dyDescent="0.2">
      <c r="A125" s="140" t="s">
        <v>408</v>
      </c>
      <c r="B125" s="157" t="s">
        <v>409</v>
      </c>
      <c r="C125" s="142">
        <v>309</v>
      </c>
      <c r="D125" s="142">
        <v>29429</v>
      </c>
      <c r="E125" s="618">
        <f t="shared" si="3"/>
        <v>29738</v>
      </c>
      <c r="F125" s="142">
        <v>27221</v>
      </c>
      <c r="G125" s="142"/>
      <c r="H125" s="142"/>
      <c r="I125" s="142">
        <v>647</v>
      </c>
      <c r="J125" s="138">
        <v>1870</v>
      </c>
      <c r="K125" s="157" t="s">
        <v>414</v>
      </c>
      <c r="L125" s="156" t="s">
        <v>711</v>
      </c>
      <c r="M125" s="156"/>
      <c r="N125" s="157" t="s">
        <v>626</v>
      </c>
      <c r="O125" s="165" t="s">
        <v>439</v>
      </c>
      <c r="P125" s="165" t="s">
        <v>409</v>
      </c>
      <c r="Q125" s="165" t="s">
        <v>440</v>
      </c>
      <c r="R125" s="157" t="s">
        <v>438</v>
      </c>
    </row>
    <row r="126" spans="1:18" x14ac:dyDescent="0.2">
      <c r="A126" s="140" t="s">
        <v>410</v>
      </c>
      <c r="B126" s="157" t="s">
        <v>411</v>
      </c>
      <c r="C126" s="138">
        <v>6603.29</v>
      </c>
      <c r="D126" s="141"/>
      <c r="E126" s="618">
        <f t="shared" si="3"/>
        <v>6603.29</v>
      </c>
      <c r="F126" s="139">
        <v>5976.9089999999997</v>
      </c>
      <c r="G126" s="141"/>
      <c r="H126" s="138"/>
      <c r="I126" s="141">
        <v>158.40799999999999</v>
      </c>
      <c r="J126" s="138">
        <v>467.9730000000003</v>
      </c>
      <c r="K126" s="157" t="s">
        <v>412</v>
      </c>
      <c r="L126" s="156" t="s">
        <v>706</v>
      </c>
      <c r="M126" s="148"/>
      <c r="N126" s="157" t="s">
        <v>627</v>
      </c>
      <c r="O126" s="165" t="s">
        <v>439</v>
      </c>
      <c r="P126" s="165" t="s">
        <v>411</v>
      </c>
      <c r="Q126" s="165" t="s">
        <v>440</v>
      </c>
      <c r="R126" s="157" t="s">
        <v>438</v>
      </c>
    </row>
    <row r="127" spans="1:18" ht="38.25" x14ac:dyDescent="0.2">
      <c r="A127" s="140"/>
      <c r="B127" s="155" t="s">
        <v>308</v>
      </c>
      <c r="C127" s="138"/>
      <c r="D127" s="138"/>
      <c r="E127" s="618">
        <f t="shared" si="3"/>
        <v>0</v>
      </c>
      <c r="F127" s="139"/>
      <c r="G127" s="138"/>
      <c r="H127" s="138"/>
      <c r="I127" s="138"/>
      <c r="J127" s="138"/>
      <c r="K127" s="155" t="s">
        <v>416</v>
      </c>
      <c r="L127" s="156" t="s">
        <v>706</v>
      </c>
      <c r="M127" s="156" t="s">
        <v>561</v>
      </c>
      <c r="N127" s="157"/>
      <c r="O127" s="165" t="s">
        <v>439</v>
      </c>
      <c r="P127" s="165" t="s">
        <v>453</v>
      </c>
      <c r="Q127" s="165" t="s">
        <v>440</v>
      </c>
      <c r="R127" s="157" t="s">
        <v>438</v>
      </c>
    </row>
    <row r="128" spans="1:18" ht="38.25" x14ac:dyDescent="0.2">
      <c r="A128" s="140"/>
      <c r="B128" s="146" t="s">
        <v>309</v>
      </c>
      <c r="C128" s="138"/>
      <c r="D128" s="138"/>
      <c r="E128" s="618">
        <f t="shared" si="3"/>
        <v>0</v>
      </c>
      <c r="F128" s="139"/>
      <c r="G128" s="138"/>
      <c r="H128" s="138"/>
      <c r="I128" s="138"/>
      <c r="J128" s="138"/>
      <c r="K128" s="155" t="s">
        <v>416</v>
      </c>
      <c r="L128" s="156" t="s">
        <v>706</v>
      </c>
      <c r="M128" s="156" t="s">
        <v>561</v>
      </c>
      <c r="N128" s="157"/>
      <c r="O128" s="165" t="s">
        <v>439</v>
      </c>
      <c r="P128" s="165" t="s">
        <v>453</v>
      </c>
      <c r="Q128" s="165" t="s">
        <v>440</v>
      </c>
      <c r="R128" s="157" t="s">
        <v>438</v>
      </c>
    </row>
    <row r="129" spans="1:18" ht="38.25" x14ac:dyDescent="0.2">
      <c r="A129" s="140"/>
      <c r="B129" s="155" t="s">
        <v>310</v>
      </c>
      <c r="C129" s="138"/>
      <c r="D129" s="138"/>
      <c r="E129" s="618">
        <f t="shared" si="3"/>
        <v>0</v>
      </c>
      <c r="F129" s="139"/>
      <c r="G129" s="138"/>
      <c r="H129" s="138"/>
      <c r="I129" s="138"/>
      <c r="J129" s="138"/>
      <c r="K129" s="155" t="s">
        <v>416</v>
      </c>
      <c r="L129" s="156" t="s">
        <v>706</v>
      </c>
      <c r="M129" s="156" t="s">
        <v>561</v>
      </c>
      <c r="N129" s="157"/>
      <c r="O129" s="165" t="s">
        <v>442</v>
      </c>
      <c r="P129" s="165" t="s">
        <v>443</v>
      </c>
      <c r="Q129" s="165" t="s">
        <v>444</v>
      </c>
      <c r="R129" s="157" t="s">
        <v>441</v>
      </c>
    </row>
    <row r="130" spans="1:18" x14ac:dyDescent="0.2">
      <c r="A130" s="147"/>
      <c r="L130" s="148"/>
    </row>
    <row r="131" spans="1:18" x14ac:dyDescent="0.2">
      <c r="A131" s="147"/>
      <c r="L131" s="148"/>
    </row>
    <row r="132" spans="1:18" x14ac:dyDescent="0.2">
      <c r="A132" s="147"/>
    </row>
    <row r="133" spans="1:18" x14ac:dyDescent="0.2">
      <c r="A133" s="147"/>
    </row>
    <row r="134" spans="1:18" x14ac:dyDescent="0.2">
      <c r="A134" s="147"/>
    </row>
    <row r="135" spans="1:18" x14ac:dyDescent="0.2">
      <c r="A135" s="147"/>
    </row>
    <row r="136" spans="1:18" x14ac:dyDescent="0.2">
      <c r="A136" s="161"/>
    </row>
    <row r="137" spans="1:18" x14ac:dyDescent="0.2">
      <c r="A137" s="147"/>
    </row>
    <row r="138" spans="1:18" x14ac:dyDescent="0.2">
      <c r="A138" s="161"/>
    </row>
    <row r="139" spans="1:18" x14ac:dyDescent="0.2">
      <c r="A139" s="161"/>
    </row>
    <row r="140" spans="1:18" x14ac:dyDescent="0.2">
      <c r="A140" s="161"/>
    </row>
    <row r="141" spans="1:18" x14ac:dyDescent="0.2">
      <c r="A141" s="161"/>
    </row>
    <row r="142" spans="1:18" x14ac:dyDescent="0.2">
      <c r="A142" s="161"/>
    </row>
    <row r="143" spans="1:18" x14ac:dyDescent="0.2">
      <c r="A143" s="161"/>
    </row>
    <row r="144" spans="1:18" x14ac:dyDescent="0.2">
      <c r="A144" s="161"/>
    </row>
    <row r="145" spans="1:1" x14ac:dyDescent="0.2">
      <c r="A145" s="161"/>
    </row>
    <row r="146" spans="1:1" x14ac:dyDescent="0.2">
      <c r="A146" s="161"/>
    </row>
    <row r="147" spans="1:1" x14ac:dyDescent="0.2">
      <c r="A147" s="161"/>
    </row>
    <row r="148" spans="1:1" x14ac:dyDescent="0.2">
      <c r="A148" s="161"/>
    </row>
    <row r="149" spans="1:1" x14ac:dyDescent="0.2">
      <c r="A149" s="161"/>
    </row>
    <row r="150" spans="1:1" x14ac:dyDescent="0.2">
      <c r="A150" s="161"/>
    </row>
    <row r="151" spans="1:1" x14ac:dyDescent="0.2">
      <c r="A151" s="161"/>
    </row>
    <row r="152" spans="1:1" x14ac:dyDescent="0.2">
      <c r="A152" s="161"/>
    </row>
    <row r="153" spans="1:1" x14ac:dyDescent="0.2">
      <c r="A153" s="161"/>
    </row>
    <row r="154" spans="1:1" x14ac:dyDescent="0.2">
      <c r="A154" s="161"/>
    </row>
    <row r="155" spans="1:1" x14ac:dyDescent="0.2">
      <c r="A155" s="161"/>
    </row>
    <row r="156" spans="1:1" x14ac:dyDescent="0.2">
      <c r="A156" s="161"/>
    </row>
    <row r="157" spans="1:1" x14ac:dyDescent="0.2">
      <c r="A157" s="161"/>
    </row>
    <row r="158" spans="1:1" x14ac:dyDescent="0.2">
      <c r="A158" s="161"/>
    </row>
    <row r="159" spans="1:1" x14ac:dyDescent="0.2">
      <c r="A159" s="161"/>
    </row>
    <row r="160" spans="1:1" x14ac:dyDescent="0.2">
      <c r="A160" s="161"/>
    </row>
    <row r="161" spans="1:1" x14ac:dyDescent="0.2">
      <c r="A161" s="161"/>
    </row>
    <row r="162" spans="1:1" x14ac:dyDescent="0.2">
      <c r="A162" s="161"/>
    </row>
    <row r="163" spans="1:1" x14ac:dyDescent="0.2">
      <c r="A163" s="161"/>
    </row>
    <row r="164" spans="1:1" x14ac:dyDescent="0.2">
      <c r="A164" s="161"/>
    </row>
    <row r="165" spans="1:1" x14ac:dyDescent="0.2">
      <c r="A165" s="161"/>
    </row>
    <row r="166" spans="1:1" x14ac:dyDescent="0.2">
      <c r="A166" s="161"/>
    </row>
    <row r="167" spans="1:1" x14ac:dyDescent="0.2">
      <c r="A167" s="161"/>
    </row>
    <row r="168" spans="1:1" x14ac:dyDescent="0.2">
      <c r="A168" s="161"/>
    </row>
    <row r="169" spans="1:1" x14ac:dyDescent="0.2">
      <c r="A169" s="161"/>
    </row>
    <row r="170" spans="1:1" x14ac:dyDescent="0.2">
      <c r="A170" s="161"/>
    </row>
    <row r="171" spans="1:1" x14ac:dyDescent="0.2">
      <c r="A171" s="161"/>
    </row>
    <row r="172" spans="1:1" x14ac:dyDescent="0.2">
      <c r="A172" s="161"/>
    </row>
    <row r="173" spans="1:1" x14ac:dyDescent="0.2">
      <c r="A173" s="161"/>
    </row>
    <row r="174" spans="1:1" x14ac:dyDescent="0.2">
      <c r="A174" s="161"/>
    </row>
    <row r="175" spans="1:1" x14ac:dyDescent="0.2">
      <c r="A175" s="161"/>
    </row>
    <row r="176" spans="1:1" x14ac:dyDescent="0.2">
      <c r="A176" s="161"/>
    </row>
    <row r="177" spans="1:1" x14ac:dyDescent="0.2">
      <c r="A177" s="161"/>
    </row>
    <row r="178" spans="1:1" x14ac:dyDescent="0.2">
      <c r="A178" s="161"/>
    </row>
    <row r="179" spans="1:1" x14ac:dyDescent="0.2">
      <c r="A179" s="161"/>
    </row>
    <row r="180" spans="1:1" x14ac:dyDescent="0.2">
      <c r="A180" s="161"/>
    </row>
    <row r="181" spans="1:1" x14ac:dyDescent="0.2">
      <c r="A181" s="161"/>
    </row>
    <row r="182" spans="1:1" x14ac:dyDescent="0.2">
      <c r="A182" s="161"/>
    </row>
    <row r="183" spans="1:1" x14ac:dyDescent="0.2">
      <c r="A183" s="161"/>
    </row>
    <row r="184" spans="1:1" x14ac:dyDescent="0.2">
      <c r="A184" s="161"/>
    </row>
    <row r="185" spans="1:1" x14ac:dyDescent="0.2">
      <c r="A185" s="161"/>
    </row>
    <row r="186" spans="1:1" x14ac:dyDescent="0.2">
      <c r="A186" s="161"/>
    </row>
    <row r="187" spans="1:1" x14ac:dyDescent="0.2">
      <c r="A187" s="161"/>
    </row>
    <row r="188" spans="1:1" x14ac:dyDescent="0.2">
      <c r="A188" s="161"/>
    </row>
    <row r="189" spans="1:1" x14ac:dyDescent="0.2">
      <c r="A189" s="161"/>
    </row>
    <row r="190" spans="1:1" x14ac:dyDescent="0.2">
      <c r="A190" s="161"/>
    </row>
    <row r="191" spans="1:1" x14ac:dyDescent="0.2">
      <c r="A191" s="161"/>
    </row>
    <row r="192" spans="1:1" x14ac:dyDescent="0.2">
      <c r="A192" s="161"/>
    </row>
    <row r="193" spans="1:1" x14ac:dyDescent="0.2">
      <c r="A193" s="161"/>
    </row>
    <row r="194" spans="1:1" x14ac:dyDescent="0.2">
      <c r="A194" s="161"/>
    </row>
    <row r="195" spans="1:1" x14ac:dyDescent="0.2">
      <c r="A195" s="161"/>
    </row>
    <row r="196" spans="1:1" x14ac:dyDescent="0.2">
      <c r="A196" s="161"/>
    </row>
    <row r="197" spans="1:1" x14ac:dyDescent="0.2">
      <c r="A197" s="161"/>
    </row>
    <row r="198" spans="1:1" x14ac:dyDescent="0.2">
      <c r="A198" s="161"/>
    </row>
    <row r="199" spans="1:1" x14ac:dyDescent="0.2">
      <c r="A199" s="161"/>
    </row>
    <row r="200" spans="1:1" x14ac:dyDescent="0.2">
      <c r="A200" s="161"/>
    </row>
    <row r="201" spans="1:1" x14ac:dyDescent="0.2">
      <c r="A201" s="161"/>
    </row>
    <row r="202" spans="1:1" x14ac:dyDescent="0.2">
      <c r="A202" s="161"/>
    </row>
    <row r="203" spans="1:1" x14ac:dyDescent="0.2">
      <c r="A203" s="161"/>
    </row>
    <row r="204" spans="1:1" x14ac:dyDescent="0.2">
      <c r="A204" s="161"/>
    </row>
    <row r="205" spans="1:1" x14ac:dyDescent="0.2">
      <c r="A205" s="161"/>
    </row>
    <row r="206" spans="1:1" x14ac:dyDescent="0.2">
      <c r="A206" s="161"/>
    </row>
    <row r="207" spans="1:1" x14ac:dyDescent="0.2">
      <c r="A207" s="161"/>
    </row>
    <row r="208" spans="1:1" x14ac:dyDescent="0.2">
      <c r="A208" s="161"/>
    </row>
    <row r="209" spans="1:1" x14ac:dyDescent="0.2">
      <c r="A209" s="161"/>
    </row>
    <row r="210" spans="1:1" x14ac:dyDescent="0.2">
      <c r="A210" s="161"/>
    </row>
    <row r="211" spans="1:1" x14ac:dyDescent="0.2">
      <c r="A211" s="161"/>
    </row>
    <row r="212" spans="1:1" x14ac:dyDescent="0.2">
      <c r="A212" s="161"/>
    </row>
    <row r="213" spans="1:1" x14ac:dyDescent="0.2">
      <c r="A213" s="161"/>
    </row>
    <row r="214" spans="1:1" x14ac:dyDescent="0.2">
      <c r="A214" s="161"/>
    </row>
    <row r="215" spans="1:1" x14ac:dyDescent="0.2">
      <c r="A215" s="161"/>
    </row>
    <row r="216" spans="1:1" x14ac:dyDescent="0.2">
      <c r="A216" s="161"/>
    </row>
    <row r="217" spans="1:1" x14ac:dyDescent="0.2">
      <c r="A217" s="161"/>
    </row>
    <row r="218" spans="1:1" x14ac:dyDescent="0.2">
      <c r="A218" s="161"/>
    </row>
    <row r="219" spans="1:1" x14ac:dyDescent="0.2">
      <c r="A219" s="161"/>
    </row>
    <row r="220" spans="1:1" x14ac:dyDescent="0.2">
      <c r="A220" s="161"/>
    </row>
    <row r="221" spans="1:1" x14ac:dyDescent="0.2">
      <c r="A221" s="161"/>
    </row>
    <row r="222" spans="1:1" x14ac:dyDescent="0.2">
      <c r="A222" s="161"/>
    </row>
    <row r="223" spans="1:1" x14ac:dyDescent="0.2">
      <c r="A223" s="161"/>
    </row>
    <row r="224" spans="1:1" x14ac:dyDescent="0.2">
      <c r="A224" s="161"/>
    </row>
    <row r="225" spans="1:1" x14ac:dyDescent="0.2">
      <c r="A225" s="161"/>
    </row>
    <row r="226" spans="1:1" x14ac:dyDescent="0.2">
      <c r="A226" s="161"/>
    </row>
    <row r="227" spans="1:1" x14ac:dyDescent="0.2">
      <c r="A227" s="161"/>
    </row>
    <row r="228" spans="1:1" x14ac:dyDescent="0.2">
      <c r="A228" s="161"/>
    </row>
    <row r="229" spans="1:1" x14ac:dyDescent="0.2">
      <c r="A229" s="161"/>
    </row>
    <row r="230" spans="1:1" x14ac:dyDescent="0.2">
      <c r="A230" s="161"/>
    </row>
    <row r="231" spans="1:1" x14ac:dyDescent="0.2">
      <c r="A231" s="161"/>
    </row>
    <row r="232" spans="1:1" x14ac:dyDescent="0.2">
      <c r="A232" s="161"/>
    </row>
    <row r="233" spans="1:1" x14ac:dyDescent="0.2">
      <c r="A233" s="161"/>
    </row>
    <row r="234" spans="1:1" x14ac:dyDescent="0.2">
      <c r="A234" s="161"/>
    </row>
    <row r="235" spans="1:1" x14ac:dyDescent="0.2">
      <c r="A235" s="161"/>
    </row>
    <row r="236" spans="1:1" x14ac:dyDescent="0.2">
      <c r="A236" s="161"/>
    </row>
    <row r="237" spans="1:1" x14ac:dyDescent="0.2">
      <c r="A237" s="161"/>
    </row>
    <row r="238" spans="1:1" x14ac:dyDescent="0.2">
      <c r="A238" s="161"/>
    </row>
    <row r="239" spans="1:1" x14ac:dyDescent="0.2">
      <c r="A239" s="161"/>
    </row>
    <row r="240" spans="1:1" x14ac:dyDescent="0.2">
      <c r="A240" s="161"/>
    </row>
    <row r="241" spans="1:1" x14ac:dyDescent="0.2">
      <c r="A241" s="161"/>
    </row>
    <row r="242" spans="1:1" x14ac:dyDescent="0.2">
      <c r="A242" s="161"/>
    </row>
    <row r="243" spans="1:1" x14ac:dyDescent="0.2">
      <c r="A243" s="161"/>
    </row>
    <row r="244" spans="1:1" x14ac:dyDescent="0.2">
      <c r="A244" s="161"/>
    </row>
    <row r="245" spans="1:1" x14ac:dyDescent="0.2">
      <c r="A245" s="161"/>
    </row>
    <row r="246" spans="1:1" x14ac:dyDescent="0.2">
      <c r="A246" s="161"/>
    </row>
    <row r="247" spans="1:1" x14ac:dyDescent="0.2">
      <c r="A247" s="161"/>
    </row>
    <row r="248" spans="1:1" x14ac:dyDescent="0.2">
      <c r="A248" s="161"/>
    </row>
    <row r="249" spans="1:1" x14ac:dyDescent="0.2">
      <c r="A249" s="161"/>
    </row>
    <row r="250" spans="1:1" x14ac:dyDescent="0.2">
      <c r="A250" s="161"/>
    </row>
    <row r="251" spans="1:1" x14ac:dyDescent="0.2">
      <c r="A251" s="161"/>
    </row>
    <row r="252" spans="1:1" x14ac:dyDescent="0.2">
      <c r="A252" s="161"/>
    </row>
    <row r="253" spans="1:1" x14ac:dyDescent="0.2">
      <c r="A253" s="161"/>
    </row>
    <row r="254" spans="1:1" x14ac:dyDescent="0.2">
      <c r="A254" s="161"/>
    </row>
    <row r="255" spans="1:1" x14ac:dyDescent="0.2">
      <c r="A255" s="161"/>
    </row>
    <row r="256" spans="1:1" x14ac:dyDescent="0.2">
      <c r="A256" s="161"/>
    </row>
    <row r="257" spans="1:1" x14ac:dyDescent="0.2">
      <c r="A257" s="161"/>
    </row>
    <row r="258" spans="1:1" x14ac:dyDescent="0.2">
      <c r="A258" s="161"/>
    </row>
    <row r="259" spans="1:1" x14ac:dyDescent="0.2">
      <c r="A259" s="161"/>
    </row>
    <row r="260" spans="1:1" x14ac:dyDescent="0.2">
      <c r="A260" s="161"/>
    </row>
    <row r="261" spans="1:1" x14ac:dyDescent="0.2">
      <c r="A261" s="161"/>
    </row>
    <row r="262" spans="1:1" x14ac:dyDescent="0.2">
      <c r="A262" s="161"/>
    </row>
    <row r="263" spans="1:1" x14ac:dyDescent="0.2">
      <c r="A263" s="161"/>
    </row>
    <row r="264" spans="1:1" x14ac:dyDescent="0.2">
      <c r="A264" s="161"/>
    </row>
    <row r="265" spans="1:1" x14ac:dyDescent="0.2">
      <c r="A265" s="161"/>
    </row>
    <row r="266" spans="1:1" x14ac:dyDescent="0.2">
      <c r="A266" s="161"/>
    </row>
    <row r="267" spans="1:1" x14ac:dyDescent="0.2">
      <c r="A267" s="161"/>
    </row>
    <row r="268" spans="1:1" x14ac:dyDescent="0.2">
      <c r="A268" s="161"/>
    </row>
    <row r="269" spans="1:1" x14ac:dyDescent="0.2">
      <c r="A269" s="161"/>
    </row>
    <row r="270" spans="1:1" x14ac:dyDescent="0.2">
      <c r="A270" s="161"/>
    </row>
    <row r="271" spans="1:1" x14ac:dyDescent="0.2">
      <c r="A271" s="161"/>
    </row>
    <row r="272" spans="1:1" x14ac:dyDescent="0.2">
      <c r="A272" s="161"/>
    </row>
    <row r="273" spans="1:1" x14ac:dyDescent="0.2">
      <c r="A273" s="161"/>
    </row>
    <row r="274" spans="1:1" x14ac:dyDescent="0.2">
      <c r="A274" s="161"/>
    </row>
    <row r="275" spans="1:1" x14ac:dyDescent="0.2">
      <c r="A275" s="161"/>
    </row>
    <row r="276" spans="1:1" x14ac:dyDescent="0.2">
      <c r="A276" s="161"/>
    </row>
    <row r="277" spans="1:1" x14ac:dyDescent="0.2">
      <c r="A277" s="161"/>
    </row>
    <row r="278" spans="1:1" x14ac:dyDescent="0.2">
      <c r="A278" s="161"/>
    </row>
    <row r="279" spans="1:1" x14ac:dyDescent="0.2">
      <c r="A279" s="161"/>
    </row>
    <row r="280" spans="1:1" x14ac:dyDescent="0.2">
      <c r="A280" s="161"/>
    </row>
    <row r="281" spans="1:1" x14ac:dyDescent="0.2">
      <c r="A281" s="161"/>
    </row>
    <row r="282" spans="1:1" x14ac:dyDescent="0.2">
      <c r="A282" s="161"/>
    </row>
  </sheetData>
  <sortState ref="A16:R124">
    <sortCondition ref="A16:A124"/>
    <sortCondition ref="C16:C124"/>
    <sortCondition ref="B16:B124"/>
  </sortState>
  <mergeCells count="4">
    <mergeCell ref="C6:D6"/>
    <mergeCell ref="F6:J6"/>
    <mergeCell ref="A4:R4"/>
    <mergeCell ref="A5:R5"/>
  </mergeCells>
  <printOptions gridLines="1"/>
  <pageMargins left="0.7" right="0.7" top="0.25" bottom="0.25" header="0.3" footer="0.3"/>
  <pageSetup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263"/>
  <sheetViews>
    <sheetView workbookViewId="0">
      <pane xSplit="3" ySplit="5" topLeftCell="D6" activePane="bottomRight" state="frozen"/>
      <selection activeCell="I19" sqref="I19"/>
      <selection pane="topRight" activeCell="I19" sqref="I19"/>
      <selection pane="bottomLeft" activeCell="I19" sqref="I19"/>
      <selection pane="bottomRight" activeCell="C1" sqref="C1"/>
    </sheetView>
  </sheetViews>
  <sheetFormatPr defaultRowHeight="12.75" x14ac:dyDescent="0.2"/>
  <cols>
    <col min="1" max="1" width="18.85546875" style="113" customWidth="1"/>
    <col min="2" max="3" width="15.7109375" style="51" customWidth="1"/>
    <col min="4" max="5" width="10.7109375" style="167" customWidth="1"/>
    <col min="6" max="6" width="11.7109375" style="167" customWidth="1"/>
    <col min="7" max="10" width="10.7109375" style="167" customWidth="1"/>
    <col min="11" max="11" width="10.7109375" style="51" customWidth="1"/>
    <col min="12" max="12" width="10.7109375" style="113" customWidth="1"/>
    <col min="13" max="13" width="22.140625" style="113" customWidth="1"/>
    <col min="14" max="14" width="10.7109375" style="113" customWidth="1"/>
    <col min="15" max="15" width="11.5703125" style="113" customWidth="1"/>
    <col min="16" max="17" width="10.7109375" style="113" customWidth="1"/>
    <col min="18" max="18" width="10.7109375" style="51" customWidth="1"/>
    <col min="19" max="16384" width="9.140625" style="5"/>
  </cols>
  <sheetData>
    <row r="1" spans="1:19" s="567" customFormat="1" x14ac:dyDescent="0.2">
      <c r="A1" s="574" t="s">
        <v>1018</v>
      </c>
      <c r="B1" s="575"/>
      <c r="C1" s="575"/>
      <c r="D1" s="575"/>
      <c r="E1" s="575"/>
      <c r="F1" s="575"/>
      <c r="G1" s="575"/>
      <c r="H1" s="575"/>
      <c r="I1" s="575"/>
      <c r="J1" s="575"/>
      <c r="K1" s="575"/>
      <c r="L1" s="575"/>
      <c r="M1" s="575"/>
      <c r="N1" s="573"/>
      <c r="O1" s="573"/>
      <c r="P1" s="573"/>
      <c r="Q1" s="572"/>
      <c r="R1" s="573"/>
      <c r="S1" s="572"/>
    </row>
    <row r="2" spans="1:19" s="567" customFormat="1" x14ac:dyDescent="0.2">
      <c r="A2" s="665" t="s">
        <v>1019</v>
      </c>
      <c r="B2" s="665"/>
      <c r="C2" s="665"/>
      <c r="D2" s="665"/>
      <c r="E2" s="665"/>
      <c r="F2" s="665"/>
      <c r="G2" s="665"/>
      <c r="H2" s="665"/>
      <c r="I2" s="665"/>
      <c r="J2" s="665"/>
      <c r="K2" s="665"/>
      <c r="L2" s="665"/>
      <c r="M2" s="665"/>
      <c r="N2" s="573"/>
      <c r="O2" s="573"/>
      <c r="P2" s="573"/>
      <c r="Q2" s="572"/>
      <c r="R2" s="573"/>
      <c r="S2" s="572"/>
    </row>
    <row r="3" spans="1:19" s="567" customFormat="1" ht="16.5" thickBot="1" x14ac:dyDescent="0.3">
      <c r="A3" s="666" t="s">
        <v>1048</v>
      </c>
      <c r="B3" s="667"/>
      <c r="C3" s="667"/>
      <c r="D3" s="667"/>
      <c r="E3" s="667"/>
      <c r="F3" s="667"/>
      <c r="G3" s="667"/>
      <c r="H3" s="667"/>
      <c r="I3" s="667"/>
      <c r="J3" s="667"/>
      <c r="K3" s="667"/>
      <c r="L3" s="667"/>
      <c r="M3" s="667"/>
      <c r="N3" s="667"/>
      <c r="O3" s="667"/>
      <c r="P3" s="667"/>
      <c r="Q3" s="667"/>
      <c r="R3" s="667"/>
      <c r="S3" s="587"/>
    </row>
    <row r="4" spans="1:19" ht="30" customHeight="1" thickBot="1" x14ac:dyDescent="0.25">
      <c r="D4" s="662" t="s">
        <v>1059</v>
      </c>
      <c r="E4" s="663"/>
      <c r="F4" s="663"/>
      <c r="G4" s="663"/>
      <c r="H4" s="663"/>
      <c r="I4" s="664"/>
      <c r="J4" s="170"/>
      <c r="M4" s="118"/>
    </row>
    <row r="5" spans="1:19" ht="39.950000000000003" customHeight="1" thickBot="1" x14ac:dyDescent="0.25">
      <c r="A5" s="178" t="s">
        <v>0</v>
      </c>
      <c r="B5" s="178" t="s">
        <v>1</v>
      </c>
      <c r="C5" s="179" t="s">
        <v>2</v>
      </c>
      <c r="D5" s="178" t="s">
        <v>3</v>
      </c>
      <c r="E5" s="178" t="s">
        <v>4</v>
      </c>
      <c r="F5" s="180" t="s">
        <v>23</v>
      </c>
      <c r="G5" s="178" t="s">
        <v>6</v>
      </c>
      <c r="H5" s="178" t="s">
        <v>24</v>
      </c>
      <c r="I5" s="178" t="s">
        <v>7</v>
      </c>
      <c r="J5" s="178" t="s">
        <v>1058</v>
      </c>
      <c r="K5" s="178" t="s">
        <v>9</v>
      </c>
      <c r="L5" s="178" t="s">
        <v>10</v>
      </c>
      <c r="M5" s="181" t="s">
        <v>42</v>
      </c>
      <c r="N5" s="114" t="s">
        <v>46</v>
      </c>
      <c r="O5" s="114" t="s">
        <v>12</v>
      </c>
      <c r="P5" s="114" t="s">
        <v>13</v>
      </c>
      <c r="Q5" s="114" t="s">
        <v>14</v>
      </c>
      <c r="R5" s="114" t="s">
        <v>11</v>
      </c>
    </row>
    <row r="6" spans="1:19" customFormat="1" ht="30" customHeight="1" x14ac:dyDescent="0.25">
      <c r="A6" s="118" t="s">
        <v>66</v>
      </c>
      <c r="B6" s="30" t="s">
        <v>67</v>
      </c>
      <c r="C6" s="30" t="s">
        <v>67</v>
      </c>
      <c r="D6" s="169"/>
      <c r="E6" s="169"/>
      <c r="F6" s="169"/>
      <c r="G6" s="169"/>
      <c r="H6" s="169"/>
      <c r="I6" s="169"/>
      <c r="J6" s="170"/>
      <c r="K6" s="99" t="s">
        <v>412</v>
      </c>
      <c r="L6" s="118" t="s">
        <v>708</v>
      </c>
      <c r="M6" s="117" t="s">
        <v>425</v>
      </c>
      <c r="N6" s="115" t="s">
        <v>421</v>
      </c>
      <c r="O6" s="115" t="s">
        <v>270</v>
      </c>
      <c r="P6" s="115" t="s">
        <v>423</v>
      </c>
      <c r="Q6" s="115" t="s">
        <v>424</v>
      </c>
      <c r="R6" s="35" t="s">
        <v>422</v>
      </c>
    </row>
    <row r="7" spans="1:19" customFormat="1" ht="30" customHeight="1" x14ac:dyDescent="0.25">
      <c r="A7" s="118" t="s">
        <v>68</v>
      </c>
      <c r="B7" s="30" t="s">
        <v>69</v>
      </c>
      <c r="C7" s="100" t="s">
        <v>69</v>
      </c>
      <c r="D7" s="169"/>
      <c r="E7" s="169"/>
      <c r="F7" s="169">
        <v>1901.4670000000001</v>
      </c>
      <c r="G7" s="169"/>
      <c r="H7" s="169"/>
      <c r="I7" s="169"/>
      <c r="J7" s="170">
        <v>1901.4670000000001</v>
      </c>
      <c r="K7" s="35" t="s">
        <v>412</v>
      </c>
      <c r="L7" s="118" t="s">
        <v>706</v>
      </c>
      <c r="M7" s="117"/>
      <c r="N7" s="115" t="s">
        <v>426</v>
      </c>
      <c r="O7" s="115" t="s">
        <v>428</v>
      </c>
      <c r="P7" s="115" t="s">
        <v>429</v>
      </c>
      <c r="Q7" s="115" t="s">
        <v>430</v>
      </c>
      <c r="R7" s="35" t="s">
        <v>427</v>
      </c>
    </row>
    <row r="8" spans="1:19" customFormat="1" ht="30" customHeight="1" x14ac:dyDescent="0.25">
      <c r="A8" s="118" t="s">
        <v>70</v>
      </c>
      <c r="B8" s="30" t="s">
        <v>71</v>
      </c>
      <c r="C8" s="100" t="s">
        <v>71</v>
      </c>
      <c r="D8" s="169"/>
      <c r="E8" s="169"/>
      <c r="F8" s="169">
        <v>762.36300000000006</v>
      </c>
      <c r="G8" s="169"/>
      <c r="H8" s="169"/>
      <c r="I8" s="169"/>
      <c r="J8" s="170">
        <v>762.36300000000006</v>
      </c>
      <c r="K8" s="35" t="s">
        <v>412</v>
      </c>
      <c r="L8" s="118" t="s">
        <v>706</v>
      </c>
      <c r="M8" s="117"/>
      <c r="N8" s="115" t="s">
        <v>431</v>
      </c>
      <c r="O8" s="115" t="s">
        <v>428</v>
      </c>
      <c r="P8" s="115" t="s">
        <v>429</v>
      </c>
      <c r="Q8" s="115" t="s">
        <v>430</v>
      </c>
      <c r="R8" s="35" t="s">
        <v>427</v>
      </c>
    </row>
    <row r="9" spans="1:19" customFormat="1" ht="30" customHeight="1" x14ac:dyDescent="0.25">
      <c r="A9" s="118" t="s">
        <v>72</v>
      </c>
      <c r="B9" s="30" t="s">
        <v>73</v>
      </c>
      <c r="C9" s="100" t="s">
        <v>73</v>
      </c>
      <c r="D9" s="169"/>
      <c r="E9" s="169"/>
      <c r="F9" s="169">
        <v>448.44099999999997</v>
      </c>
      <c r="G9" s="169"/>
      <c r="H9" s="171"/>
      <c r="I9" s="169"/>
      <c r="J9" s="170">
        <v>448.44099999999997</v>
      </c>
      <c r="K9" s="35" t="s">
        <v>412</v>
      </c>
      <c r="L9" s="118" t="s">
        <v>706</v>
      </c>
      <c r="M9" s="117" t="s">
        <v>436</v>
      </c>
      <c r="N9" s="115" t="s">
        <v>432</v>
      </c>
      <c r="O9" s="115" t="s">
        <v>433</v>
      </c>
      <c r="P9" s="115" t="s">
        <v>434</v>
      </c>
      <c r="Q9" s="115" t="s">
        <v>435</v>
      </c>
      <c r="R9" s="35" t="s">
        <v>427</v>
      </c>
    </row>
    <row r="10" spans="1:19" customFormat="1" ht="30" customHeight="1" x14ac:dyDescent="0.25">
      <c r="A10" s="118" t="s">
        <v>763</v>
      </c>
      <c r="B10" s="101" t="s">
        <v>74</v>
      </c>
      <c r="C10" s="99" t="s">
        <v>75</v>
      </c>
      <c r="D10" s="169"/>
      <c r="E10" s="169"/>
      <c r="F10" s="169"/>
      <c r="G10" s="169"/>
      <c r="H10" s="169">
        <v>26436</v>
      </c>
      <c r="I10" s="169"/>
      <c r="J10" s="169">
        <v>26436</v>
      </c>
      <c r="K10" s="35" t="s">
        <v>414</v>
      </c>
      <c r="L10" s="118" t="s">
        <v>711</v>
      </c>
      <c r="M10" s="117"/>
      <c r="N10" s="115" t="s">
        <v>437</v>
      </c>
      <c r="O10" s="115" t="s">
        <v>439</v>
      </c>
      <c r="P10" s="115" t="s">
        <v>75</v>
      </c>
      <c r="Q10" s="115" t="s">
        <v>440</v>
      </c>
      <c r="R10" s="35" t="s">
        <v>438</v>
      </c>
    </row>
    <row r="11" spans="1:19" customFormat="1" ht="30" customHeight="1" x14ac:dyDescent="0.25">
      <c r="A11" s="118" t="s">
        <v>763</v>
      </c>
      <c r="B11" s="101" t="s">
        <v>76</v>
      </c>
      <c r="C11" s="99" t="s">
        <v>75</v>
      </c>
      <c r="D11" s="169">
        <v>328</v>
      </c>
      <c r="E11" s="169"/>
      <c r="F11" s="169">
        <v>7</v>
      </c>
      <c r="G11" s="169"/>
      <c r="H11" s="169"/>
      <c r="I11" s="169"/>
      <c r="J11" s="169">
        <v>335</v>
      </c>
      <c r="K11" s="35" t="s">
        <v>414</v>
      </c>
      <c r="L11" s="118" t="s">
        <v>711</v>
      </c>
      <c r="M11" s="117"/>
      <c r="N11" s="115" t="s">
        <v>437</v>
      </c>
      <c r="O11" s="115" t="s">
        <v>439</v>
      </c>
      <c r="P11" s="115" t="s">
        <v>75</v>
      </c>
      <c r="Q11" s="115" t="s">
        <v>440</v>
      </c>
      <c r="R11" s="35" t="s">
        <v>438</v>
      </c>
    </row>
    <row r="12" spans="1:19" customFormat="1" ht="30" customHeight="1" x14ac:dyDescent="0.25">
      <c r="A12" s="118" t="s">
        <v>763</v>
      </c>
      <c r="B12" s="102" t="s">
        <v>77</v>
      </c>
      <c r="C12" s="99" t="s">
        <v>75</v>
      </c>
      <c r="D12" s="169"/>
      <c r="E12" s="169"/>
      <c r="F12" s="169">
        <v>17</v>
      </c>
      <c r="G12" s="169"/>
      <c r="H12" s="169">
        <v>4530</v>
      </c>
      <c r="I12" s="169"/>
      <c r="J12" s="169">
        <v>4547</v>
      </c>
      <c r="K12" s="35" t="s">
        <v>414</v>
      </c>
      <c r="L12" s="118" t="s">
        <v>711</v>
      </c>
      <c r="M12" s="117"/>
      <c r="N12" s="115" t="s">
        <v>437</v>
      </c>
      <c r="O12" s="115" t="s">
        <v>439</v>
      </c>
      <c r="P12" s="115" t="s">
        <v>75</v>
      </c>
      <c r="Q12" s="115" t="s">
        <v>440</v>
      </c>
      <c r="R12" s="35" t="s">
        <v>438</v>
      </c>
    </row>
    <row r="13" spans="1:19" customFormat="1" ht="30" customHeight="1" x14ac:dyDescent="0.25">
      <c r="A13" s="118" t="s">
        <v>763</v>
      </c>
      <c r="B13" s="101" t="s">
        <v>78</v>
      </c>
      <c r="C13" s="99" t="s">
        <v>75</v>
      </c>
      <c r="D13" s="169"/>
      <c r="E13" s="169"/>
      <c r="F13" s="169"/>
      <c r="G13" s="169"/>
      <c r="H13" s="169">
        <v>58741</v>
      </c>
      <c r="I13" s="169"/>
      <c r="J13" s="169">
        <v>58741</v>
      </c>
      <c r="K13" s="35" t="s">
        <v>414</v>
      </c>
      <c r="L13" s="118" t="s">
        <v>711</v>
      </c>
      <c r="M13" s="117"/>
      <c r="N13" s="115" t="s">
        <v>437</v>
      </c>
      <c r="O13" s="115" t="s">
        <v>439</v>
      </c>
      <c r="P13" s="115" t="s">
        <v>75</v>
      </c>
      <c r="Q13" s="115" t="s">
        <v>440</v>
      </c>
      <c r="R13" s="35" t="s">
        <v>438</v>
      </c>
    </row>
    <row r="14" spans="1:19" customFormat="1" ht="30" customHeight="1" x14ac:dyDescent="0.25">
      <c r="A14" s="118" t="s">
        <v>763</v>
      </c>
      <c r="B14" s="101" t="s">
        <v>79</v>
      </c>
      <c r="C14" s="99" t="s">
        <v>75</v>
      </c>
      <c r="D14" s="169">
        <v>-46</v>
      </c>
      <c r="E14" s="169"/>
      <c r="F14" s="169">
        <v>-331</v>
      </c>
      <c r="G14" s="169"/>
      <c r="H14" s="169"/>
      <c r="I14" s="169"/>
      <c r="J14" s="169">
        <v>-377</v>
      </c>
      <c r="K14" s="35" t="s">
        <v>414</v>
      </c>
      <c r="L14" s="118" t="s">
        <v>711</v>
      </c>
      <c r="M14" s="117" t="s">
        <v>657</v>
      </c>
      <c r="N14" s="115" t="s">
        <v>437</v>
      </c>
      <c r="O14" s="115" t="s">
        <v>439</v>
      </c>
      <c r="P14" s="115" t="s">
        <v>75</v>
      </c>
      <c r="Q14" s="115" t="s">
        <v>440</v>
      </c>
      <c r="R14" s="35" t="s">
        <v>438</v>
      </c>
    </row>
    <row r="15" spans="1:19" customFormat="1" ht="30" customHeight="1" x14ac:dyDescent="0.25">
      <c r="A15" s="118" t="s">
        <v>763</v>
      </c>
      <c r="B15" s="35" t="s">
        <v>80</v>
      </c>
      <c r="C15" s="35" t="s">
        <v>75</v>
      </c>
      <c r="D15" s="169"/>
      <c r="E15" s="169"/>
      <c r="F15" s="169"/>
      <c r="G15" s="169"/>
      <c r="H15" s="169">
        <v>24201</v>
      </c>
      <c r="I15" s="169"/>
      <c r="J15" s="169">
        <v>24201</v>
      </c>
      <c r="K15" s="35" t="s">
        <v>414</v>
      </c>
      <c r="L15" s="118" t="s">
        <v>711</v>
      </c>
      <c r="M15" s="115"/>
      <c r="N15" s="115" t="s">
        <v>437</v>
      </c>
      <c r="O15" s="115" t="s">
        <v>439</v>
      </c>
      <c r="P15" s="115" t="s">
        <v>75</v>
      </c>
      <c r="Q15" s="115" t="s">
        <v>440</v>
      </c>
      <c r="R15" s="35" t="s">
        <v>438</v>
      </c>
    </row>
    <row r="16" spans="1:19" customFormat="1" ht="30" customHeight="1" x14ac:dyDescent="0.25">
      <c r="A16" s="118" t="s">
        <v>763</v>
      </c>
      <c r="B16" s="35" t="s">
        <v>81</v>
      </c>
      <c r="C16" s="35" t="s">
        <v>75</v>
      </c>
      <c r="D16" s="169"/>
      <c r="E16" s="169"/>
      <c r="F16" s="169"/>
      <c r="G16" s="169"/>
      <c r="H16" s="169">
        <v>285665</v>
      </c>
      <c r="I16" s="169"/>
      <c r="J16" s="169">
        <v>285665</v>
      </c>
      <c r="K16" s="35" t="s">
        <v>414</v>
      </c>
      <c r="L16" s="118" t="s">
        <v>711</v>
      </c>
      <c r="M16" s="115"/>
      <c r="N16" s="115" t="s">
        <v>437</v>
      </c>
      <c r="O16" s="115" t="s">
        <v>439</v>
      </c>
      <c r="P16" s="115" t="s">
        <v>75</v>
      </c>
      <c r="Q16" s="115" t="s">
        <v>440</v>
      </c>
      <c r="R16" s="35" t="s">
        <v>438</v>
      </c>
    </row>
    <row r="17" spans="1:18" customFormat="1" ht="30" customHeight="1" x14ac:dyDescent="0.25">
      <c r="A17" s="116" t="s">
        <v>802</v>
      </c>
      <c r="B17" s="62" t="s">
        <v>803</v>
      </c>
      <c r="C17" s="62" t="s">
        <v>176</v>
      </c>
      <c r="D17" s="172"/>
      <c r="E17" s="172"/>
      <c r="F17" s="172"/>
      <c r="G17" s="172"/>
      <c r="H17" s="172"/>
      <c r="I17" s="172">
        <v>1901</v>
      </c>
      <c r="J17" s="172">
        <v>1901</v>
      </c>
      <c r="K17" s="62"/>
      <c r="L17" s="118" t="s">
        <v>711</v>
      </c>
      <c r="M17" s="116" t="s">
        <v>804</v>
      </c>
      <c r="N17" s="115"/>
      <c r="O17" s="115" t="s">
        <v>203</v>
      </c>
      <c r="P17" s="115" t="s">
        <v>454</v>
      </c>
      <c r="Q17" s="115" t="s">
        <v>444</v>
      </c>
      <c r="R17" s="35" t="s">
        <v>441</v>
      </c>
    </row>
    <row r="18" spans="1:18" customFormat="1" ht="30" customHeight="1" x14ac:dyDescent="0.25">
      <c r="A18" s="118" t="s">
        <v>82</v>
      </c>
      <c r="B18" s="99" t="s">
        <v>83</v>
      </c>
      <c r="C18" s="99" t="s">
        <v>83</v>
      </c>
      <c r="D18" s="169"/>
      <c r="E18" s="169"/>
      <c r="F18" s="169"/>
      <c r="G18" s="169"/>
      <c r="H18" s="169"/>
      <c r="I18" s="169"/>
      <c r="J18" s="170"/>
      <c r="K18" s="35" t="s">
        <v>412</v>
      </c>
      <c r="L18" s="118" t="s">
        <v>706</v>
      </c>
      <c r="M18" s="175" t="s">
        <v>445</v>
      </c>
      <c r="N18" s="115" t="s">
        <v>458</v>
      </c>
      <c r="O18" s="115" t="s">
        <v>442</v>
      </c>
      <c r="P18" s="115" t="s">
        <v>443</v>
      </c>
      <c r="Q18" s="115" t="s">
        <v>444</v>
      </c>
      <c r="R18" s="35" t="s">
        <v>441</v>
      </c>
    </row>
    <row r="19" spans="1:18" customFormat="1" ht="30" customHeight="1" x14ac:dyDescent="0.25">
      <c r="A19" s="118" t="s">
        <v>82</v>
      </c>
      <c r="B19" s="99" t="s">
        <v>84</v>
      </c>
      <c r="C19" s="35" t="s">
        <v>84</v>
      </c>
      <c r="D19" s="169"/>
      <c r="E19" s="169"/>
      <c r="F19" s="169">
        <v>694.38800000000003</v>
      </c>
      <c r="G19" s="169"/>
      <c r="H19" s="169"/>
      <c r="I19" s="169"/>
      <c r="J19" s="170">
        <v>694.38800000000003</v>
      </c>
      <c r="K19" s="35" t="s">
        <v>412</v>
      </c>
      <c r="L19" s="118" t="s">
        <v>706</v>
      </c>
      <c r="M19" s="176" t="s">
        <v>447</v>
      </c>
      <c r="N19" s="115" t="s">
        <v>458</v>
      </c>
      <c r="O19" s="115" t="s">
        <v>442</v>
      </c>
      <c r="P19" s="115" t="s">
        <v>443</v>
      </c>
      <c r="Q19" s="115" t="s">
        <v>444</v>
      </c>
      <c r="R19" s="35" t="s">
        <v>441</v>
      </c>
    </row>
    <row r="20" spans="1:18" customFormat="1" ht="30" customHeight="1" x14ac:dyDescent="0.25">
      <c r="A20" s="118" t="s">
        <v>82</v>
      </c>
      <c r="B20" s="99" t="s">
        <v>85</v>
      </c>
      <c r="C20" s="35" t="s">
        <v>85</v>
      </c>
      <c r="D20" s="169"/>
      <c r="E20" s="169"/>
      <c r="F20" s="169">
        <v>609.86900000000003</v>
      </c>
      <c r="G20" s="169"/>
      <c r="H20" s="169"/>
      <c r="I20" s="169"/>
      <c r="J20" s="170">
        <v>609.86900000000003</v>
      </c>
      <c r="K20" s="35" t="s">
        <v>412</v>
      </c>
      <c r="L20" s="118" t="s">
        <v>706</v>
      </c>
      <c r="M20" s="117" t="s">
        <v>816</v>
      </c>
      <c r="N20" s="115" t="s">
        <v>458</v>
      </c>
      <c r="O20" s="115" t="s">
        <v>442</v>
      </c>
      <c r="P20" s="115" t="s">
        <v>443</v>
      </c>
      <c r="Q20" s="115" t="s">
        <v>444</v>
      </c>
      <c r="R20" s="35" t="s">
        <v>441</v>
      </c>
    </row>
    <row r="21" spans="1:18" customFormat="1" ht="30" customHeight="1" x14ac:dyDescent="0.25">
      <c r="A21" s="118" t="s">
        <v>82</v>
      </c>
      <c r="B21" s="99" t="s">
        <v>86</v>
      </c>
      <c r="C21" s="55" t="s">
        <v>86</v>
      </c>
      <c r="D21" s="169"/>
      <c r="E21" s="169"/>
      <c r="F21" s="169"/>
      <c r="G21" s="169"/>
      <c r="H21" s="169"/>
      <c r="I21" s="169"/>
      <c r="J21" s="170"/>
      <c r="K21" s="35" t="s">
        <v>412</v>
      </c>
      <c r="L21" s="118" t="s">
        <v>706</v>
      </c>
      <c r="M21" s="117" t="s">
        <v>452</v>
      </c>
      <c r="N21" s="115" t="s">
        <v>458</v>
      </c>
      <c r="O21" s="115" t="s">
        <v>449</v>
      </c>
      <c r="P21" s="115" t="s">
        <v>450</v>
      </c>
      <c r="Q21" s="115" t="s">
        <v>451</v>
      </c>
      <c r="R21" s="35" t="s">
        <v>441</v>
      </c>
    </row>
    <row r="22" spans="1:18" customFormat="1" ht="30" customHeight="1" x14ac:dyDescent="0.25">
      <c r="A22" s="118" t="s">
        <v>82</v>
      </c>
      <c r="B22" s="99" t="s">
        <v>87</v>
      </c>
      <c r="C22" s="35" t="s">
        <v>87</v>
      </c>
      <c r="D22" s="169"/>
      <c r="E22" s="169"/>
      <c r="F22" s="169">
        <v>817.26300000000003</v>
      </c>
      <c r="G22" s="169"/>
      <c r="H22" s="169"/>
      <c r="I22" s="169"/>
      <c r="J22" s="170">
        <v>817.26300000000003</v>
      </c>
      <c r="K22" s="35" t="s">
        <v>412</v>
      </c>
      <c r="L22" s="118" t="s">
        <v>706</v>
      </c>
      <c r="M22" s="117"/>
      <c r="N22" s="115" t="s">
        <v>458</v>
      </c>
      <c r="O22" s="115" t="s">
        <v>439</v>
      </c>
      <c r="P22" s="115" t="s">
        <v>453</v>
      </c>
      <c r="Q22" s="115" t="s">
        <v>440</v>
      </c>
      <c r="R22" s="35" t="s">
        <v>438</v>
      </c>
    </row>
    <row r="23" spans="1:18" customFormat="1" ht="30" customHeight="1" x14ac:dyDescent="0.25">
      <c r="A23" s="118" t="s">
        <v>82</v>
      </c>
      <c r="B23" s="35" t="s">
        <v>100</v>
      </c>
      <c r="C23" s="35" t="s">
        <v>88</v>
      </c>
      <c r="D23" s="169"/>
      <c r="E23" s="169"/>
      <c r="F23" s="169"/>
      <c r="G23" s="169"/>
      <c r="H23" s="169">
        <v>20822</v>
      </c>
      <c r="I23" s="169"/>
      <c r="J23" s="169">
        <v>20822</v>
      </c>
      <c r="K23" s="35" t="s">
        <v>414</v>
      </c>
      <c r="L23" s="118" t="s">
        <v>706</v>
      </c>
      <c r="M23" s="117"/>
      <c r="N23" s="115" t="s">
        <v>458</v>
      </c>
      <c r="O23" s="115" t="s">
        <v>439</v>
      </c>
      <c r="P23" s="115" t="s">
        <v>453</v>
      </c>
      <c r="Q23" s="115" t="s">
        <v>440</v>
      </c>
      <c r="R23" s="35" t="s">
        <v>438</v>
      </c>
    </row>
    <row r="24" spans="1:18" customFormat="1" ht="30" customHeight="1" x14ac:dyDescent="0.25">
      <c r="A24" s="118" t="s">
        <v>82</v>
      </c>
      <c r="B24" s="55" t="s">
        <v>88</v>
      </c>
      <c r="C24" s="55" t="s">
        <v>88</v>
      </c>
      <c r="D24" s="169"/>
      <c r="E24" s="169"/>
      <c r="F24" s="169">
        <v>578.48099999999999</v>
      </c>
      <c r="G24" s="169"/>
      <c r="H24" s="169"/>
      <c r="I24" s="169"/>
      <c r="J24" s="170">
        <v>578.48099999999999</v>
      </c>
      <c r="K24" s="35" t="s">
        <v>412</v>
      </c>
      <c r="L24" s="118" t="s">
        <v>706</v>
      </c>
      <c r="M24" s="117" t="s">
        <v>637</v>
      </c>
      <c r="N24" s="115" t="s">
        <v>458</v>
      </c>
      <c r="O24" s="115" t="s">
        <v>439</v>
      </c>
      <c r="P24" s="115" t="s">
        <v>453</v>
      </c>
      <c r="Q24" s="115" t="s">
        <v>440</v>
      </c>
      <c r="R24" s="35" t="s">
        <v>438</v>
      </c>
    </row>
    <row r="25" spans="1:18" customFormat="1" ht="30" customHeight="1" x14ac:dyDescent="0.25">
      <c r="A25" s="118" t="s">
        <v>82</v>
      </c>
      <c r="B25" s="35" t="s">
        <v>89</v>
      </c>
      <c r="C25" s="35" t="s">
        <v>88</v>
      </c>
      <c r="D25" s="169"/>
      <c r="E25" s="169"/>
      <c r="F25" s="169">
        <v>37</v>
      </c>
      <c r="G25" s="169"/>
      <c r="H25" s="169"/>
      <c r="I25" s="169"/>
      <c r="J25" s="169">
        <v>37</v>
      </c>
      <c r="K25" s="35" t="s">
        <v>414</v>
      </c>
      <c r="L25" s="118" t="s">
        <v>706</v>
      </c>
      <c r="M25" s="115"/>
      <c r="N25" s="115" t="s">
        <v>458</v>
      </c>
      <c r="O25" s="115" t="s">
        <v>439</v>
      </c>
      <c r="P25" s="115" t="s">
        <v>453</v>
      </c>
      <c r="Q25" s="115" t="s">
        <v>440</v>
      </c>
      <c r="R25" s="35" t="s">
        <v>438</v>
      </c>
    </row>
    <row r="26" spans="1:18" s="17" customFormat="1" ht="30" customHeight="1" x14ac:dyDescent="0.25">
      <c r="A26" s="118" t="s">
        <v>82</v>
      </c>
      <c r="B26" s="55" t="s">
        <v>90</v>
      </c>
      <c r="C26" s="55" t="s">
        <v>90</v>
      </c>
      <c r="D26" s="169"/>
      <c r="E26" s="169"/>
      <c r="F26" s="169"/>
      <c r="G26" s="169"/>
      <c r="H26" s="169"/>
      <c r="I26" s="169"/>
      <c r="J26" s="170"/>
      <c r="K26" s="35" t="s">
        <v>412</v>
      </c>
      <c r="L26" s="118" t="s">
        <v>706</v>
      </c>
      <c r="M26" s="117" t="s">
        <v>452</v>
      </c>
      <c r="N26" s="115" t="s">
        <v>458</v>
      </c>
      <c r="O26" s="115" t="s">
        <v>442</v>
      </c>
      <c r="P26" s="115" t="s">
        <v>454</v>
      </c>
      <c r="Q26" s="115" t="s">
        <v>444</v>
      </c>
      <c r="R26" s="35" t="s">
        <v>441</v>
      </c>
    </row>
    <row r="27" spans="1:18" customFormat="1" ht="30" customHeight="1" x14ac:dyDescent="0.25">
      <c r="A27" s="118" t="s">
        <v>82</v>
      </c>
      <c r="B27" s="55" t="s">
        <v>673</v>
      </c>
      <c r="C27" s="35" t="s">
        <v>673</v>
      </c>
      <c r="D27" s="169"/>
      <c r="E27" s="169"/>
      <c r="F27" s="169">
        <v>750.71100000000001</v>
      </c>
      <c r="G27" s="169"/>
      <c r="H27" s="169"/>
      <c r="I27" s="169"/>
      <c r="J27" s="170">
        <v>750.71100000000001</v>
      </c>
      <c r="K27" s="35" t="s">
        <v>412</v>
      </c>
      <c r="L27" s="118" t="s">
        <v>706</v>
      </c>
      <c r="M27" s="115" t="s">
        <v>778</v>
      </c>
      <c r="N27" s="115" t="s">
        <v>458</v>
      </c>
      <c r="O27" s="115" t="s">
        <v>442</v>
      </c>
      <c r="P27" s="115" t="s">
        <v>454</v>
      </c>
      <c r="Q27" s="115" t="s">
        <v>444</v>
      </c>
      <c r="R27" s="35" t="s">
        <v>441</v>
      </c>
    </row>
    <row r="28" spans="1:18" customFormat="1" ht="30" customHeight="1" x14ac:dyDescent="0.25">
      <c r="A28" s="118" t="s">
        <v>82</v>
      </c>
      <c r="B28" s="55" t="s">
        <v>674</v>
      </c>
      <c r="C28" s="35" t="s">
        <v>674</v>
      </c>
      <c r="D28" s="169"/>
      <c r="E28" s="169"/>
      <c r="F28" s="169"/>
      <c r="G28" s="169"/>
      <c r="H28" s="169"/>
      <c r="I28" s="169"/>
      <c r="J28" s="170"/>
      <c r="K28" s="35" t="s">
        <v>412</v>
      </c>
      <c r="L28" s="118" t="s">
        <v>706</v>
      </c>
      <c r="M28" s="115" t="s">
        <v>747</v>
      </c>
      <c r="N28" s="115" t="s">
        <v>458</v>
      </c>
      <c r="O28" s="115" t="s">
        <v>442</v>
      </c>
      <c r="P28" s="115" t="s">
        <v>454</v>
      </c>
      <c r="Q28" s="115" t="s">
        <v>444</v>
      </c>
      <c r="R28" s="35" t="s">
        <v>441</v>
      </c>
    </row>
    <row r="29" spans="1:18" s="17" customFormat="1" ht="30" customHeight="1" x14ac:dyDescent="0.25">
      <c r="A29" s="118" t="s">
        <v>82</v>
      </c>
      <c r="B29" s="55" t="s">
        <v>675</v>
      </c>
      <c r="C29" s="35" t="s">
        <v>675</v>
      </c>
      <c r="D29" s="169"/>
      <c r="E29" s="169"/>
      <c r="F29" s="169"/>
      <c r="G29" s="169"/>
      <c r="H29" s="169"/>
      <c r="I29" s="169"/>
      <c r="J29" s="170"/>
      <c r="K29" s="35" t="s">
        <v>412</v>
      </c>
      <c r="L29" s="118" t="s">
        <v>706</v>
      </c>
      <c r="M29" s="115" t="s">
        <v>817</v>
      </c>
      <c r="N29" s="115" t="s">
        <v>458</v>
      </c>
      <c r="O29" s="115" t="s">
        <v>442</v>
      </c>
      <c r="P29" s="115" t="s">
        <v>443</v>
      </c>
      <c r="Q29" s="115" t="s">
        <v>444</v>
      </c>
      <c r="R29" s="35" t="s">
        <v>441</v>
      </c>
    </row>
    <row r="30" spans="1:18" customFormat="1" ht="39" x14ac:dyDescent="0.25">
      <c r="A30" s="118" t="s">
        <v>82</v>
      </c>
      <c r="B30" s="55" t="s">
        <v>793</v>
      </c>
      <c r="C30" s="55" t="s">
        <v>91</v>
      </c>
      <c r="D30" s="169"/>
      <c r="E30" s="169"/>
      <c r="F30" s="169">
        <v>66.38</v>
      </c>
      <c r="G30" s="169"/>
      <c r="H30" s="171"/>
      <c r="I30" s="169"/>
      <c r="J30" s="170">
        <v>66.38</v>
      </c>
      <c r="K30" s="35" t="s">
        <v>412</v>
      </c>
      <c r="L30" s="118" t="s">
        <v>706</v>
      </c>
      <c r="M30" s="117" t="s">
        <v>638</v>
      </c>
      <c r="N30" s="115" t="s">
        <v>458</v>
      </c>
      <c r="O30" s="115" t="s">
        <v>439</v>
      </c>
      <c r="P30" s="115" t="s">
        <v>91</v>
      </c>
      <c r="Q30" s="115" t="s">
        <v>440</v>
      </c>
      <c r="R30" s="35" t="s">
        <v>438</v>
      </c>
    </row>
    <row r="31" spans="1:18" customFormat="1" ht="30" customHeight="1" x14ac:dyDescent="0.25">
      <c r="A31" s="118" t="s">
        <v>82</v>
      </c>
      <c r="B31" s="55" t="s">
        <v>92</v>
      </c>
      <c r="C31" s="55" t="s">
        <v>92</v>
      </c>
      <c r="D31" s="169"/>
      <c r="E31" s="169"/>
      <c r="F31" s="169">
        <v>93.700999999999993</v>
      </c>
      <c r="G31" s="169"/>
      <c r="H31" s="169"/>
      <c r="I31" s="169"/>
      <c r="J31" s="170">
        <v>93.700999999999993</v>
      </c>
      <c r="K31" s="35" t="s">
        <v>412</v>
      </c>
      <c r="L31" s="118" t="s">
        <v>706</v>
      </c>
      <c r="M31" s="117" t="s">
        <v>455</v>
      </c>
      <c r="N31" s="115" t="s">
        <v>458</v>
      </c>
      <c r="O31" s="115" t="s">
        <v>442</v>
      </c>
      <c r="P31" s="115" t="s">
        <v>454</v>
      </c>
      <c r="Q31" s="115" t="s">
        <v>444</v>
      </c>
      <c r="R31" s="35" t="s">
        <v>441</v>
      </c>
    </row>
    <row r="32" spans="1:18" customFormat="1" ht="30" customHeight="1" x14ac:dyDescent="0.25">
      <c r="A32" s="118" t="s">
        <v>82</v>
      </c>
      <c r="B32" s="55" t="s">
        <v>93</v>
      </c>
      <c r="C32" s="55" t="s">
        <v>93</v>
      </c>
      <c r="D32" s="169"/>
      <c r="E32" s="169"/>
      <c r="F32" s="169"/>
      <c r="G32" s="169"/>
      <c r="H32" s="169"/>
      <c r="I32" s="169"/>
      <c r="J32" s="170"/>
      <c r="K32" s="35" t="s">
        <v>412</v>
      </c>
      <c r="L32" s="118" t="s">
        <v>706</v>
      </c>
      <c r="M32" s="117" t="s">
        <v>452</v>
      </c>
      <c r="N32" s="115" t="s">
        <v>458</v>
      </c>
      <c r="O32" s="115" t="s">
        <v>439</v>
      </c>
      <c r="P32" s="115" t="s">
        <v>453</v>
      </c>
      <c r="Q32" s="115" t="s">
        <v>440</v>
      </c>
      <c r="R32" s="35" t="s">
        <v>438</v>
      </c>
    </row>
    <row r="33" spans="1:18" customFormat="1" ht="30" customHeight="1" x14ac:dyDescent="0.25">
      <c r="A33" s="118" t="s">
        <v>82</v>
      </c>
      <c r="B33" s="55" t="s">
        <v>94</v>
      </c>
      <c r="C33" s="55" t="s">
        <v>94</v>
      </c>
      <c r="D33" s="169"/>
      <c r="E33" s="169"/>
      <c r="F33" s="169"/>
      <c r="G33" s="169"/>
      <c r="H33" s="169"/>
      <c r="I33" s="169"/>
      <c r="J33" s="170"/>
      <c r="K33" s="35" t="s">
        <v>412</v>
      </c>
      <c r="L33" s="118" t="s">
        <v>706</v>
      </c>
      <c r="M33" s="117" t="s">
        <v>452</v>
      </c>
      <c r="N33" s="115" t="s">
        <v>458</v>
      </c>
      <c r="O33" s="115" t="s">
        <v>439</v>
      </c>
      <c r="P33" s="115" t="s">
        <v>453</v>
      </c>
      <c r="Q33" s="115" t="s">
        <v>440</v>
      </c>
      <c r="R33" s="35" t="s">
        <v>438</v>
      </c>
    </row>
    <row r="34" spans="1:18" customFormat="1" ht="39" x14ac:dyDescent="0.25">
      <c r="A34" s="118" t="s">
        <v>82</v>
      </c>
      <c r="B34" s="55" t="s">
        <v>95</v>
      </c>
      <c r="C34" s="99" t="s">
        <v>95</v>
      </c>
      <c r="D34" s="170"/>
      <c r="E34" s="170"/>
      <c r="F34" s="170"/>
      <c r="G34" s="170"/>
      <c r="H34" s="170"/>
      <c r="I34" s="170"/>
      <c r="J34" s="170"/>
      <c r="K34" s="35" t="s">
        <v>412</v>
      </c>
      <c r="L34" s="118" t="s">
        <v>706</v>
      </c>
      <c r="M34" s="117" t="s">
        <v>456</v>
      </c>
      <c r="N34" s="115" t="s">
        <v>458</v>
      </c>
      <c r="O34" s="115" t="s">
        <v>439</v>
      </c>
      <c r="P34" s="115" t="s">
        <v>453</v>
      </c>
      <c r="Q34" s="115" t="s">
        <v>440</v>
      </c>
      <c r="R34" s="35" t="s">
        <v>438</v>
      </c>
    </row>
    <row r="35" spans="1:18" customFormat="1" ht="30" customHeight="1" x14ac:dyDescent="0.25">
      <c r="A35" s="118" t="s">
        <v>82</v>
      </c>
      <c r="B35" s="35" t="s">
        <v>101</v>
      </c>
      <c r="C35" s="35" t="s">
        <v>96</v>
      </c>
      <c r="D35" s="169"/>
      <c r="E35" s="169"/>
      <c r="F35" s="169"/>
      <c r="G35" s="169"/>
      <c r="H35" s="169">
        <v>5757</v>
      </c>
      <c r="I35" s="169"/>
      <c r="J35" s="169">
        <v>5757</v>
      </c>
      <c r="K35" s="35" t="s">
        <v>414</v>
      </c>
      <c r="L35" s="118" t="s">
        <v>706</v>
      </c>
      <c r="M35" s="115"/>
      <c r="N35" s="115" t="s">
        <v>458</v>
      </c>
      <c r="O35" s="115" t="s">
        <v>439</v>
      </c>
      <c r="P35" s="115" t="s">
        <v>453</v>
      </c>
      <c r="Q35" s="115" t="s">
        <v>440</v>
      </c>
      <c r="R35" s="35" t="s">
        <v>438</v>
      </c>
    </row>
    <row r="36" spans="1:18" customFormat="1" ht="30" customHeight="1" x14ac:dyDescent="0.25">
      <c r="A36" s="118" t="s">
        <v>82</v>
      </c>
      <c r="B36" s="35" t="s">
        <v>97</v>
      </c>
      <c r="C36" s="35" t="s">
        <v>97</v>
      </c>
      <c r="D36" s="169"/>
      <c r="E36" s="169"/>
      <c r="F36" s="169">
        <v>385.52</v>
      </c>
      <c r="G36" s="169"/>
      <c r="H36" s="169"/>
      <c r="I36" s="169"/>
      <c r="J36" s="170">
        <v>385.52</v>
      </c>
      <c r="K36" s="35" t="s">
        <v>412</v>
      </c>
      <c r="L36" s="118" t="s">
        <v>706</v>
      </c>
      <c r="M36" s="115"/>
      <c r="N36" s="115" t="s">
        <v>458</v>
      </c>
      <c r="O36" s="115" t="s">
        <v>442</v>
      </c>
      <c r="P36" s="115" t="s">
        <v>450</v>
      </c>
      <c r="Q36" s="115" t="s">
        <v>451</v>
      </c>
      <c r="R36" s="35" t="s">
        <v>441</v>
      </c>
    </row>
    <row r="37" spans="1:18" customFormat="1" ht="30" customHeight="1" x14ac:dyDescent="0.25">
      <c r="A37" s="118" t="s">
        <v>82</v>
      </c>
      <c r="B37" s="35" t="s">
        <v>98</v>
      </c>
      <c r="C37" s="35" t="s">
        <v>98</v>
      </c>
      <c r="D37" s="169"/>
      <c r="E37" s="169"/>
      <c r="F37" s="169">
        <v>453.28800000000001</v>
      </c>
      <c r="G37" s="169"/>
      <c r="H37" s="169"/>
      <c r="I37" s="169"/>
      <c r="J37" s="170">
        <v>453.28800000000001</v>
      </c>
      <c r="K37" s="35" t="s">
        <v>412</v>
      </c>
      <c r="L37" s="118" t="s">
        <v>706</v>
      </c>
      <c r="M37" s="115"/>
      <c r="N37" s="115" t="s">
        <v>458</v>
      </c>
      <c r="O37" s="115" t="s">
        <v>439</v>
      </c>
      <c r="P37" s="115" t="s">
        <v>453</v>
      </c>
      <c r="Q37" s="115" t="s">
        <v>440</v>
      </c>
      <c r="R37" s="35" t="s">
        <v>438</v>
      </c>
    </row>
    <row r="38" spans="1:18" customFormat="1" ht="30" customHeight="1" x14ac:dyDescent="0.25">
      <c r="A38" s="118" t="s">
        <v>82</v>
      </c>
      <c r="B38" s="35" t="s">
        <v>99</v>
      </c>
      <c r="C38" s="35" t="s">
        <v>99</v>
      </c>
      <c r="D38" s="169"/>
      <c r="E38" s="169"/>
      <c r="F38" s="169">
        <v>1287.701</v>
      </c>
      <c r="G38" s="169"/>
      <c r="H38" s="169"/>
      <c r="I38" s="169"/>
      <c r="J38" s="170">
        <v>1287.701</v>
      </c>
      <c r="K38" s="35" t="s">
        <v>412</v>
      </c>
      <c r="L38" s="118" t="s">
        <v>706</v>
      </c>
      <c r="M38" s="115" t="s">
        <v>779</v>
      </c>
      <c r="N38" s="115" t="s">
        <v>458</v>
      </c>
      <c r="O38" s="115" t="s">
        <v>442</v>
      </c>
      <c r="P38" s="115" t="s">
        <v>454</v>
      </c>
      <c r="Q38" s="115" t="s">
        <v>444</v>
      </c>
      <c r="R38" s="35" t="s">
        <v>441</v>
      </c>
    </row>
    <row r="39" spans="1:18" s="17" customFormat="1" ht="30" customHeight="1" x14ac:dyDescent="0.25">
      <c r="A39" s="118" t="s">
        <v>82</v>
      </c>
      <c r="B39" s="35" t="s">
        <v>749</v>
      </c>
      <c r="C39" s="35" t="s">
        <v>749</v>
      </c>
      <c r="D39" s="169"/>
      <c r="E39" s="169"/>
      <c r="F39" s="169"/>
      <c r="G39" s="169"/>
      <c r="H39" s="169"/>
      <c r="I39" s="169"/>
      <c r="J39" s="170"/>
      <c r="K39" s="35" t="s">
        <v>412</v>
      </c>
      <c r="L39" s="118" t="s">
        <v>706</v>
      </c>
      <c r="M39" s="115" t="s">
        <v>750</v>
      </c>
      <c r="N39" s="115" t="s">
        <v>458</v>
      </c>
      <c r="O39" s="115" t="s">
        <v>442</v>
      </c>
      <c r="P39" s="115" t="s">
        <v>454</v>
      </c>
      <c r="Q39" s="115" t="s">
        <v>444</v>
      </c>
      <c r="R39" s="35" t="s">
        <v>441</v>
      </c>
    </row>
    <row r="40" spans="1:18" customFormat="1" ht="30" customHeight="1" x14ac:dyDescent="0.25">
      <c r="A40" s="118" t="s">
        <v>82</v>
      </c>
      <c r="B40" s="35" t="s">
        <v>681</v>
      </c>
      <c r="C40" s="35" t="s">
        <v>102</v>
      </c>
      <c r="D40" s="169"/>
      <c r="E40" s="169"/>
      <c r="F40" s="169">
        <v>42.28</v>
      </c>
      <c r="G40" s="169"/>
      <c r="H40" s="169">
        <v>3572.24</v>
      </c>
      <c r="I40" s="169"/>
      <c r="J40" s="170">
        <v>3614.52</v>
      </c>
      <c r="K40" s="35" t="s">
        <v>412</v>
      </c>
      <c r="L40" s="118" t="s">
        <v>706</v>
      </c>
      <c r="M40" s="118" t="s">
        <v>639</v>
      </c>
      <c r="N40" s="115" t="s">
        <v>458</v>
      </c>
      <c r="O40" s="115" t="s">
        <v>439</v>
      </c>
      <c r="P40" s="115" t="s">
        <v>102</v>
      </c>
      <c r="Q40" s="115" t="s">
        <v>440</v>
      </c>
      <c r="R40" s="35" t="s">
        <v>438</v>
      </c>
    </row>
    <row r="41" spans="1:18" customFormat="1" ht="30" customHeight="1" x14ac:dyDescent="0.25">
      <c r="A41" s="118" t="s">
        <v>82</v>
      </c>
      <c r="B41" s="35" t="s">
        <v>751</v>
      </c>
      <c r="C41" s="35" t="s">
        <v>102</v>
      </c>
      <c r="D41" s="169"/>
      <c r="E41" s="169"/>
      <c r="F41" s="169"/>
      <c r="G41" s="169"/>
      <c r="H41" s="169">
        <v>15705</v>
      </c>
      <c r="I41" s="169"/>
      <c r="J41" s="169">
        <v>15705</v>
      </c>
      <c r="K41" s="35" t="s">
        <v>414</v>
      </c>
      <c r="L41" s="118" t="s">
        <v>706</v>
      </c>
      <c r="M41" s="115"/>
      <c r="N41" s="115" t="s">
        <v>458</v>
      </c>
      <c r="O41" s="115" t="s">
        <v>439</v>
      </c>
      <c r="P41" s="115" t="s">
        <v>102</v>
      </c>
      <c r="Q41" s="115" t="s">
        <v>440</v>
      </c>
      <c r="R41" s="35" t="s">
        <v>438</v>
      </c>
    </row>
    <row r="42" spans="1:18" customFormat="1" ht="30" customHeight="1" x14ac:dyDescent="0.25">
      <c r="A42" s="118" t="s">
        <v>82</v>
      </c>
      <c r="B42" s="35" t="s">
        <v>752</v>
      </c>
      <c r="C42" s="35" t="s">
        <v>102</v>
      </c>
      <c r="D42" s="169"/>
      <c r="E42" s="169"/>
      <c r="F42" s="169"/>
      <c r="G42" s="169"/>
      <c r="H42" s="169">
        <v>7266</v>
      </c>
      <c r="I42" s="169"/>
      <c r="J42" s="169">
        <v>7266</v>
      </c>
      <c r="K42" s="35" t="s">
        <v>414</v>
      </c>
      <c r="L42" s="118" t="s">
        <v>706</v>
      </c>
      <c r="M42" s="115"/>
      <c r="N42" s="115" t="s">
        <v>458</v>
      </c>
      <c r="O42" s="115" t="s">
        <v>439</v>
      </c>
      <c r="P42" s="115" t="s">
        <v>102</v>
      </c>
      <c r="Q42" s="115" t="s">
        <v>440</v>
      </c>
      <c r="R42" s="35" t="s">
        <v>438</v>
      </c>
    </row>
    <row r="43" spans="1:18" customFormat="1" ht="30" customHeight="1" x14ac:dyDescent="0.25">
      <c r="A43" s="118" t="s">
        <v>82</v>
      </c>
      <c r="B43" s="35" t="s">
        <v>103</v>
      </c>
      <c r="C43" s="35" t="s">
        <v>103</v>
      </c>
      <c r="D43" s="169"/>
      <c r="E43" s="169"/>
      <c r="F43" s="169">
        <v>933.50099999999998</v>
      </c>
      <c r="G43" s="169"/>
      <c r="H43" s="169"/>
      <c r="I43" s="169"/>
      <c r="J43" s="170">
        <v>933.50099999999998</v>
      </c>
      <c r="K43" s="35" t="s">
        <v>412</v>
      </c>
      <c r="L43" s="118" t="s">
        <v>706</v>
      </c>
      <c r="M43" s="115"/>
      <c r="N43" s="115" t="s">
        <v>458</v>
      </c>
      <c r="O43" s="115" t="s">
        <v>449</v>
      </c>
      <c r="P43" s="115" t="s">
        <v>450</v>
      </c>
      <c r="Q43" s="115" t="s">
        <v>451</v>
      </c>
      <c r="R43" s="35" t="s">
        <v>441</v>
      </c>
    </row>
    <row r="44" spans="1:18" customFormat="1" ht="30" customHeight="1" x14ac:dyDescent="0.25">
      <c r="A44" s="118" t="s">
        <v>82</v>
      </c>
      <c r="B44" s="35" t="s">
        <v>682</v>
      </c>
      <c r="C44" s="100" t="s">
        <v>682</v>
      </c>
      <c r="D44" s="169"/>
      <c r="E44" s="169"/>
      <c r="F44" s="169"/>
      <c r="G44" s="169"/>
      <c r="H44" s="169"/>
      <c r="I44" s="169"/>
      <c r="J44" s="170"/>
      <c r="K44" s="35" t="s">
        <v>412</v>
      </c>
      <c r="L44" s="118" t="s">
        <v>706</v>
      </c>
      <c r="M44" s="115" t="s">
        <v>796</v>
      </c>
      <c r="N44" s="115" t="s">
        <v>458</v>
      </c>
      <c r="O44" s="115" t="s">
        <v>442</v>
      </c>
      <c r="P44" s="115" t="s">
        <v>454</v>
      </c>
      <c r="Q44" s="115" t="s">
        <v>444</v>
      </c>
      <c r="R44" s="35" t="s">
        <v>441</v>
      </c>
    </row>
    <row r="45" spans="1:18" customFormat="1" ht="30" customHeight="1" x14ac:dyDescent="0.25">
      <c r="A45" s="118" t="s">
        <v>82</v>
      </c>
      <c r="B45" s="35" t="s">
        <v>104</v>
      </c>
      <c r="C45" s="55" t="s">
        <v>104</v>
      </c>
      <c r="D45" s="169"/>
      <c r="E45" s="169"/>
      <c r="F45" s="169"/>
      <c r="G45" s="169"/>
      <c r="H45" s="169"/>
      <c r="I45" s="169"/>
      <c r="J45" s="170"/>
      <c r="K45" s="35" t="s">
        <v>412</v>
      </c>
      <c r="L45" s="118" t="s">
        <v>415</v>
      </c>
      <c r="M45" s="117" t="s">
        <v>452</v>
      </c>
      <c r="N45" s="115" t="s">
        <v>458</v>
      </c>
      <c r="O45" s="115" t="s">
        <v>442</v>
      </c>
      <c r="P45" s="115" t="s">
        <v>454</v>
      </c>
      <c r="Q45" s="115" t="s">
        <v>457</v>
      </c>
      <c r="R45" s="35" t="s">
        <v>441</v>
      </c>
    </row>
    <row r="46" spans="1:18" customFormat="1" ht="30" customHeight="1" x14ac:dyDescent="0.25">
      <c r="A46" s="118" t="s">
        <v>82</v>
      </c>
      <c r="B46" s="35" t="s">
        <v>105</v>
      </c>
      <c r="C46" s="35" t="s">
        <v>106</v>
      </c>
      <c r="D46" s="169"/>
      <c r="E46" s="169"/>
      <c r="F46" s="169">
        <v>295</v>
      </c>
      <c r="G46" s="169"/>
      <c r="H46" s="169"/>
      <c r="I46" s="169"/>
      <c r="J46" s="169">
        <v>295</v>
      </c>
      <c r="K46" s="35" t="s">
        <v>414</v>
      </c>
      <c r="L46" s="118" t="s">
        <v>415</v>
      </c>
      <c r="M46" s="117"/>
      <c r="N46" s="115" t="s">
        <v>458</v>
      </c>
      <c r="O46" s="115" t="s">
        <v>439</v>
      </c>
      <c r="P46" s="115" t="s">
        <v>453</v>
      </c>
      <c r="Q46" s="115" t="s">
        <v>440</v>
      </c>
      <c r="R46" s="35" t="s">
        <v>438</v>
      </c>
    </row>
    <row r="47" spans="1:18" customFormat="1" ht="39" x14ac:dyDescent="0.25">
      <c r="A47" s="118" t="s">
        <v>82</v>
      </c>
      <c r="B47" s="55" t="s">
        <v>106</v>
      </c>
      <c r="C47" s="55" t="s">
        <v>106</v>
      </c>
      <c r="D47" s="169"/>
      <c r="E47" s="169"/>
      <c r="F47" s="169"/>
      <c r="G47" s="169"/>
      <c r="H47" s="169"/>
      <c r="I47" s="169"/>
      <c r="J47" s="170"/>
      <c r="K47" s="35" t="s">
        <v>412</v>
      </c>
      <c r="L47" s="118" t="s">
        <v>415</v>
      </c>
      <c r="M47" s="117" t="s">
        <v>818</v>
      </c>
      <c r="N47" s="115" t="s">
        <v>458</v>
      </c>
      <c r="O47" s="115" t="s">
        <v>439</v>
      </c>
      <c r="P47" s="115" t="s">
        <v>453</v>
      </c>
      <c r="Q47" s="115" t="s">
        <v>440</v>
      </c>
      <c r="R47" s="35" t="s">
        <v>438</v>
      </c>
    </row>
    <row r="48" spans="1:18" s="17" customFormat="1" ht="30" customHeight="1" x14ac:dyDescent="0.25">
      <c r="A48" s="118" t="s">
        <v>82</v>
      </c>
      <c r="B48" s="55" t="s">
        <v>107</v>
      </c>
      <c r="C48" s="55" t="s">
        <v>107</v>
      </c>
      <c r="D48" s="169"/>
      <c r="E48" s="169"/>
      <c r="F48" s="169">
        <v>11181.825000000001</v>
      </c>
      <c r="G48" s="169"/>
      <c r="H48" s="169"/>
      <c r="I48" s="169"/>
      <c r="J48" s="170">
        <v>11181.825000000001</v>
      </c>
      <c r="K48" s="35" t="s">
        <v>412</v>
      </c>
      <c r="L48" s="118" t="s">
        <v>706</v>
      </c>
      <c r="M48" s="117" t="s">
        <v>819</v>
      </c>
      <c r="N48" s="115" t="s">
        <v>458</v>
      </c>
      <c r="O48" s="115" t="s">
        <v>442</v>
      </c>
      <c r="P48" s="115" t="s">
        <v>454</v>
      </c>
      <c r="Q48" s="115" t="s">
        <v>444</v>
      </c>
      <c r="R48" s="35" t="s">
        <v>441</v>
      </c>
    </row>
    <row r="49" spans="1:18" customFormat="1" ht="30" customHeight="1" x14ac:dyDescent="0.25">
      <c r="A49" s="118" t="s">
        <v>82</v>
      </c>
      <c r="B49" s="55" t="s">
        <v>108</v>
      </c>
      <c r="C49" s="100" t="s">
        <v>108</v>
      </c>
      <c r="D49" s="169"/>
      <c r="E49" s="169"/>
      <c r="F49" s="169">
        <v>267.69900000000001</v>
      </c>
      <c r="G49" s="169"/>
      <c r="H49" s="169"/>
      <c r="I49" s="169"/>
      <c r="J49" s="170">
        <v>267.69900000000001</v>
      </c>
      <c r="K49" s="35" t="s">
        <v>412</v>
      </c>
      <c r="L49" s="118" t="s">
        <v>706</v>
      </c>
      <c r="M49" s="117"/>
      <c r="N49" s="115" t="s">
        <v>458</v>
      </c>
      <c r="O49" s="115" t="s">
        <v>439</v>
      </c>
      <c r="P49" s="115" t="s">
        <v>453</v>
      </c>
      <c r="Q49" s="115" t="s">
        <v>440</v>
      </c>
      <c r="R49" s="35" t="s">
        <v>438</v>
      </c>
    </row>
    <row r="50" spans="1:18" customFormat="1" ht="30" customHeight="1" x14ac:dyDescent="0.25">
      <c r="A50" s="118" t="s">
        <v>764</v>
      </c>
      <c r="B50" s="55" t="s">
        <v>109</v>
      </c>
      <c r="C50" s="35" t="s">
        <v>109</v>
      </c>
      <c r="D50" s="169"/>
      <c r="E50" s="169"/>
      <c r="F50" s="169">
        <v>1887.7170000000001</v>
      </c>
      <c r="G50" s="169"/>
      <c r="H50" s="169"/>
      <c r="I50" s="169"/>
      <c r="J50" s="170">
        <v>1887.7170000000001</v>
      </c>
      <c r="K50" s="35" t="s">
        <v>412</v>
      </c>
      <c r="L50" s="118" t="s">
        <v>706</v>
      </c>
      <c r="M50" s="117"/>
      <c r="N50" s="115" t="s">
        <v>458</v>
      </c>
      <c r="O50" s="115" t="s">
        <v>428</v>
      </c>
      <c r="P50" s="115" t="s">
        <v>459</v>
      </c>
      <c r="Q50" s="115" t="s">
        <v>430</v>
      </c>
      <c r="R50" s="35" t="s">
        <v>441</v>
      </c>
    </row>
    <row r="51" spans="1:18" customFormat="1" ht="30" customHeight="1" x14ac:dyDescent="0.25">
      <c r="A51" s="118" t="s">
        <v>764</v>
      </c>
      <c r="B51" s="55" t="s">
        <v>110</v>
      </c>
      <c r="C51" s="35" t="s">
        <v>110</v>
      </c>
      <c r="D51" s="169"/>
      <c r="E51" s="169"/>
      <c r="F51" s="169">
        <v>1285.316</v>
      </c>
      <c r="G51" s="169"/>
      <c r="H51" s="169"/>
      <c r="I51" s="169"/>
      <c r="J51" s="170">
        <v>1285.316</v>
      </c>
      <c r="K51" s="35" t="s">
        <v>412</v>
      </c>
      <c r="L51" s="118" t="s">
        <v>706</v>
      </c>
      <c r="M51" s="117"/>
      <c r="N51" s="115" t="s">
        <v>458</v>
      </c>
      <c r="O51" s="115" t="s">
        <v>461</v>
      </c>
      <c r="P51" s="115" t="s">
        <v>461</v>
      </c>
      <c r="Q51" s="115" t="s">
        <v>462</v>
      </c>
      <c r="R51" s="35" t="s">
        <v>460</v>
      </c>
    </row>
    <row r="52" spans="1:18" customFormat="1" ht="30" customHeight="1" x14ac:dyDescent="0.25">
      <c r="A52" s="118" t="s">
        <v>764</v>
      </c>
      <c r="B52" s="55" t="s">
        <v>684</v>
      </c>
      <c r="C52" s="35" t="s">
        <v>684</v>
      </c>
      <c r="D52" s="169"/>
      <c r="E52" s="169"/>
      <c r="F52" s="169"/>
      <c r="G52" s="169"/>
      <c r="H52" s="169"/>
      <c r="I52" s="169"/>
      <c r="J52" s="170"/>
      <c r="K52" s="35" t="s">
        <v>412</v>
      </c>
      <c r="L52" s="118" t="s">
        <v>706</v>
      </c>
      <c r="M52" s="177" t="s">
        <v>811</v>
      </c>
      <c r="N52" s="115" t="s">
        <v>458</v>
      </c>
      <c r="O52" s="115" t="s">
        <v>428</v>
      </c>
      <c r="P52" s="115" t="s">
        <v>459</v>
      </c>
      <c r="Q52" s="115" t="s">
        <v>430</v>
      </c>
      <c r="R52" s="35" t="s">
        <v>441</v>
      </c>
    </row>
    <row r="53" spans="1:18" customFormat="1" ht="30" customHeight="1" x14ac:dyDescent="0.25">
      <c r="A53" s="118" t="s">
        <v>764</v>
      </c>
      <c r="B53" s="55" t="s">
        <v>111</v>
      </c>
      <c r="C53" s="35" t="s">
        <v>111</v>
      </c>
      <c r="D53" s="169"/>
      <c r="E53" s="169"/>
      <c r="F53" s="169">
        <v>422.59300000000002</v>
      </c>
      <c r="G53" s="169"/>
      <c r="H53" s="169"/>
      <c r="I53" s="169"/>
      <c r="J53" s="170">
        <v>422.59300000000002</v>
      </c>
      <c r="K53" s="35" t="s">
        <v>412</v>
      </c>
      <c r="L53" s="118" t="s">
        <v>706</v>
      </c>
      <c r="M53" s="115"/>
      <c r="N53" s="115" t="s">
        <v>458</v>
      </c>
      <c r="O53" s="115" t="s">
        <v>442</v>
      </c>
      <c r="P53" s="115" t="s">
        <v>443</v>
      </c>
      <c r="Q53" s="115" t="s">
        <v>444</v>
      </c>
      <c r="R53" s="35" t="s">
        <v>441</v>
      </c>
    </row>
    <row r="54" spans="1:18" customFormat="1" ht="30" customHeight="1" x14ac:dyDescent="0.25">
      <c r="A54" s="118" t="s">
        <v>764</v>
      </c>
      <c r="B54" s="55" t="s">
        <v>112</v>
      </c>
      <c r="C54" s="35" t="s">
        <v>112</v>
      </c>
      <c r="D54" s="169"/>
      <c r="E54" s="169"/>
      <c r="F54" s="169">
        <v>1207.5060000000001</v>
      </c>
      <c r="G54" s="169"/>
      <c r="H54" s="169"/>
      <c r="I54" s="169"/>
      <c r="J54" s="170">
        <v>1207.5060000000001</v>
      </c>
      <c r="K54" s="35" t="s">
        <v>412</v>
      </c>
      <c r="L54" s="118" t="s">
        <v>706</v>
      </c>
      <c r="M54" s="115"/>
      <c r="N54" s="115" t="s">
        <v>458</v>
      </c>
      <c r="O54" s="115" t="s">
        <v>463</v>
      </c>
      <c r="P54" s="115" t="s">
        <v>464</v>
      </c>
      <c r="Q54" s="115" t="s">
        <v>463</v>
      </c>
      <c r="R54" s="35" t="s">
        <v>460</v>
      </c>
    </row>
    <row r="55" spans="1:18" customFormat="1" ht="30" customHeight="1" x14ac:dyDescent="0.25">
      <c r="A55" s="118" t="s">
        <v>764</v>
      </c>
      <c r="B55" s="55" t="s">
        <v>113</v>
      </c>
      <c r="C55" s="35" t="s">
        <v>113</v>
      </c>
      <c r="D55" s="169"/>
      <c r="E55" s="169"/>
      <c r="F55" s="169">
        <v>1957.4860000000001</v>
      </c>
      <c r="G55" s="169"/>
      <c r="H55" s="169"/>
      <c r="I55" s="169">
        <v>531.41399999999999</v>
      </c>
      <c r="J55" s="170">
        <v>2488.9</v>
      </c>
      <c r="K55" s="35" t="s">
        <v>412</v>
      </c>
      <c r="L55" s="118" t="s">
        <v>706</v>
      </c>
      <c r="M55" s="115"/>
      <c r="N55" s="115" t="s">
        <v>458</v>
      </c>
      <c r="O55" s="115" t="s">
        <v>428</v>
      </c>
      <c r="P55" s="115" t="s">
        <v>459</v>
      </c>
      <c r="Q55" s="115" t="s">
        <v>430</v>
      </c>
      <c r="R55" s="35" t="s">
        <v>441</v>
      </c>
    </row>
    <row r="56" spans="1:18" customFormat="1" ht="30" customHeight="1" x14ac:dyDescent="0.25">
      <c r="A56" s="118" t="s">
        <v>764</v>
      </c>
      <c r="B56" s="55" t="s">
        <v>114</v>
      </c>
      <c r="C56" s="35" t="s">
        <v>114</v>
      </c>
      <c r="D56" s="169"/>
      <c r="E56" s="169"/>
      <c r="F56" s="169">
        <v>782.96100000000001</v>
      </c>
      <c r="G56" s="169"/>
      <c r="H56" s="169"/>
      <c r="I56" s="169"/>
      <c r="J56" s="170">
        <v>782.96100000000001</v>
      </c>
      <c r="K56" s="35" t="s">
        <v>412</v>
      </c>
      <c r="L56" s="118" t="s">
        <v>706</v>
      </c>
      <c r="M56" s="115"/>
      <c r="N56" s="115" t="s">
        <v>458</v>
      </c>
      <c r="O56" s="115" t="s">
        <v>428</v>
      </c>
      <c r="P56" s="115" t="s">
        <v>429</v>
      </c>
      <c r="Q56" s="115" t="s">
        <v>430</v>
      </c>
      <c r="R56" s="35" t="s">
        <v>427</v>
      </c>
    </row>
    <row r="57" spans="1:18" customFormat="1" ht="30" customHeight="1" x14ac:dyDescent="0.25">
      <c r="A57" s="118" t="s">
        <v>764</v>
      </c>
      <c r="B57" s="55" t="s">
        <v>115</v>
      </c>
      <c r="C57" s="35" t="s">
        <v>115</v>
      </c>
      <c r="D57" s="169"/>
      <c r="E57" s="169"/>
      <c r="F57" s="169">
        <v>1152.8140000000001</v>
      </c>
      <c r="G57" s="169"/>
      <c r="H57" s="169"/>
      <c r="I57" s="169"/>
      <c r="J57" s="170">
        <v>1152.8140000000001</v>
      </c>
      <c r="K57" s="35" t="s">
        <v>412</v>
      </c>
      <c r="L57" s="118" t="s">
        <v>706</v>
      </c>
      <c r="M57" s="115"/>
      <c r="N57" s="115" t="s">
        <v>458</v>
      </c>
      <c r="O57" s="115" t="s">
        <v>463</v>
      </c>
      <c r="P57" s="115" t="s">
        <v>464</v>
      </c>
      <c r="Q57" s="115" t="s">
        <v>463</v>
      </c>
      <c r="R57" s="35" t="s">
        <v>460</v>
      </c>
    </row>
    <row r="58" spans="1:18" customFormat="1" ht="30" customHeight="1" x14ac:dyDescent="0.25">
      <c r="A58" s="118" t="s">
        <v>764</v>
      </c>
      <c r="B58" s="55" t="s">
        <v>116</v>
      </c>
      <c r="C58" s="35" t="s">
        <v>116</v>
      </c>
      <c r="D58" s="169"/>
      <c r="E58" s="169"/>
      <c r="F58" s="169">
        <v>3157.1990000000001</v>
      </c>
      <c r="G58" s="169"/>
      <c r="H58" s="169"/>
      <c r="I58" s="169"/>
      <c r="J58" s="170">
        <v>3157.1990000000001</v>
      </c>
      <c r="K58" s="35" t="s">
        <v>412</v>
      </c>
      <c r="L58" s="118" t="s">
        <v>706</v>
      </c>
      <c r="M58" s="115"/>
      <c r="N58" s="115" t="s">
        <v>458</v>
      </c>
      <c r="O58" s="115" t="s">
        <v>428</v>
      </c>
      <c r="P58" s="115" t="s">
        <v>459</v>
      </c>
      <c r="Q58" s="115" t="s">
        <v>430</v>
      </c>
      <c r="R58" s="35" t="s">
        <v>441</v>
      </c>
    </row>
    <row r="59" spans="1:18" customFormat="1" ht="30" customHeight="1" x14ac:dyDescent="0.25">
      <c r="A59" s="118" t="s">
        <v>764</v>
      </c>
      <c r="B59" s="55" t="s">
        <v>117</v>
      </c>
      <c r="C59" s="35" t="s">
        <v>117</v>
      </c>
      <c r="D59" s="169"/>
      <c r="E59" s="169"/>
      <c r="F59" s="169">
        <v>1633.992</v>
      </c>
      <c r="G59" s="169"/>
      <c r="H59" s="169"/>
      <c r="I59" s="169">
        <v>216.565</v>
      </c>
      <c r="J59" s="170">
        <v>1850.557</v>
      </c>
      <c r="K59" s="35" t="s">
        <v>412</v>
      </c>
      <c r="L59" s="118" t="s">
        <v>706</v>
      </c>
      <c r="M59" s="115"/>
      <c r="N59" s="115" t="s">
        <v>458</v>
      </c>
      <c r="O59" s="115" t="s">
        <v>463</v>
      </c>
      <c r="P59" s="115" t="s">
        <v>464</v>
      </c>
      <c r="Q59" s="115" t="s">
        <v>463</v>
      </c>
      <c r="R59" s="35" t="s">
        <v>460</v>
      </c>
    </row>
    <row r="60" spans="1:18" customFormat="1" ht="30" customHeight="1" x14ac:dyDescent="0.25">
      <c r="A60" s="118" t="s">
        <v>764</v>
      </c>
      <c r="B60" s="55" t="s">
        <v>118</v>
      </c>
      <c r="C60" s="35" t="s">
        <v>118</v>
      </c>
      <c r="D60" s="169"/>
      <c r="E60" s="169"/>
      <c r="F60" s="169">
        <v>757.71</v>
      </c>
      <c r="G60" s="169"/>
      <c r="H60" s="169"/>
      <c r="I60" s="169"/>
      <c r="J60" s="170">
        <v>757.71</v>
      </c>
      <c r="K60" s="35" t="s">
        <v>412</v>
      </c>
      <c r="L60" s="118" t="s">
        <v>706</v>
      </c>
      <c r="M60" s="115"/>
      <c r="N60" s="115" t="s">
        <v>458</v>
      </c>
      <c r="O60" s="115" t="s">
        <v>428</v>
      </c>
      <c r="P60" s="115" t="s">
        <v>429</v>
      </c>
      <c r="Q60" s="115" t="s">
        <v>430</v>
      </c>
      <c r="R60" s="35" t="s">
        <v>427</v>
      </c>
    </row>
    <row r="61" spans="1:18" customFormat="1" ht="30" customHeight="1" x14ac:dyDescent="0.25">
      <c r="A61" s="118" t="s">
        <v>764</v>
      </c>
      <c r="B61" s="55" t="s">
        <v>119</v>
      </c>
      <c r="C61" s="35" t="s">
        <v>119</v>
      </c>
      <c r="D61" s="169"/>
      <c r="E61" s="169"/>
      <c r="F61" s="169">
        <v>621.01199999999994</v>
      </c>
      <c r="G61" s="169"/>
      <c r="H61" s="169"/>
      <c r="I61" s="169"/>
      <c r="J61" s="170">
        <v>621.01199999999994</v>
      </c>
      <c r="K61" s="35" t="s">
        <v>412</v>
      </c>
      <c r="L61" s="118" t="s">
        <v>706</v>
      </c>
      <c r="M61" s="115"/>
      <c r="N61" s="115" t="s">
        <v>458</v>
      </c>
      <c r="O61" s="115" t="s">
        <v>442</v>
      </c>
      <c r="P61" s="115" t="s">
        <v>443</v>
      </c>
      <c r="Q61" s="115" t="s">
        <v>444</v>
      </c>
      <c r="R61" s="35" t="s">
        <v>441</v>
      </c>
    </row>
    <row r="62" spans="1:18" customFormat="1" ht="30" customHeight="1" x14ac:dyDescent="0.25">
      <c r="A62" s="118" t="s">
        <v>764</v>
      </c>
      <c r="B62" s="55" t="s">
        <v>120</v>
      </c>
      <c r="C62" s="35" t="s">
        <v>120</v>
      </c>
      <c r="D62" s="169"/>
      <c r="E62" s="169"/>
      <c r="F62" s="169">
        <v>674.63800000000003</v>
      </c>
      <c r="G62" s="169"/>
      <c r="H62" s="169"/>
      <c r="I62" s="169"/>
      <c r="J62" s="170">
        <v>674.63800000000003</v>
      </c>
      <c r="K62" s="35" t="s">
        <v>412</v>
      </c>
      <c r="L62" s="118" t="s">
        <v>706</v>
      </c>
      <c r="M62" s="115"/>
      <c r="N62" s="115" t="s">
        <v>458</v>
      </c>
      <c r="O62" s="115" t="s">
        <v>442</v>
      </c>
      <c r="P62" s="115" t="s">
        <v>443</v>
      </c>
      <c r="Q62" s="115" t="s">
        <v>444</v>
      </c>
      <c r="R62" s="35" t="s">
        <v>441</v>
      </c>
    </row>
    <row r="63" spans="1:18" customFormat="1" ht="30" customHeight="1" x14ac:dyDescent="0.25">
      <c r="A63" s="118" t="s">
        <v>764</v>
      </c>
      <c r="B63" s="55" t="s">
        <v>121</v>
      </c>
      <c r="C63" s="35" t="s">
        <v>121</v>
      </c>
      <c r="D63" s="169"/>
      <c r="E63" s="169"/>
      <c r="F63" s="169">
        <v>2525.7159999999999</v>
      </c>
      <c r="G63" s="169"/>
      <c r="H63" s="169"/>
      <c r="I63" s="169">
        <v>675.73500000000001</v>
      </c>
      <c r="J63" s="170">
        <v>3201.451</v>
      </c>
      <c r="K63" s="35" t="s">
        <v>412</v>
      </c>
      <c r="L63" s="118" t="s">
        <v>706</v>
      </c>
      <c r="M63" s="115"/>
      <c r="N63" s="115" t="s">
        <v>458</v>
      </c>
      <c r="O63" s="115" t="s">
        <v>428</v>
      </c>
      <c r="P63" s="115" t="s">
        <v>459</v>
      </c>
      <c r="Q63" s="115" t="s">
        <v>430</v>
      </c>
      <c r="R63" s="35" t="s">
        <v>441</v>
      </c>
    </row>
    <row r="64" spans="1:18" customFormat="1" ht="30" customHeight="1" x14ac:dyDescent="0.25">
      <c r="A64" s="118" t="s">
        <v>764</v>
      </c>
      <c r="B64" s="55" t="s">
        <v>122</v>
      </c>
      <c r="C64" s="55" t="s">
        <v>122</v>
      </c>
      <c r="D64" s="169"/>
      <c r="E64" s="169"/>
      <c r="F64" s="169">
        <v>1009.853</v>
      </c>
      <c r="G64" s="169"/>
      <c r="H64" s="169"/>
      <c r="I64" s="169"/>
      <c r="J64" s="170">
        <v>1009.853</v>
      </c>
      <c r="K64" s="35" t="s">
        <v>412</v>
      </c>
      <c r="L64" s="118" t="s">
        <v>706</v>
      </c>
      <c r="M64" s="115"/>
      <c r="N64" s="115" t="s">
        <v>458</v>
      </c>
      <c r="O64" s="115" t="s">
        <v>442</v>
      </c>
      <c r="P64" s="115" t="s">
        <v>443</v>
      </c>
      <c r="Q64" s="115" t="s">
        <v>444</v>
      </c>
      <c r="R64" s="35" t="s">
        <v>441</v>
      </c>
    </row>
    <row r="65" spans="1:18" customFormat="1" ht="30" customHeight="1" x14ac:dyDescent="0.25">
      <c r="A65" s="118" t="s">
        <v>764</v>
      </c>
      <c r="B65" s="35" t="s">
        <v>158</v>
      </c>
      <c r="C65" s="35" t="s">
        <v>713</v>
      </c>
      <c r="D65" s="169"/>
      <c r="E65" s="169"/>
      <c r="F65" s="169">
        <v>1542.51</v>
      </c>
      <c r="G65" s="169"/>
      <c r="H65" s="169"/>
      <c r="I65" s="169"/>
      <c r="J65" s="170">
        <v>1542.51</v>
      </c>
      <c r="K65" s="35" t="s">
        <v>412</v>
      </c>
      <c r="L65" s="118" t="s">
        <v>706</v>
      </c>
      <c r="M65" s="118" t="s">
        <v>476</v>
      </c>
      <c r="N65" s="115" t="s">
        <v>458</v>
      </c>
      <c r="O65" s="115" t="s">
        <v>428</v>
      </c>
      <c r="P65" s="115" t="s">
        <v>429</v>
      </c>
      <c r="Q65" s="115" t="s">
        <v>430</v>
      </c>
      <c r="R65" s="35" t="s">
        <v>427</v>
      </c>
    </row>
    <row r="66" spans="1:18" customFormat="1" ht="30" customHeight="1" x14ac:dyDescent="0.25">
      <c r="A66" s="118" t="s">
        <v>764</v>
      </c>
      <c r="B66" s="35" t="s">
        <v>123</v>
      </c>
      <c r="C66" s="35" t="s">
        <v>123</v>
      </c>
      <c r="D66" s="169"/>
      <c r="E66" s="169"/>
      <c r="F66" s="169">
        <v>780.13</v>
      </c>
      <c r="G66" s="169"/>
      <c r="H66" s="169"/>
      <c r="I66" s="169"/>
      <c r="J66" s="170">
        <v>780.13</v>
      </c>
      <c r="K66" s="35" t="s">
        <v>412</v>
      </c>
      <c r="L66" s="118" t="s">
        <v>706</v>
      </c>
      <c r="M66" s="117"/>
      <c r="N66" s="115" t="s">
        <v>458</v>
      </c>
      <c r="O66" s="115" t="s">
        <v>442</v>
      </c>
      <c r="P66" s="115" t="s">
        <v>443</v>
      </c>
      <c r="Q66" s="115" t="s">
        <v>444</v>
      </c>
      <c r="R66" s="35" t="s">
        <v>441</v>
      </c>
    </row>
    <row r="67" spans="1:18" customFormat="1" ht="30" customHeight="1" x14ac:dyDescent="0.25">
      <c r="A67" s="118" t="s">
        <v>764</v>
      </c>
      <c r="B67" s="35" t="s">
        <v>124</v>
      </c>
      <c r="C67" s="35" t="s">
        <v>124</v>
      </c>
      <c r="D67" s="169"/>
      <c r="E67" s="169"/>
      <c r="F67" s="169">
        <v>2150.8319999999999</v>
      </c>
      <c r="G67" s="169"/>
      <c r="H67" s="169"/>
      <c r="I67" s="169">
        <v>653.64700000000005</v>
      </c>
      <c r="J67" s="170">
        <v>2804.4789999999998</v>
      </c>
      <c r="K67" s="35" t="s">
        <v>412</v>
      </c>
      <c r="L67" s="118" t="s">
        <v>706</v>
      </c>
      <c r="M67" s="177" t="s">
        <v>465</v>
      </c>
      <c r="N67" s="115" t="s">
        <v>458</v>
      </c>
      <c r="O67" s="115" t="s">
        <v>428</v>
      </c>
      <c r="P67" s="115" t="s">
        <v>429</v>
      </c>
      <c r="Q67" s="115" t="s">
        <v>430</v>
      </c>
      <c r="R67" s="35" t="s">
        <v>427</v>
      </c>
    </row>
    <row r="68" spans="1:18" customFormat="1" ht="30" customHeight="1" x14ac:dyDescent="0.25">
      <c r="A68" s="118" t="s">
        <v>764</v>
      </c>
      <c r="B68" s="35" t="s">
        <v>125</v>
      </c>
      <c r="C68" s="35" t="s">
        <v>125</v>
      </c>
      <c r="D68" s="169"/>
      <c r="E68" s="169"/>
      <c r="F68" s="169">
        <v>1550.6690000000001</v>
      </c>
      <c r="G68" s="169"/>
      <c r="H68" s="169"/>
      <c r="I68" s="169"/>
      <c r="J68" s="170">
        <v>1550.6690000000001</v>
      </c>
      <c r="K68" s="35" t="s">
        <v>412</v>
      </c>
      <c r="L68" s="118" t="s">
        <v>706</v>
      </c>
      <c r="M68" s="117"/>
      <c r="N68" s="115" t="s">
        <v>458</v>
      </c>
      <c r="O68" s="115" t="s">
        <v>461</v>
      </c>
      <c r="P68" s="115" t="s">
        <v>461</v>
      </c>
      <c r="Q68" s="115" t="s">
        <v>462</v>
      </c>
      <c r="R68" s="35" t="s">
        <v>460</v>
      </c>
    </row>
    <row r="69" spans="1:18" customFormat="1" ht="30" customHeight="1" x14ac:dyDescent="0.25">
      <c r="A69" s="118" t="s">
        <v>764</v>
      </c>
      <c r="B69" s="35" t="s">
        <v>126</v>
      </c>
      <c r="C69" s="35" t="s">
        <v>126</v>
      </c>
      <c r="D69" s="169"/>
      <c r="E69" s="169"/>
      <c r="F69" s="169">
        <v>1240.915</v>
      </c>
      <c r="G69" s="169"/>
      <c r="H69" s="169"/>
      <c r="I69" s="169"/>
      <c r="J69" s="170">
        <v>1240.915</v>
      </c>
      <c r="K69" s="35" t="s">
        <v>412</v>
      </c>
      <c r="L69" s="118" t="s">
        <v>706</v>
      </c>
      <c r="M69" s="115"/>
      <c r="N69" s="115" t="s">
        <v>458</v>
      </c>
      <c r="O69" s="115" t="s">
        <v>461</v>
      </c>
      <c r="P69" s="115" t="s">
        <v>461</v>
      </c>
      <c r="Q69" s="115" t="s">
        <v>462</v>
      </c>
      <c r="R69" s="35" t="s">
        <v>460</v>
      </c>
    </row>
    <row r="70" spans="1:18" customFormat="1" ht="30" customHeight="1" x14ac:dyDescent="0.25">
      <c r="A70" s="118" t="s">
        <v>764</v>
      </c>
      <c r="B70" s="35" t="s">
        <v>127</v>
      </c>
      <c r="C70" s="35" t="s">
        <v>127</v>
      </c>
      <c r="D70" s="169"/>
      <c r="E70" s="169"/>
      <c r="F70" s="169">
        <v>1988.13</v>
      </c>
      <c r="G70" s="169"/>
      <c r="H70" s="169"/>
      <c r="I70" s="169"/>
      <c r="J70" s="170">
        <v>1988.13</v>
      </c>
      <c r="K70" s="35" t="s">
        <v>412</v>
      </c>
      <c r="L70" s="118" t="s">
        <v>706</v>
      </c>
      <c r="M70" s="115"/>
      <c r="N70" s="115" t="s">
        <v>458</v>
      </c>
      <c r="O70" s="115" t="s">
        <v>428</v>
      </c>
      <c r="P70" s="115" t="s">
        <v>459</v>
      </c>
      <c r="Q70" s="115" t="s">
        <v>430</v>
      </c>
      <c r="R70" s="35" t="s">
        <v>441</v>
      </c>
    </row>
    <row r="71" spans="1:18" customFormat="1" ht="30" customHeight="1" x14ac:dyDescent="0.25">
      <c r="A71" s="118" t="s">
        <v>764</v>
      </c>
      <c r="B71" s="35" t="s">
        <v>128</v>
      </c>
      <c r="C71" s="35" t="s">
        <v>128</v>
      </c>
      <c r="D71" s="169"/>
      <c r="E71" s="169"/>
      <c r="F71" s="169">
        <v>1385.5319999999999</v>
      </c>
      <c r="G71" s="169"/>
      <c r="H71" s="169"/>
      <c r="I71" s="169"/>
      <c r="J71" s="170">
        <v>1385.5319999999999</v>
      </c>
      <c r="K71" s="35" t="s">
        <v>412</v>
      </c>
      <c r="L71" s="118" t="s">
        <v>706</v>
      </c>
      <c r="M71" s="115"/>
      <c r="N71" s="115" t="s">
        <v>458</v>
      </c>
      <c r="O71" s="115" t="s">
        <v>463</v>
      </c>
      <c r="P71" s="115" t="s">
        <v>464</v>
      </c>
      <c r="Q71" s="115" t="s">
        <v>463</v>
      </c>
      <c r="R71" s="35" t="s">
        <v>460</v>
      </c>
    </row>
    <row r="72" spans="1:18" customFormat="1" ht="51.75" x14ac:dyDescent="0.25">
      <c r="A72" s="118" t="s">
        <v>764</v>
      </c>
      <c r="B72" s="35" t="s">
        <v>129</v>
      </c>
      <c r="C72" s="55" t="s">
        <v>129</v>
      </c>
      <c r="D72" s="169"/>
      <c r="E72" s="169"/>
      <c r="F72" s="169"/>
      <c r="G72" s="169"/>
      <c r="H72" s="169"/>
      <c r="I72" s="169"/>
      <c r="J72" s="170"/>
      <c r="K72" s="35" t="s">
        <v>412</v>
      </c>
      <c r="L72" s="118" t="s">
        <v>706</v>
      </c>
      <c r="M72" s="117" t="s">
        <v>466</v>
      </c>
      <c r="N72" s="115" t="s">
        <v>458</v>
      </c>
      <c r="O72" s="115" t="s">
        <v>428</v>
      </c>
      <c r="P72" s="115" t="s">
        <v>429</v>
      </c>
      <c r="Q72" s="115" t="s">
        <v>430</v>
      </c>
      <c r="R72" s="35" t="s">
        <v>427</v>
      </c>
    </row>
    <row r="73" spans="1:18" customFormat="1" ht="30" customHeight="1" x14ac:dyDescent="0.25">
      <c r="A73" s="118" t="s">
        <v>764</v>
      </c>
      <c r="B73" s="35" t="s">
        <v>130</v>
      </c>
      <c r="C73" s="35" t="s">
        <v>130</v>
      </c>
      <c r="D73" s="169"/>
      <c r="E73" s="169"/>
      <c r="F73" s="169">
        <v>1545.0139999999999</v>
      </c>
      <c r="G73" s="169"/>
      <c r="H73" s="169"/>
      <c r="I73" s="169"/>
      <c r="J73" s="170">
        <v>1545.0139999999999</v>
      </c>
      <c r="K73" s="35" t="s">
        <v>412</v>
      </c>
      <c r="L73" s="118" t="s">
        <v>706</v>
      </c>
      <c r="M73" s="115"/>
      <c r="N73" s="115" t="s">
        <v>458</v>
      </c>
      <c r="O73" s="115" t="s">
        <v>428</v>
      </c>
      <c r="P73" s="115" t="s">
        <v>459</v>
      </c>
      <c r="Q73" s="115" t="s">
        <v>430</v>
      </c>
      <c r="R73" s="35" t="s">
        <v>441</v>
      </c>
    </row>
    <row r="74" spans="1:18" customFormat="1" ht="30" customHeight="1" x14ac:dyDescent="0.25">
      <c r="A74" s="118" t="s">
        <v>764</v>
      </c>
      <c r="B74" s="35" t="s">
        <v>131</v>
      </c>
      <c r="C74" s="35" t="s">
        <v>131</v>
      </c>
      <c r="D74" s="169"/>
      <c r="E74" s="169"/>
      <c r="F74" s="169">
        <v>892.98500000000001</v>
      </c>
      <c r="G74" s="169"/>
      <c r="H74" s="169"/>
      <c r="I74" s="169">
        <v>4.016</v>
      </c>
      <c r="J74" s="170">
        <v>897.00099999999998</v>
      </c>
      <c r="K74" s="35" t="s">
        <v>412</v>
      </c>
      <c r="L74" s="118" t="s">
        <v>706</v>
      </c>
      <c r="M74" s="115"/>
      <c r="N74" s="115" t="s">
        <v>458</v>
      </c>
      <c r="O74" s="115" t="s">
        <v>428</v>
      </c>
      <c r="P74" s="115" t="s">
        <v>429</v>
      </c>
      <c r="Q74" s="115" t="s">
        <v>430</v>
      </c>
      <c r="R74" s="35" t="s">
        <v>427</v>
      </c>
    </row>
    <row r="75" spans="1:18" customFormat="1" ht="30" customHeight="1" x14ac:dyDescent="0.25">
      <c r="A75" s="118" t="s">
        <v>764</v>
      </c>
      <c r="B75" s="35" t="s">
        <v>132</v>
      </c>
      <c r="C75" s="35" t="s">
        <v>132</v>
      </c>
      <c r="D75" s="169"/>
      <c r="E75" s="169"/>
      <c r="F75" s="169">
        <v>664.87099999999998</v>
      </c>
      <c r="G75" s="169"/>
      <c r="H75" s="169"/>
      <c r="I75" s="169"/>
      <c r="J75" s="170">
        <v>664.87099999999998</v>
      </c>
      <c r="K75" s="35" t="s">
        <v>412</v>
      </c>
      <c r="L75" s="118" t="s">
        <v>706</v>
      </c>
      <c r="M75" s="115"/>
      <c r="N75" s="115" t="s">
        <v>458</v>
      </c>
      <c r="O75" s="115" t="s">
        <v>442</v>
      </c>
      <c r="P75" s="115" t="s">
        <v>443</v>
      </c>
      <c r="Q75" s="115" t="s">
        <v>444</v>
      </c>
      <c r="R75" s="35" t="s">
        <v>441</v>
      </c>
    </row>
    <row r="76" spans="1:18" customFormat="1" ht="30" customHeight="1" x14ac:dyDescent="0.25">
      <c r="A76" s="118" t="s">
        <v>764</v>
      </c>
      <c r="B76" s="35" t="s">
        <v>133</v>
      </c>
      <c r="C76" s="35" t="s">
        <v>133</v>
      </c>
      <c r="D76" s="169"/>
      <c r="E76" s="169"/>
      <c r="F76" s="169">
        <v>2844.7640000000001</v>
      </c>
      <c r="G76" s="169"/>
      <c r="H76" s="169"/>
      <c r="I76" s="169"/>
      <c r="J76" s="170">
        <v>2844.7640000000001</v>
      </c>
      <c r="K76" s="35" t="s">
        <v>412</v>
      </c>
      <c r="L76" s="118" t="s">
        <v>706</v>
      </c>
      <c r="M76" s="115"/>
      <c r="N76" s="115" t="s">
        <v>458</v>
      </c>
      <c r="O76" s="115" t="s">
        <v>428</v>
      </c>
      <c r="P76" s="115" t="s">
        <v>459</v>
      </c>
      <c r="Q76" s="115" t="s">
        <v>430</v>
      </c>
      <c r="R76" s="35" t="s">
        <v>441</v>
      </c>
    </row>
    <row r="77" spans="1:18" customFormat="1" ht="30" customHeight="1" x14ac:dyDescent="0.25">
      <c r="A77" s="118" t="s">
        <v>764</v>
      </c>
      <c r="B77" s="35" t="s">
        <v>134</v>
      </c>
      <c r="C77" s="35" t="s">
        <v>134</v>
      </c>
      <c r="D77" s="169"/>
      <c r="E77" s="169"/>
      <c r="F77" s="169">
        <v>1516.037</v>
      </c>
      <c r="G77" s="169"/>
      <c r="H77" s="169"/>
      <c r="I77" s="169"/>
      <c r="J77" s="170">
        <v>1516.037</v>
      </c>
      <c r="K77" s="35" t="s">
        <v>412</v>
      </c>
      <c r="L77" s="118" t="s">
        <v>706</v>
      </c>
      <c r="M77" s="115"/>
      <c r="N77" s="115" t="s">
        <v>458</v>
      </c>
      <c r="O77" s="115" t="s">
        <v>467</v>
      </c>
      <c r="P77" s="115" t="s">
        <v>468</v>
      </c>
      <c r="Q77" s="115" t="s">
        <v>467</v>
      </c>
      <c r="R77" s="35" t="s">
        <v>427</v>
      </c>
    </row>
    <row r="78" spans="1:18" customFormat="1" ht="39" x14ac:dyDescent="0.25">
      <c r="A78" s="118" t="s">
        <v>764</v>
      </c>
      <c r="B78" s="35" t="s">
        <v>135</v>
      </c>
      <c r="C78" s="55" t="s">
        <v>135</v>
      </c>
      <c r="D78" s="169"/>
      <c r="E78" s="169"/>
      <c r="F78" s="169"/>
      <c r="G78" s="169"/>
      <c r="H78" s="169"/>
      <c r="I78" s="169"/>
      <c r="J78" s="170"/>
      <c r="K78" s="35" t="s">
        <v>412</v>
      </c>
      <c r="L78" s="118" t="s">
        <v>706</v>
      </c>
      <c r="M78" s="118" t="s">
        <v>469</v>
      </c>
      <c r="N78" s="115" t="s">
        <v>458</v>
      </c>
      <c r="O78" s="115" t="s">
        <v>428</v>
      </c>
      <c r="P78" s="115" t="s">
        <v>429</v>
      </c>
      <c r="Q78" s="115" t="s">
        <v>430</v>
      </c>
      <c r="R78" s="35" t="s">
        <v>427</v>
      </c>
    </row>
    <row r="79" spans="1:18" customFormat="1" ht="30" customHeight="1" x14ac:dyDescent="0.25">
      <c r="A79" s="118" t="s">
        <v>764</v>
      </c>
      <c r="B79" s="35" t="s">
        <v>136</v>
      </c>
      <c r="C79" s="35" t="s">
        <v>136</v>
      </c>
      <c r="D79" s="169"/>
      <c r="E79" s="169"/>
      <c r="F79" s="169">
        <v>1842.5730000000001</v>
      </c>
      <c r="G79" s="169"/>
      <c r="H79" s="169"/>
      <c r="I79" s="169"/>
      <c r="J79" s="170">
        <v>1842.5730000000001</v>
      </c>
      <c r="K79" s="35" t="s">
        <v>412</v>
      </c>
      <c r="L79" s="118" t="s">
        <v>706</v>
      </c>
      <c r="M79" s="117"/>
      <c r="N79" s="115" t="s">
        <v>458</v>
      </c>
      <c r="O79" s="115" t="s">
        <v>461</v>
      </c>
      <c r="P79" s="115" t="s">
        <v>461</v>
      </c>
      <c r="Q79" s="115" t="s">
        <v>462</v>
      </c>
      <c r="R79" s="35" t="s">
        <v>460</v>
      </c>
    </row>
    <row r="80" spans="1:18" customFormat="1" ht="30" customHeight="1" x14ac:dyDescent="0.25">
      <c r="A80" s="118" t="s">
        <v>764</v>
      </c>
      <c r="B80" s="35" t="s">
        <v>137</v>
      </c>
      <c r="C80" s="35" t="s">
        <v>137</v>
      </c>
      <c r="D80" s="169"/>
      <c r="E80" s="169"/>
      <c r="F80" s="169">
        <v>2035.999</v>
      </c>
      <c r="G80" s="169"/>
      <c r="H80" s="169"/>
      <c r="I80" s="169"/>
      <c r="J80" s="170">
        <v>2035.999</v>
      </c>
      <c r="K80" s="35" t="s">
        <v>412</v>
      </c>
      <c r="L80" s="118" t="s">
        <v>706</v>
      </c>
      <c r="M80" s="118"/>
      <c r="N80" s="115" t="s">
        <v>458</v>
      </c>
      <c r="O80" s="115" t="s">
        <v>461</v>
      </c>
      <c r="P80" s="115" t="s">
        <v>461</v>
      </c>
      <c r="Q80" s="115" t="s">
        <v>462</v>
      </c>
      <c r="R80" s="35" t="s">
        <v>460</v>
      </c>
    </row>
    <row r="81" spans="1:18" customFormat="1" ht="30" customHeight="1" x14ac:dyDescent="0.25">
      <c r="A81" s="118" t="s">
        <v>764</v>
      </c>
      <c r="B81" s="35" t="s">
        <v>138</v>
      </c>
      <c r="C81" s="35" t="s">
        <v>138</v>
      </c>
      <c r="D81" s="169"/>
      <c r="E81" s="169"/>
      <c r="F81" s="169">
        <v>1089.2159999999999</v>
      </c>
      <c r="G81" s="169"/>
      <c r="H81" s="169"/>
      <c r="I81" s="169"/>
      <c r="J81" s="170">
        <v>1089.2159999999999</v>
      </c>
      <c r="K81" s="35" t="s">
        <v>412</v>
      </c>
      <c r="L81" s="118" t="s">
        <v>706</v>
      </c>
      <c r="M81" s="117"/>
      <c r="N81" s="115" t="s">
        <v>458</v>
      </c>
      <c r="O81" s="115" t="s">
        <v>442</v>
      </c>
      <c r="P81" s="115" t="s">
        <v>443</v>
      </c>
      <c r="Q81" s="115" t="s">
        <v>444</v>
      </c>
      <c r="R81" s="35" t="s">
        <v>441</v>
      </c>
    </row>
    <row r="82" spans="1:18" customFormat="1" ht="39" x14ac:dyDescent="0.25">
      <c r="A82" s="118" t="s">
        <v>764</v>
      </c>
      <c r="B82" s="35" t="s">
        <v>139</v>
      </c>
      <c r="C82" s="55" t="s">
        <v>139</v>
      </c>
      <c r="D82" s="169"/>
      <c r="E82" s="169"/>
      <c r="F82" s="169"/>
      <c r="G82" s="169"/>
      <c r="H82" s="169"/>
      <c r="I82" s="169"/>
      <c r="J82" s="170"/>
      <c r="K82" s="35" t="s">
        <v>412</v>
      </c>
      <c r="L82" s="118" t="s">
        <v>706</v>
      </c>
      <c r="M82" s="118" t="s">
        <v>470</v>
      </c>
      <c r="N82" s="115" t="s">
        <v>458</v>
      </c>
      <c r="O82" s="115" t="s">
        <v>428</v>
      </c>
      <c r="P82" s="115" t="s">
        <v>429</v>
      </c>
      <c r="Q82" s="115" t="s">
        <v>430</v>
      </c>
      <c r="R82" s="35" t="s">
        <v>427</v>
      </c>
    </row>
    <row r="83" spans="1:18" customFormat="1" ht="30" customHeight="1" x14ac:dyDescent="0.25">
      <c r="A83" s="118" t="s">
        <v>764</v>
      </c>
      <c r="B83" s="35" t="s">
        <v>140</v>
      </c>
      <c r="C83" s="35" t="s">
        <v>140</v>
      </c>
      <c r="D83" s="169"/>
      <c r="E83" s="169"/>
      <c r="F83" s="169">
        <v>807.24599999999998</v>
      </c>
      <c r="G83" s="169"/>
      <c r="H83" s="169"/>
      <c r="I83" s="169"/>
      <c r="J83" s="170">
        <v>807.24599999999998</v>
      </c>
      <c r="K83" s="35" t="s">
        <v>412</v>
      </c>
      <c r="L83" s="118" t="s">
        <v>706</v>
      </c>
      <c r="M83" s="115"/>
      <c r="N83" s="115" t="s">
        <v>458</v>
      </c>
      <c r="O83" s="115" t="s">
        <v>270</v>
      </c>
      <c r="P83" s="115" t="s">
        <v>423</v>
      </c>
      <c r="Q83" s="115" t="s">
        <v>424</v>
      </c>
      <c r="R83" s="35" t="s">
        <v>422</v>
      </c>
    </row>
    <row r="84" spans="1:18" customFormat="1" ht="30" customHeight="1" x14ac:dyDescent="0.25">
      <c r="A84" s="118" t="s">
        <v>764</v>
      </c>
      <c r="B84" s="35" t="s">
        <v>141</v>
      </c>
      <c r="C84" s="35" t="s">
        <v>141</v>
      </c>
      <c r="D84" s="169"/>
      <c r="E84" s="169"/>
      <c r="F84" s="169">
        <v>1721.912</v>
      </c>
      <c r="G84" s="169"/>
      <c r="H84" s="169"/>
      <c r="I84" s="169"/>
      <c r="J84" s="170">
        <v>1721.912</v>
      </c>
      <c r="K84" s="35" t="s">
        <v>412</v>
      </c>
      <c r="L84" s="118" t="s">
        <v>706</v>
      </c>
      <c r="M84" s="115"/>
      <c r="N84" s="115" t="s">
        <v>458</v>
      </c>
      <c r="O84" s="115" t="s">
        <v>428</v>
      </c>
      <c r="P84" s="115" t="s">
        <v>459</v>
      </c>
      <c r="Q84" s="115" t="s">
        <v>430</v>
      </c>
      <c r="R84" s="35" t="s">
        <v>441</v>
      </c>
    </row>
    <row r="85" spans="1:18" customFormat="1" ht="51.75" x14ac:dyDescent="0.25">
      <c r="A85" s="118" t="s">
        <v>764</v>
      </c>
      <c r="B85" s="35" t="s">
        <v>142</v>
      </c>
      <c r="C85" s="55" t="s">
        <v>142</v>
      </c>
      <c r="D85" s="169"/>
      <c r="E85" s="169"/>
      <c r="F85" s="169"/>
      <c r="G85" s="169"/>
      <c r="H85" s="169"/>
      <c r="I85" s="169"/>
      <c r="J85" s="170"/>
      <c r="K85" s="35" t="s">
        <v>412</v>
      </c>
      <c r="L85" s="118" t="s">
        <v>706</v>
      </c>
      <c r="M85" s="117" t="s">
        <v>471</v>
      </c>
      <c r="N85" s="115" t="s">
        <v>458</v>
      </c>
      <c r="O85" s="115" t="s">
        <v>428</v>
      </c>
      <c r="P85" s="115" t="s">
        <v>459</v>
      </c>
      <c r="Q85" s="115" t="s">
        <v>430</v>
      </c>
      <c r="R85" s="35" t="s">
        <v>441</v>
      </c>
    </row>
    <row r="86" spans="1:18" s="17" customFormat="1" ht="30" customHeight="1" x14ac:dyDescent="0.25">
      <c r="A86" s="118" t="s">
        <v>764</v>
      </c>
      <c r="B86" s="35" t="s">
        <v>143</v>
      </c>
      <c r="C86" s="35" t="s">
        <v>143</v>
      </c>
      <c r="D86" s="169"/>
      <c r="E86" s="169"/>
      <c r="F86" s="169">
        <v>1665.105</v>
      </c>
      <c r="G86" s="169"/>
      <c r="H86" s="169"/>
      <c r="I86" s="169">
        <v>72.212000000000003</v>
      </c>
      <c r="J86" s="170">
        <v>1737.317</v>
      </c>
      <c r="K86" s="35" t="s">
        <v>412</v>
      </c>
      <c r="L86" s="118" t="s">
        <v>706</v>
      </c>
      <c r="M86" s="117"/>
      <c r="N86" s="115" t="s">
        <v>458</v>
      </c>
      <c r="O86" s="115" t="s">
        <v>428</v>
      </c>
      <c r="P86" s="115" t="s">
        <v>429</v>
      </c>
      <c r="Q86" s="115" t="s">
        <v>430</v>
      </c>
      <c r="R86" s="35" t="s">
        <v>427</v>
      </c>
    </row>
    <row r="87" spans="1:18" customFormat="1" ht="30" customHeight="1" x14ac:dyDescent="0.25">
      <c r="A87" s="118" t="s">
        <v>764</v>
      </c>
      <c r="B87" s="35" t="s">
        <v>144</v>
      </c>
      <c r="C87" s="35" t="s">
        <v>144</v>
      </c>
      <c r="D87" s="169"/>
      <c r="E87" s="169"/>
      <c r="F87" s="169">
        <v>1155.51</v>
      </c>
      <c r="G87" s="169"/>
      <c r="H87" s="169"/>
      <c r="I87" s="169"/>
      <c r="J87" s="170">
        <v>1155.51</v>
      </c>
      <c r="K87" s="35" t="s">
        <v>412</v>
      </c>
      <c r="L87" s="118" t="s">
        <v>706</v>
      </c>
      <c r="M87" s="117"/>
      <c r="N87" s="115" t="s">
        <v>458</v>
      </c>
      <c r="O87" s="115" t="s">
        <v>428</v>
      </c>
      <c r="P87" s="115" t="s">
        <v>459</v>
      </c>
      <c r="Q87" s="115" t="s">
        <v>430</v>
      </c>
      <c r="R87" s="35" t="s">
        <v>441</v>
      </c>
    </row>
    <row r="88" spans="1:18" customFormat="1" ht="39" x14ac:dyDescent="0.25">
      <c r="A88" s="118" t="s">
        <v>764</v>
      </c>
      <c r="B88" s="35" t="s">
        <v>801</v>
      </c>
      <c r="C88" s="35" t="s">
        <v>801</v>
      </c>
      <c r="D88" s="169"/>
      <c r="E88" s="169"/>
      <c r="F88" s="169">
        <v>8919.5859999999993</v>
      </c>
      <c r="G88" s="169"/>
      <c r="H88" s="169"/>
      <c r="I88" s="169"/>
      <c r="J88" s="170">
        <v>8919.5859999999993</v>
      </c>
      <c r="K88" s="35" t="s">
        <v>412</v>
      </c>
      <c r="L88" s="118" t="s">
        <v>706</v>
      </c>
      <c r="M88" s="177" t="s">
        <v>472</v>
      </c>
      <c r="N88" s="115" t="s">
        <v>458</v>
      </c>
      <c r="O88" s="115" t="s">
        <v>428</v>
      </c>
      <c r="P88" s="115" t="s">
        <v>459</v>
      </c>
      <c r="Q88" s="115" t="s">
        <v>430</v>
      </c>
      <c r="R88" s="35" t="s">
        <v>441</v>
      </c>
    </row>
    <row r="89" spans="1:18" customFormat="1" ht="30" customHeight="1" x14ac:dyDescent="0.25">
      <c r="A89" s="118" t="s">
        <v>764</v>
      </c>
      <c r="B89" s="35" t="s">
        <v>145</v>
      </c>
      <c r="C89" s="35" t="s">
        <v>145</v>
      </c>
      <c r="D89" s="169"/>
      <c r="E89" s="169"/>
      <c r="F89" s="169">
        <v>1773.422</v>
      </c>
      <c r="G89" s="169"/>
      <c r="H89" s="169"/>
      <c r="I89" s="169"/>
      <c r="J89" s="170">
        <v>1773.422</v>
      </c>
      <c r="K89" s="35" t="s">
        <v>412</v>
      </c>
      <c r="L89" s="118" t="s">
        <v>706</v>
      </c>
      <c r="M89" s="117"/>
      <c r="N89" s="115" t="s">
        <v>458</v>
      </c>
      <c r="O89" s="115" t="s">
        <v>463</v>
      </c>
      <c r="P89" s="115" t="s">
        <v>464</v>
      </c>
      <c r="Q89" s="115" t="s">
        <v>463</v>
      </c>
      <c r="R89" s="35" t="s">
        <v>460</v>
      </c>
    </row>
    <row r="90" spans="1:18" customFormat="1" ht="30" customHeight="1" x14ac:dyDescent="0.25">
      <c r="A90" s="118" t="s">
        <v>764</v>
      </c>
      <c r="B90" s="35" t="s">
        <v>146</v>
      </c>
      <c r="C90" s="35" t="s">
        <v>146</v>
      </c>
      <c r="D90" s="169"/>
      <c r="E90" s="169"/>
      <c r="F90" s="169">
        <v>1811.1959999999999</v>
      </c>
      <c r="G90" s="169"/>
      <c r="H90" s="169"/>
      <c r="I90" s="169">
        <v>304.72199999999998</v>
      </c>
      <c r="J90" s="170">
        <v>2115.9179999999997</v>
      </c>
      <c r="K90" s="35" t="s">
        <v>412</v>
      </c>
      <c r="L90" s="118" t="s">
        <v>706</v>
      </c>
      <c r="M90" s="115"/>
      <c r="N90" s="115" t="s">
        <v>458</v>
      </c>
      <c r="O90" s="115" t="s">
        <v>463</v>
      </c>
      <c r="P90" s="115" t="s">
        <v>464</v>
      </c>
      <c r="Q90" s="115" t="s">
        <v>463</v>
      </c>
      <c r="R90" s="35" t="s">
        <v>460</v>
      </c>
    </row>
    <row r="91" spans="1:18" customFormat="1" ht="30" customHeight="1" x14ac:dyDescent="0.25">
      <c r="A91" s="118" t="s">
        <v>764</v>
      </c>
      <c r="B91" s="35" t="s">
        <v>147</v>
      </c>
      <c r="C91" s="35" t="s">
        <v>147</v>
      </c>
      <c r="D91" s="169"/>
      <c r="E91" s="169"/>
      <c r="F91" s="169">
        <v>1697.567</v>
      </c>
      <c r="G91" s="169"/>
      <c r="H91" s="169"/>
      <c r="I91" s="169"/>
      <c r="J91" s="170">
        <v>1697.567</v>
      </c>
      <c r="K91" s="35" t="s">
        <v>412</v>
      </c>
      <c r="L91" s="118" t="s">
        <v>706</v>
      </c>
      <c r="M91" s="115"/>
      <c r="N91" s="115" t="s">
        <v>458</v>
      </c>
      <c r="O91" s="115" t="s">
        <v>428</v>
      </c>
      <c r="P91" s="115" t="s">
        <v>459</v>
      </c>
      <c r="Q91" s="115" t="s">
        <v>430</v>
      </c>
      <c r="R91" s="35" t="s">
        <v>441</v>
      </c>
    </row>
    <row r="92" spans="1:18" customFormat="1" ht="30" customHeight="1" x14ac:dyDescent="0.25">
      <c r="A92" s="118" t="s">
        <v>764</v>
      </c>
      <c r="B92" s="35" t="s">
        <v>148</v>
      </c>
      <c r="C92" s="35" t="s">
        <v>148</v>
      </c>
      <c r="D92" s="169"/>
      <c r="E92" s="169"/>
      <c r="F92" s="169">
        <v>2755.3690000000001</v>
      </c>
      <c r="G92" s="169"/>
      <c r="H92" s="169"/>
      <c r="I92" s="169">
        <v>121.538</v>
      </c>
      <c r="J92" s="170">
        <v>2876.9070000000002</v>
      </c>
      <c r="K92" s="35" t="s">
        <v>412</v>
      </c>
      <c r="L92" s="118" t="s">
        <v>706</v>
      </c>
      <c r="M92" s="115"/>
      <c r="N92" s="115" t="s">
        <v>458</v>
      </c>
      <c r="O92" s="115" t="s">
        <v>461</v>
      </c>
      <c r="P92" s="115" t="s">
        <v>461</v>
      </c>
      <c r="Q92" s="115" t="s">
        <v>462</v>
      </c>
      <c r="R92" s="35" t="s">
        <v>460</v>
      </c>
    </row>
    <row r="93" spans="1:18" customFormat="1" ht="30" customHeight="1" x14ac:dyDescent="0.25">
      <c r="A93" s="118" t="s">
        <v>764</v>
      </c>
      <c r="B93" s="35" t="s">
        <v>149</v>
      </c>
      <c r="C93" s="35" t="s">
        <v>149</v>
      </c>
      <c r="D93" s="169"/>
      <c r="E93" s="169"/>
      <c r="F93" s="169">
        <v>387.69299999999998</v>
      </c>
      <c r="G93" s="169"/>
      <c r="H93" s="169"/>
      <c r="I93" s="169"/>
      <c r="J93" s="170">
        <v>387.69299999999998</v>
      </c>
      <c r="K93" s="35" t="s">
        <v>412</v>
      </c>
      <c r="L93" s="118" t="s">
        <v>706</v>
      </c>
      <c r="M93" s="115"/>
      <c r="N93" s="115" t="s">
        <v>458</v>
      </c>
      <c r="O93" s="115" t="s">
        <v>442</v>
      </c>
      <c r="P93" s="115" t="s">
        <v>443</v>
      </c>
      <c r="Q93" s="115" t="s">
        <v>444</v>
      </c>
      <c r="R93" s="35" t="s">
        <v>441</v>
      </c>
    </row>
    <row r="94" spans="1:18" customFormat="1" ht="30" customHeight="1" x14ac:dyDescent="0.25">
      <c r="A94" s="118" t="s">
        <v>764</v>
      </c>
      <c r="B94" s="35" t="s">
        <v>150</v>
      </c>
      <c r="C94" s="35" t="s">
        <v>150</v>
      </c>
      <c r="D94" s="169"/>
      <c r="E94" s="169"/>
      <c r="F94" s="169">
        <v>859.54100000000005</v>
      </c>
      <c r="G94" s="169"/>
      <c r="H94" s="169"/>
      <c r="I94" s="169"/>
      <c r="J94" s="170">
        <v>859.54100000000005</v>
      </c>
      <c r="K94" s="35" t="s">
        <v>412</v>
      </c>
      <c r="L94" s="118" t="s">
        <v>706</v>
      </c>
      <c r="M94" s="115"/>
      <c r="N94" s="115" t="s">
        <v>458</v>
      </c>
      <c r="O94" s="115" t="s">
        <v>463</v>
      </c>
      <c r="P94" s="115" t="s">
        <v>464</v>
      </c>
      <c r="Q94" s="115" t="s">
        <v>463</v>
      </c>
      <c r="R94" s="35" t="s">
        <v>460</v>
      </c>
    </row>
    <row r="95" spans="1:18" customFormat="1" ht="30" customHeight="1" x14ac:dyDescent="0.25">
      <c r="A95" s="118" t="s">
        <v>764</v>
      </c>
      <c r="B95" s="35" t="s">
        <v>151</v>
      </c>
      <c r="C95" s="35" t="s">
        <v>151</v>
      </c>
      <c r="D95" s="169"/>
      <c r="E95" s="169"/>
      <c r="F95" s="169">
        <v>1648.6030000000001</v>
      </c>
      <c r="G95" s="169"/>
      <c r="H95" s="169"/>
      <c r="I95" s="169"/>
      <c r="J95" s="170">
        <v>1648.6030000000001</v>
      </c>
      <c r="K95" s="35" t="s">
        <v>412</v>
      </c>
      <c r="L95" s="118" t="s">
        <v>706</v>
      </c>
      <c r="M95" s="115"/>
      <c r="N95" s="115" t="s">
        <v>458</v>
      </c>
      <c r="O95" s="115" t="s">
        <v>463</v>
      </c>
      <c r="P95" s="115" t="s">
        <v>464</v>
      </c>
      <c r="Q95" s="115" t="s">
        <v>463</v>
      </c>
      <c r="R95" s="35" t="s">
        <v>460</v>
      </c>
    </row>
    <row r="96" spans="1:18" customFormat="1" ht="30" customHeight="1" x14ac:dyDescent="0.25">
      <c r="A96" s="118" t="s">
        <v>764</v>
      </c>
      <c r="B96" s="35" t="s">
        <v>152</v>
      </c>
      <c r="C96" s="55" t="s">
        <v>152</v>
      </c>
      <c r="D96" s="169"/>
      <c r="E96" s="169"/>
      <c r="F96" s="169">
        <v>1562.586</v>
      </c>
      <c r="G96" s="169"/>
      <c r="H96" s="169"/>
      <c r="I96" s="169"/>
      <c r="J96" s="170">
        <v>1562.586</v>
      </c>
      <c r="K96" s="35" t="s">
        <v>412</v>
      </c>
      <c r="L96" s="118" t="s">
        <v>706</v>
      </c>
      <c r="M96" s="118" t="s">
        <v>473</v>
      </c>
      <c r="N96" s="115" t="s">
        <v>458</v>
      </c>
      <c r="O96" s="115" t="s">
        <v>461</v>
      </c>
      <c r="P96" s="115" t="s">
        <v>461</v>
      </c>
      <c r="Q96" s="115" t="s">
        <v>462</v>
      </c>
      <c r="R96" s="35" t="s">
        <v>460</v>
      </c>
    </row>
    <row r="97" spans="1:18" customFormat="1" ht="30" customHeight="1" x14ac:dyDescent="0.25">
      <c r="A97" s="118" t="s">
        <v>764</v>
      </c>
      <c r="B97" s="35" t="s">
        <v>153</v>
      </c>
      <c r="C97" s="35" t="s">
        <v>153</v>
      </c>
      <c r="D97" s="169"/>
      <c r="E97" s="169"/>
      <c r="F97" s="169">
        <v>1557.826</v>
      </c>
      <c r="G97" s="169"/>
      <c r="H97" s="169"/>
      <c r="I97" s="169"/>
      <c r="J97" s="170">
        <v>1557.826</v>
      </c>
      <c r="K97" s="35" t="s">
        <v>412</v>
      </c>
      <c r="L97" s="118" t="s">
        <v>706</v>
      </c>
      <c r="M97" s="117"/>
      <c r="N97" s="115" t="s">
        <v>458</v>
      </c>
      <c r="O97" s="115" t="s">
        <v>463</v>
      </c>
      <c r="P97" s="115" t="s">
        <v>464</v>
      </c>
      <c r="Q97" s="115" t="s">
        <v>463</v>
      </c>
      <c r="R97" s="35" t="s">
        <v>460</v>
      </c>
    </row>
    <row r="98" spans="1:18" customFormat="1" ht="30" customHeight="1" x14ac:dyDescent="0.25">
      <c r="A98" s="118" t="s">
        <v>764</v>
      </c>
      <c r="B98" s="35" t="s">
        <v>154</v>
      </c>
      <c r="C98" s="35" t="s">
        <v>154</v>
      </c>
      <c r="D98" s="169"/>
      <c r="E98" s="169"/>
      <c r="F98" s="169">
        <v>912.29</v>
      </c>
      <c r="G98" s="169"/>
      <c r="H98" s="169"/>
      <c r="I98" s="169"/>
      <c r="J98" s="170">
        <v>912.29</v>
      </c>
      <c r="K98" s="35" t="s">
        <v>412</v>
      </c>
      <c r="L98" s="118" t="s">
        <v>706</v>
      </c>
      <c r="M98" s="117"/>
      <c r="N98" s="115" t="s">
        <v>458</v>
      </c>
      <c r="O98" s="115" t="s">
        <v>463</v>
      </c>
      <c r="P98" s="115" t="s">
        <v>464</v>
      </c>
      <c r="Q98" s="115" t="s">
        <v>463</v>
      </c>
      <c r="R98" s="35" t="s">
        <v>460</v>
      </c>
    </row>
    <row r="99" spans="1:18" customFormat="1" ht="30" customHeight="1" x14ac:dyDescent="0.25">
      <c r="A99" s="118" t="s">
        <v>764</v>
      </c>
      <c r="B99" s="35" t="s">
        <v>155</v>
      </c>
      <c r="C99" s="35" t="s">
        <v>155</v>
      </c>
      <c r="D99" s="169"/>
      <c r="E99" s="169"/>
      <c r="F99" s="169">
        <v>2942.5509999999999</v>
      </c>
      <c r="G99" s="169"/>
      <c r="H99" s="169"/>
      <c r="I99" s="169"/>
      <c r="J99" s="170">
        <v>2942.5509999999999</v>
      </c>
      <c r="K99" s="35" t="s">
        <v>412</v>
      </c>
      <c r="L99" s="118" t="s">
        <v>706</v>
      </c>
      <c r="M99" s="117"/>
      <c r="N99" s="115" t="s">
        <v>458</v>
      </c>
      <c r="O99" s="115" t="s">
        <v>467</v>
      </c>
      <c r="P99" s="115" t="s">
        <v>468</v>
      </c>
      <c r="Q99" s="115" t="s">
        <v>467</v>
      </c>
      <c r="R99" s="35" t="s">
        <v>427</v>
      </c>
    </row>
    <row r="100" spans="1:18" customFormat="1" ht="39" x14ac:dyDescent="0.25">
      <c r="A100" s="118" t="s">
        <v>764</v>
      </c>
      <c r="B100" s="35" t="s">
        <v>156</v>
      </c>
      <c r="C100" s="35" t="s">
        <v>156</v>
      </c>
      <c r="D100" s="169"/>
      <c r="E100" s="169"/>
      <c r="F100" s="169">
        <v>2745.0630000000001</v>
      </c>
      <c r="G100" s="169"/>
      <c r="H100" s="169"/>
      <c r="I100" s="169">
        <v>562.33900000000006</v>
      </c>
      <c r="J100" s="170">
        <v>3307.402</v>
      </c>
      <c r="K100" s="35" t="s">
        <v>412</v>
      </c>
      <c r="L100" s="118" t="s">
        <v>706</v>
      </c>
      <c r="M100" s="118" t="s">
        <v>474</v>
      </c>
      <c r="N100" s="115" t="s">
        <v>458</v>
      </c>
      <c r="O100" s="115" t="s">
        <v>428</v>
      </c>
      <c r="P100" s="115" t="s">
        <v>429</v>
      </c>
      <c r="Q100" s="115" t="s">
        <v>430</v>
      </c>
      <c r="R100" s="35" t="s">
        <v>427</v>
      </c>
    </row>
    <row r="101" spans="1:18" customFormat="1" ht="39" x14ac:dyDescent="0.25">
      <c r="A101" s="118" t="s">
        <v>764</v>
      </c>
      <c r="B101" s="35" t="s">
        <v>157</v>
      </c>
      <c r="C101" s="55" t="s">
        <v>157</v>
      </c>
      <c r="D101" s="169"/>
      <c r="E101" s="169"/>
      <c r="F101" s="169"/>
      <c r="G101" s="169"/>
      <c r="H101" s="169"/>
      <c r="I101" s="169"/>
      <c r="J101" s="170"/>
      <c r="K101" s="35" t="s">
        <v>412</v>
      </c>
      <c r="L101" s="118" t="s">
        <v>706</v>
      </c>
      <c r="M101" s="117" t="s">
        <v>475</v>
      </c>
      <c r="N101" s="115" t="s">
        <v>458</v>
      </c>
      <c r="O101" s="115" t="s">
        <v>428</v>
      </c>
      <c r="P101" s="115" t="s">
        <v>429</v>
      </c>
      <c r="Q101" s="115" t="s">
        <v>430</v>
      </c>
      <c r="R101" s="35" t="s">
        <v>427</v>
      </c>
    </row>
    <row r="102" spans="1:18" customFormat="1" ht="30" customHeight="1" x14ac:dyDescent="0.25">
      <c r="A102" s="118" t="s">
        <v>764</v>
      </c>
      <c r="B102" s="35" t="s">
        <v>159</v>
      </c>
      <c r="C102" s="35" t="s">
        <v>159</v>
      </c>
      <c r="D102" s="169"/>
      <c r="E102" s="169"/>
      <c r="F102" s="169">
        <v>613.67700000000002</v>
      </c>
      <c r="G102" s="169"/>
      <c r="H102" s="169"/>
      <c r="I102" s="169"/>
      <c r="J102" s="170">
        <v>613.67700000000002</v>
      </c>
      <c r="K102" s="35" t="s">
        <v>412</v>
      </c>
      <c r="L102" s="118" t="s">
        <v>706</v>
      </c>
      <c r="M102" s="117"/>
      <c r="N102" s="115" t="s">
        <v>458</v>
      </c>
      <c r="O102" s="115" t="s">
        <v>463</v>
      </c>
      <c r="P102" s="115" t="s">
        <v>464</v>
      </c>
      <c r="Q102" s="115" t="s">
        <v>463</v>
      </c>
      <c r="R102" s="35" t="s">
        <v>460</v>
      </c>
    </row>
    <row r="103" spans="1:18" customFormat="1" ht="30" customHeight="1" x14ac:dyDescent="0.25">
      <c r="A103" s="118" t="s">
        <v>160</v>
      </c>
      <c r="B103" s="35" t="s">
        <v>161</v>
      </c>
      <c r="C103" s="35" t="s">
        <v>161</v>
      </c>
      <c r="D103" s="169"/>
      <c r="E103" s="169"/>
      <c r="F103" s="169">
        <v>263.26400000000001</v>
      </c>
      <c r="G103" s="169"/>
      <c r="H103" s="169"/>
      <c r="I103" s="169"/>
      <c r="J103" s="170">
        <v>263.26400000000001</v>
      </c>
      <c r="K103" s="35" t="s">
        <v>412</v>
      </c>
      <c r="L103" s="118" t="s">
        <v>706</v>
      </c>
      <c r="M103" s="115"/>
      <c r="N103" s="115" t="s">
        <v>477</v>
      </c>
      <c r="O103" s="115" t="s">
        <v>270</v>
      </c>
      <c r="P103" s="115" t="s">
        <v>423</v>
      </c>
      <c r="Q103" s="115" t="s">
        <v>424</v>
      </c>
      <c r="R103" s="35" t="s">
        <v>422</v>
      </c>
    </row>
    <row r="104" spans="1:18" customFormat="1" ht="30" customHeight="1" x14ac:dyDescent="0.25">
      <c r="A104" s="118" t="s">
        <v>162</v>
      </c>
      <c r="B104" s="35" t="s">
        <v>163</v>
      </c>
      <c r="C104" s="35" t="s">
        <v>164</v>
      </c>
      <c r="D104" s="169">
        <v>55428.000000000007</v>
      </c>
      <c r="E104" s="169"/>
      <c r="F104" s="169"/>
      <c r="G104" s="169"/>
      <c r="H104" s="169"/>
      <c r="I104" s="169"/>
      <c r="J104" s="169">
        <v>55428.000000000007</v>
      </c>
      <c r="K104" s="35" t="s">
        <v>414</v>
      </c>
      <c r="L104" s="118" t="s">
        <v>711</v>
      </c>
      <c r="M104" s="115"/>
      <c r="N104" s="115" t="s">
        <v>478</v>
      </c>
      <c r="O104" s="115" t="s">
        <v>203</v>
      </c>
      <c r="P104" s="115" t="s">
        <v>164</v>
      </c>
      <c r="Q104" s="115" t="s">
        <v>479</v>
      </c>
      <c r="R104" s="35" t="s">
        <v>422</v>
      </c>
    </row>
    <row r="105" spans="1:18" customFormat="1" ht="30" customHeight="1" x14ac:dyDescent="0.25">
      <c r="A105" s="118" t="s">
        <v>162</v>
      </c>
      <c r="B105" s="35" t="s">
        <v>795</v>
      </c>
      <c r="C105" s="35" t="s">
        <v>164</v>
      </c>
      <c r="D105" s="169"/>
      <c r="E105" s="169"/>
      <c r="F105" s="169"/>
      <c r="G105" s="169"/>
      <c r="H105" s="169">
        <v>74203</v>
      </c>
      <c r="I105" s="169"/>
      <c r="J105" s="169">
        <v>74203</v>
      </c>
      <c r="K105" s="35" t="s">
        <v>414</v>
      </c>
      <c r="L105" s="118" t="s">
        <v>711</v>
      </c>
      <c r="M105" s="32" t="s">
        <v>820</v>
      </c>
      <c r="N105" s="115" t="s">
        <v>478</v>
      </c>
      <c r="O105" s="115" t="s">
        <v>203</v>
      </c>
      <c r="P105" s="115" t="s">
        <v>164</v>
      </c>
      <c r="Q105" s="115" t="s">
        <v>479</v>
      </c>
      <c r="R105" s="35" t="s">
        <v>422</v>
      </c>
    </row>
    <row r="106" spans="1:18" customFormat="1" ht="30" customHeight="1" x14ac:dyDescent="0.25">
      <c r="A106" s="118" t="s">
        <v>162</v>
      </c>
      <c r="B106" s="35" t="s">
        <v>165</v>
      </c>
      <c r="C106" s="35" t="s">
        <v>164</v>
      </c>
      <c r="D106" s="169">
        <v>116707</v>
      </c>
      <c r="E106" s="169"/>
      <c r="F106" s="169"/>
      <c r="G106" s="169">
        <v>931708</v>
      </c>
      <c r="H106" s="169"/>
      <c r="I106" s="169"/>
      <c r="J106" s="169">
        <v>1048415</v>
      </c>
      <c r="K106" s="35" t="s">
        <v>414</v>
      </c>
      <c r="L106" s="118" t="s">
        <v>711</v>
      </c>
      <c r="M106" s="115"/>
      <c r="N106" s="115" t="s">
        <v>478</v>
      </c>
      <c r="O106" s="115" t="s">
        <v>203</v>
      </c>
      <c r="P106" s="115" t="s">
        <v>164</v>
      </c>
      <c r="Q106" s="115" t="s">
        <v>479</v>
      </c>
      <c r="R106" s="35" t="s">
        <v>422</v>
      </c>
    </row>
    <row r="107" spans="1:18" customFormat="1" ht="30" customHeight="1" x14ac:dyDescent="0.25">
      <c r="A107" s="118" t="s">
        <v>166</v>
      </c>
      <c r="B107" s="35" t="s">
        <v>167</v>
      </c>
      <c r="C107" s="35" t="s">
        <v>167</v>
      </c>
      <c r="D107" s="169"/>
      <c r="E107" s="169"/>
      <c r="F107" s="169">
        <v>2736.9</v>
      </c>
      <c r="G107" s="169"/>
      <c r="H107" s="169"/>
      <c r="I107" s="169"/>
      <c r="J107" s="170">
        <v>2736.9</v>
      </c>
      <c r="K107" s="35" t="s">
        <v>412</v>
      </c>
      <c r="L107" s="118" t="s">
        <v>706</v>
      </c>
      <c r="M107" s="115"/>
      <c r="N107" s="115" t="s">
        <v>480</v>
      </c>
      <c r="O107" s="115" t="s">
        <v>428</v>
      </c>
      <c r="P107" s="115" t="s">
        <v>429</v>
      </c>
      <c r="Q107" s="115" t="s">
        <v>430</v>
      </c>
      <c r="R107" s="35" t="s">
        <v>427</v>
      </c>
    </row>
    <row r="108" spans="1:18" customFormat="1" ht="30" customHeight="1" x14ac:dyDescent="0.25">
      <c r="A108" s="118" t="s">
        <v>168</v>
      </c>
      <c r="B108" s="35" t="s">
        <v>169</v>
      </c>
      <c r="C108" s="99" t="s">
        <v>169</v>
      </c>
      <c r="D108" s="169"/>
      <c r="E108" s="169"/>
      <c r="F108" s="169"/>
      <c r="G108" s="169"/>
      <c r="H108" s="169"/>
      <c r="I108" s="169"/>
      <c r="J108" s="170"/>
      <c r="K108" s="99" t="s">
        <v>412</v>
      </c>
      <c r="L108" s="118" t="s">
        <v>708</v>
      </c>
      <c r="M108" s="117" t="s">
        <v>425</v>
      </c>
      <c r="N108" s="115"/>
      <c r="O108" s="115" t="s">
        <v>442</v>
      </c>
      <c r="P108" s="115" t="s">
        <v>443</v>
      </c>
      <c r="Q108" s="115" t="s">
        <v>444</v>
      </c>
      <c r="R108" s="35" t="s">
        <v>441</v>
      </c>
    </row>
    <row r="109" spans="1:18" customFormat="1" ht="30" customHeight="1" x14ac:dyDescent="0.25">
      <c r="A109" s="118" t="s">
        <v>170</v>
      </c>
      <c r="B109" s="35" t="s">
        <v>171</v>
      </c>
      <c r="C109" s="55" t="s">
        <v>171</v>
      </c>
      <c r="D109" s="169"/>
      <c r="E109" s="169"/>
      <c r="F109" s="169">
        <v>509.53300000000002</v>
      </c>
      <c r="G109" s="169"/>
      <c r="H109" s="169"/>
      <c r="I109" s="169"/>
      <c r="J109" s="170">
        <v>509.53300000000002</v>
      </c>
      <c r="K109" s="35" t="s">
        <v>412</v>
      </c>
      <c r="L109" s="118" t="s">
        <v>706</v>
      </c>
      <c r="M109" s="115"/>
      <c r="N109" s="115" t="s">
        <v>718</v>
      </c>
      <c r="O109" s="115" t="s">
        <v>433</v>
      </c>
      <c r="P109" s="115" t="s">
        <v>482</v>
      </c>
      <c r="Q109" s="115" t="s">
        <v>435</v>
      </c>
      <c r="R109" s="35" t="s">
        <v>427</v>
      </c>
    </row>
    <row r="110" spans="1:18" customFormat="1" ht="30" customHeight="1" x14ac:dyDescent="0.25">
      <c r="A110" s="118" t="s">
        <v>172</v>
      </c>
      <c r="B110" s="35" t="s">
        <v>173</v>
      </c>
      <c r="C110" s="35" t="s">
        <v>173</v>
      </c>
      <c r="D110" s="169"/>
      <c r="E110" s="169"/>
      <c r="F110" s="169">
        <v>838.58399999999995</v>
      </c>
      <c r="G110" s="169"/>
      <c r="H110" s="169"/>
      <c r="I110" s="169"/>
      <c r="J110" s="170">
        <v>838.58399999999995</v>
      </c>
      <c r="K110" s="35" t="s">
        <v>412</v>
      </c>
      <c r="L110" s="118" t="s">
        <v>706</v>
      </c>
      <c r="M110" s="115"/>
      <c r="N110" s="115" t="s">
        <v>483</v>
      </c>
      <c r="O110" s="115" t="s">
        <v>428</v>
      </c>
      <c r="P110" s="115" t="s">
        <v>429</v>
      </c>
      <c r="Q110" s="115" t="s">
        <v>430</v>
      </c>
      <c r="R110" s="35" t="s">
        <v>427</v>
      </c>
    </row>
    <row r="111" spans="1:18" customFormat="1" ht="30" customHeight="1" x14ac:dyDescent="0.25">
      <c r="A111" s="118" t="s">
        <v>714</v>
      </c>
      <c r="B111" s="35" t="s">
        <v>175</v>
      </c>
      <c r="C111" s="35" t="s">
        <v>176</v>
      </c>
      <c r="D111" s="169"/>
      <c r="E111" s="169">
        <v>204196</v>
      </c>
      <c r="F111" s="169"/>
      <c r="G111" s="169"/>
      <c r="H111" s="169"/>
      <c r="I111" s="169"/>
      <c r="J111" s="169">
        <v>204196</v>
      </c>
      <c r="K111" s="35" t="s">
        <v>414</v>
      </c>
      <c r="L111" s="118" t="s">
        <v>711</v>
      </c>
      <c r="M111" s="115"/>
      <c r="N111" s="115" t="s">
        <v>767</v>
      </c>
      <c r="O111" s="115" t="s">
        <v>203</v>
      </c>
      <c r="P111" s="115" t="s">
        <v>484</v>
      </c>
      <c r="Q111" s="115" t="s">
        <v>444</v>
      </c>
      <c r="R111" s="35" t="s">
        <v>441</v>
      </c>
    </row>
    <row r="112" spans="1:18" customFormat="1" ht="30" customHeight="1" x14ac:dyDescent="0.25">
      <c r="A112" s="116" t="s">
        <v>805</v>
      </c>
      <c r="B112" s="62" t="s">
        <v>329</v>
      </c>
      <c r="C112" s="62" t="s">
        <v>329</v>
      </c>
      <c r="D112" s="172"/>
      <c r="E112" s="172"/>
      <c r="F112" s="172"/>
      <c r="G112" s="172"/>
      <c r="H112" s="172"/>
      <c r="I112" s="172">
        <v>1110.7380000000001</v>
      </c>
      <c r="J112" s="172">
        <v>1111</v>
      </c>
      <c r="K112" s="62"/>
      <c r="L112" s="118" t="s">
        <v>711</v>
      </c>
      <c r="M112" s="116" t="s">
        <v>831</v>
      </c>
      <c r="N112" s="115"/>
      <c r="O112" s="115" t="s">
        <v>463</v>
      </c>
      <c r="P112" s="115" t="s">
        <v>464</v>
      </c>
      <c r="Q112" s="115" t="s">
        <v>463</v>
      </c>
      <c r="R112" s="35" t="s">
        <v>460</v>
      </c>
    </row>
    <row r="113" spans="1:18" customFormat="1" ht="30" customHeight="1" x14ac:dyDescent="0.25">
      <c r="A113" s="118" t="s">
        <v>177</v>
      </c>
      <c r="B113" s="615" t="s">
        <v>178</v>
      </c>
      <c r="C113" s="35" t="s">
        <v>178</v>
      </c>
      <c r="D113" s="169">
        <v>49803</v>
      </c>
      <c r="E113" s="169"/>
      <c r="F113" s="169"/>
      <c r="G113" s="169"/>
      <c r="H113" s="169"/>
      <c r="I113" s="169"/>
      <c r="J113" s="169">
        <v>49803</v>
      </c>
      <c r="K113" s="35" t="s">
        <v>414</v>
      </c>
      <c r="L113" s="118" t="s">
        <v>711</v>
      </c>
      <c r="M113" s="115"/>
      <c r="N113" s="115" t="s">
        <v>485</v>
      </c>
      <c r="O113" s="115" t="s">
        <v>486</v>
      </c>
      <c r="P113" s="115" t="s">
        <v>486</v>
      </c>
      <c r="Q113" s="115" t="s">
        <v>487</v>
      </c>
      <c r="R113" s="35" t="s">
        <v>460</v>
      </c>
    </row>
    <row r="114" spans="1:18" customFormat="1" ht="39" x14ac:dyDescent="0.25">
      <c r="A114" s="118" t="s">
        <v>179</v>
      </c>
      <c r="B114" s="615" t="s">
        <v>180</v>
      </c>
      <c r="C114" s="55" t="s">
        <v>180</v>
      </c>
      <c r="D114" s="169"/>
      <c r="E114" s="169"/>
      <c r="F114" s="169">
        <v>271.84399999999999</v>
      </c>
      <c r="G114" s="169"/>
      <c r="H114" s="169"/>
      <c r="I114" s="169"/>
      <c r="J114" s="170">
        <v>271.84399999999999</v>
      </c>
      <c r="K114" s="35" t="s">
        <v>412</v>
      </c>
      <c r="L114" s="118" t="s">
        <v>706</v>
      </c>
      <c r="M114" s="117" t="s">
        <v>489</v>
      </c>
      <c r="N114" s="115" t="s">
        <v>488</v>
      </c>
      <c r="O114" s="115" t="s">
        <v>442</v>
      </c>
      <c r="P114" s="115" t="s">
        <v>443</v>
      </c>
      <c r="Q114" s="115" t="s">
        <v>444</v>
      </c>
      <c r="R114" s="35" t="s">
        <v>441</v>
      </c>
    </row>
    <row r="115" spans="1:18" customFormat="1" ht="30" customHeight="1" x14ac:dyDescent="0.25">
      <c r="A115" s="118" t="s">
        <v>715</v>
      </c>
      <c r="B115" s="615" t="s">
        <v>181</v>
      </c>
      <c r="C115" s="99" t="s">
        <v>181</v>
      </c>
      <c r="D115" s="169"/>
      <c r="E115" s="169"/>
      <c r="F115" s="169">
        <v>42556.800000000003</v>
      </c>
      <c r="G115" s="169"/>
      <c r="H115" s="169"/>
      <c r="I115" s="169"/>
      <c r="J115" s="170">
        <v>42556.800000000003</v>
      </c>
      <c r="K115" s="35" t="s">
        <v>412</v>
      </c>
      <c r="L115" s="118" t="s">
        <v>706</v>
      </c>
      <c r="M115" s="118" t="s">
        <v>812</v>
      </c>
      <c r="N115" s="115" t="s">
        <v>490</v>
      </c>
      <c r="O115" s="115" t="s">
        <v>428</v>
      </c>
      <c r="P115" s="115" t="s">
        <v>429</v>
      </c>
      <c r="Q115" s="115" t="s">
        <v>430</v>
      </c>
      <c r="R115" s="35" t="s">
        <v>427</v>
      </c>
    </row>
    <row r="116" spans="1:18" customFormat="1" ht="30" customHeight="1" x14ac:dyDescent="0.25">
      <c r="A116" s="118" t="s">
        <v>715</v>
      </c>
      <c r="B116" s="615" t="s">
        <v>686</v>
      </c>
      <c r="C116" s="35" t="s">
        <v>686</v>
      </c>
      <c r="D116" s="169"/>
      <c r="E116" s="169"/>
      <c r="F116" s="169"/>
      <c r="G116" s="169"/>
      <c r="H116" s="169"/>
      <c r="I116" s="169"/>
      <c r="J116" s="169"/>
      <c r="K116" s="35"/>
      <c r="L116" s="118" t="s">
        <v>706</v>
      </c>
      <c r="M116" s="118" t="s">
        <v>491</v>
      </c>
      <c r="N116" s="115" t="s">
        <v>490</v>
      </c>
      <c r="O116" s="115" t="s">
        <v>428</v>
      </c>
      <c r="P116" s="115" t="s">
        <v>429</v>
      </c>
      <c r="Q116" s="115" t="s">
        <v>430</v>
      </c>
      <c r="R116" s="35" t="s">
        <v>427</v>
      </c>
    </row>
    <row r="117" spans="1:18" customFormat="1" ht="30" customHeight="1" x14ac:dyDescent="0.25">
      <c r="A117" s="118" t="s">
        <v>182</v>
      </c>
      <c r="B117" s="615" t="s">
        <v>183</v>
      </c>
      <c r="C117" s="99" t="s">
        <v>183</v>
      </c>
      <c r="D117" s="169"/>
      <c r="E117" s="169"/>
      <c r="F117" s="169"/>
      <c r="G117" s="169"/>
      <c r="H117" s="169"/>
      <c r="I117" s="169"/>
      <c r="J117" s="170"/>
      <c r="K117" s="99" t="s">
        <v>412</v>
      </c>
      <c r="L117" s="118" t="s">
        <v>708</v>
      </c>
      <c r="M117" s="117" t="s">
        <v>425</v>
      </c>
      <c r="N117" s="115"/>
      <c r="O117" s="115" t="s">
        <v>442</v>
      </c>
      <c r="P117" s="115" t="s">
        <v>443</v>
      </c>
      <c r="Q117" s="115" t="s">
        <v>444</v>
      </c>
      <c r="R117" s="35" t="s">
        <v>441</v>
      </c>
    </row>
    <row r="118" spans="1:18" customFormat="1" ht="30" customHeight="1" x14ac:dyDescent="0.25">
      <c r="A118" s="118" t="s">
        <v>184</v>
      </c>
      <c r="B118" s="615" t="s">
        <v>185</v>
      </c>
      <c r="C118" s="35" t="s">
        <v>185</v>
      </c>
      <c r="D118" s="169"/>
      <c r="E118" s="169"/>
      <c r="F118" s="169">
        <v>1396.2170000000001</v>
      </c>
      <c r="G118" s="169"/>
      <c r="H118" s="169"/>
      <c r="I118" s="169"/>
      <c r="J118" s="170">
        <v>1396.2170000000001</v>
      </c>
      <c r="K118" s="35" t="s">
        <v>412</v>
      </c>
      <c r="L118" s="118" t="s">
        <v>706</v>
      </c>
      <c r="M118" s="117"/>
      <c r="N118" s="115" t="s">
        <v>492</v>
      </c>
      <c r="O118" s="115" t="s">
        <v>461</v>
      </c>
      <c r="P118" s="115" t="s">
        <v>461</v>
      </c>
      <c r="Q118" s="115" t="s">
        <v>462</v>
      </c>
      <c r="R118" s="35" t="s">
        <v>460</v>
      </c>
    </row>
    <row r="119" spans="1:18" customFormat="1" ht="30" customHeight="1" x14ac:dyDescent="0.25">
      <c r="A119" s="118" t="s">
        <v>186</v>
      </c>
      <c r="B119" s="615" t="s">
        <v>187</v>
      </c>
      <c r="C119" s="55" t="s">
        <v>187</v>
      </c>
      <c r="D119" s="169"/>
      <c r="E119" s="169"/>
      <c r="F119" s="169">
        <v>159.9</v>
      </c>
      <c r="G119" s="169"/>
      <c r="H119" s="169"/>
      <c r="I119" s="169"/>
      <c r="J119" s="170">
        <v>159.9</v>
      </c>
      <c r="K119" s="35" t="s">
        <v>412</v>
      </c>
      <c r="L119" s="118" t="s">
        <v>706</v>
      </c>
      <c r="M119" s="117" t="s">
        <v>494</v>
      </c>
      <c r="N119" s="115" t="s">
        <v>493</v>
      </c>
      <c r="O119" s="115" t="s">
        <v>442</v>
      </c>
      <c r="P119" s="115" t="s">
        <v>443</v>
      </c>
      <c r="Q119" s="115" t="s">
        <v>444</v>
      </c>
      <c r="R119" s="35" t="s">
        <v>441</v>
      </c>
    </row>
    <row r="120" spans="1:18" customFormat="1" ht="30" customHeight="1" x14ac:dyDescent="0.25">
      <c r="A120" s="118" t="s">
        <v>188</v>
      </c>
      <c r="B120" s="615" t="s">
        <v>189</v>
      </c>
      <c r="C120" s="55" t="s">
        <v>189</v>
      </c>
      <c r="D120" s="169"/>
      <c r="E120" s="169"/>
      <c r="F120" s="169">
        <v>308.56099999999998</v>
      </c>
      <c r="G120" s="169"/>
      <c r="H120" s="169"/>
      <c r="I120" s="169"/>
      <c r="J120" s="170">
        <v>308.56099999999998</v>
      </c>
      <c r="K120" s="35" t="s">
        <v>412</v>
      </c>
      <c r="L120" s="118" t="s">
        <v>706</v>
      </c>
      <c r="M120" s="117" t="s">
        <v>497</v>
      </c>
      <c r="N120" s="115" t="s">
        <v>495</v>
      </c>
      <c r="O120" s="115" t="s">
        <v>449</v>
      </c>
      <c r="P120" s="115" t="s">
        <v>450</v>
      </c>
      <c r="Q120" s="115" t="s">
        <v>496</v>
      </c>
      <c r="R120" s="35" t="s">
        <v>422</v>
      </c>
    </row>
    <row r="121" spans="1:18" customFormat="1" ht="30" customHeight="1" x14ac:dyDescent="0.25">
      <c r="A121" s="118" t="s">
        <v>190</v>
      </c>
      <c r="B121" s="615" t="s">
        <v>191</v>
      </c>
      <c r="C121" s="35" t="s">
        <v>191</v>
      </c>
      <c r="D121" s="169"/>
      <c r="E121" s="169"/>
      <c r="F121" s="169">
        <v>531.48500000000001</v>
      </c>
      <c r="G121" s="169"/>
      <c r="H121" s="169"/>
      <c r="I121" s="169"/>
      <c r="J121" s="170">
        <v>531.48500000000001</v>
      </c>
      <c r="K121" s="35" t="s">
        <v>412</v>
      </c>
      <c r="L121" s="118" t="s">
        <v>706</v>
      </c>
      <c r="M121" s="117"/>
      <c r="N121" s="115" t="s">
        <v>498</v>
      </c>
      <c r="O121" s="115" t="s">
        <v>467</v>
      </c>
      <c r="P121" s="115" t="s">
        <v>499</v>
      </c>
      <c r="Q121" s="115" t="s">
        <v>467</v>
      </c>
      <c r="R121" s="35" t="s">
        <v>427</v>
      </c>
    </row>
    <row r="122" spans="1:18" customFormat="1" ht="30" customHeight="1" x14ac:dyDescent="0.25">
      <c r="A122" s="118" t="s">
        <v>192</v>
      </c>
      <c r="B122" s="615" t="s">
        <v>193</v>
      </c>
      <c r="C122" s="99" t="s">
        <v>193</v>
      </c>
      <c r="D122" s="169"/>
      <c r="E122" s="169"/>
      <c r="F122" s="169"/>
      <c r="G122" s="169"/>
      <c r="H122" s="169"/>
      <c r="I122" s="169"/>
      <c r="J122" s="170"/>
      <c r="K122" s="99" t="s">
        <v>412</v>
      </c>
      <c r="L122" s="118" t="s">
        <v>706</v>
      </c>
      <c r="M122" s="117" t="s">
        <v>425</v>
      </c>
      <c r="N122" s="115" t="s">
        <v>500</v>
      </c>
      <c r="O122" s="115" t="s">
        <v>467</v>
      </c>
      <c r="P122" s="115" t="s">
        <v>499</v>
      </c>
      <c r="Q122" s="115" t="s">
        <v>467</v>
      </c>
      <c r="R122" s="35" t="s">
        <v>427</v>
      </c>
    </row>
    <row r="123" spans="1:18" s="17" customFormat="1" ht="30" customHeight="1" x14ac:dyDescent="0.25">
      <c r="A123" s="118" t="s">
        <v>194</v>
      </c>
      <c r="B123" s="615" t="s">
        <v>195</v>
      </c>
      <c r="C123" s="55" t="s">
        <v>195</v>
      </c>
      <c r="D123" s="169"/>
      <c r="E123" s="169"/>
      <c r="F123" s="169">
        <v>856.71900000000005</v>
      </c>
      <c r="G123" s="169"/>
      <c r="H123" s="169"/>
      <c r="I123" s="169"/>
      <c r="J123" s="170">
        <v>856.71900000000005</v>
      </c>
      <c r="K123" s="35" t="s">
        <v>412</v>
      </c>
      <c r="L123" s="118" t="s">
        <v>706</v>
      </c>
      <c r="M123" s="117" t="s">
        <v>502</v>
      </c>
      <c r="N123" s="115" t="s">
        <v>501</v>
      </c>
      <c r="O123" s="115" t="s">
        <v>467</v>
      </c>
      <c r="P123" s="115" t="s">
        <v>499</v>
      </c>
      <c r="Q123" s="115" t="s">
        <v>467</v>
      </c>
      <c r="R123" s="35" t="s">
        <v>427</v>
      </c>
    </row>
    <row r="124" spans="1:18" customFormat="1" ht="30" customHeight="1" x14ac:dyDescent="0.25">
      <c r="A124" s="118" t="s">
        <v>196</v>
      </c>
      <c r="B124" s="615" t="s">
        <v>197</v>
      </c>
      <c r="C124" s="35" t="s">
        <v>197</v>
      </c>
      <c r="D124" s="169"/>
      <c r="E124" s="169"/>
      <c r="F124" s="169">
        <v>537.85900000000004</v>
      </c>
      <c r="G124" s="169"/>
      <c r="H124" s="169"/>
      <c r="I124" s="169"/>
      <c r="J124" s="170">
        <v>537.85900000000004</v>
      </c>
      <c r="K124" s="35" t="s">
        <v>412</v>
      </c>
      <c r="L124" s="118" t="s">
        <v>706</v>
      </c>
      <c r="M124" s="115"/>
      <c r="N124" s="115" t="s">
        <v>503</v>
      </c>
      <c r="O124" s="115" t="s">
        <v>449</v>
      </c>
      <c r="P124" s="115" t="s">
        <v>450</v>
      </c>
      <c r="Q124" s="115" t="s">
        <v>451</v>
      </c>
      <c r="R124" s="35" t="s">
        <v>422</v>
      </c>
    </row>
    <row r="125" spans="1:18" customFormat="1" ht="30" customHeight="1" x14ac:dyDescent="0.25">
      <c r="A125" s="118" t="s">
        <v>198</v>
      </c>
      <c r="B125" s="35" t="s">
        <v>202</v>
      </c>
      <c r="C125" s="35" t="s">
        <v>164</v>
      </c>
      <c r="D125" s="169">
        <v>767508</v>
      </c>
      <c r="E125" s="169"/>
      <c r="F125" s="169"/>
      <c r="G125" s="169">
        <v>1473452</v>
      </c>
      <c r="H125" s="169"/>
      <c r="I125" s="169"/>
      <c r="J125" s="169">
        <v>2240960</v>
      </c>
      <c r="K125" s="35" t="s">
        <v>414</v>
      </c>
      <c r="L125" s="118" t="s">
        <v>711</v>
      </c>
      <c r="M125" s="115"/>
      <c r="N125" s="115" t="s">
        <v>504</v>
      </c>
      <c r="O125" s="115" t="s">
        <v>203</v>
      </c>
      <c r="P125" s="115" t="s">
        <v>164</v>
      </c>
      <c r="Q125" s="115" t="s">
        <v>479</v>
      </c>
      <c r="R125" s="35" t="s">
        <v>422</v>
      </c>
    </row>
    <row r="126" spans="1:18" customFormat="1" ht="30" customHeight="1" x14ac:dyDescent="0.25">
      <c r="A126" s="118" t="s">
        <v>198</v>
      </c>
      <c r="B126" s="35" t="s">
        <v>204</v>
      </c>
      <c r="C126" s="35" t="s">
        <v>164</v>
      </c>
      <c r="D126" s="169"/>
      <c r="E126" s="169"/>
      <c r="F126" s="169"/>
      <c r="G126" s="169"/>
      <c r="H126" s="169">
        <v>45390</v>
      </c>
      <c r="I126" s="169"/>
      <c r="J126" s="169">
        <v>45390</v>
      </c>
      <c r="K126" s="35" t="s">
        <v>414</v>
      </c>
      <c r="L126" s="118" t="s">
        <v>711</v>
      </c>
      <c r="M126" s="115"/>
      <c r="N126" s="115" t="s">
        <v>504</v>
      </c>
      <c r="O126" s="115" t="s">
        <v>203</v>
      </c>
      <c r="P126" s="115" t="s">
        <v>164</v>
      </c>
      <c r="Q126" s="115" t="s">
        <v>479</v>
      </c>
      <c r="R126" s="35" t="s">
        <v>422</v>
      </c>
    </row>
    <row r="127" spans="1:18" customFormat="1" ht="30" customHeight="1" x14ac:dyDescent="0.25">
      <c r="A127" s="118" t="s">
        <v>198</v>
      </c>
      <c r="B127" s="35" t="s">
        <v>199</v>
      </c>
      <c r="C127" s="35" t="s">
        <v>164</v>
      </c>
      <c r="D127" s="169">
        <v>1298</v>
      </c>
      <c r="E127" s="169"/>
      <c r="F127" s="169"/>
      <c r="G127" s="169"/>
      <c r="H127" s="169"/>
      <c r="I127" s="169"/>
      <c r="J127" s="169">
        <v>1298</v>
      </c>
      <c r="K127" s="35" t="s">
        <v>414</v>
      </c>
      <c r="L127" s="118" t="s">
        <v>711</v>
      </c>
      <c r="M127" s="115"/>
      <c r="N127" s="115" t="s">
        <v>504</v>
      </c>
      <c r="O127" s="115" t="s">
        <v>203</v>
      </c>
      <c r="P127" s="115" t="s">
        <v>164</v>
      </c>
      <c r="Q127" s="115" t="s">
        <v>479</v>
      </c>
      <c r="R127" s="35" t="s">
        <v>422</v>
      </c>
    </row>
    <row r="128" spans="1:18" customFormat="1" ht="30" customHeight="1" x14ac:dyDescent="0.25">
      <c r="A128" s="118" t="s">
        <v>198</v>
      </c>
      <c r="B128" s="35" t="s">
        <v>200</v>
      </c>
      <c r="C128" s="35" t="s">
        <v>201</v>
      </c>
      <c r="D128" s="169">
        <v>24555</v>
      </c>
      <c r="E128" s="169"/>
      <c r="F128" s="169"/>
      <c r="G128" s="169"/>
      <c r="H128" s="169"/>
      <c r="I128" s="169"/>
      <c r="J128" s="169">
        <v>24555</v>
      </c>
      <c r="K128" s="35" t="s">
        <v>414</v>
      </c>
      <c r="L128" s="118" t="s">
        <v>711</v>
      </c>
      <c r="M128" s="115"/>
      <c r="N128" s="115" t="s">
        <v>504</v>
      </c>
      <c r="O128" s="115" t="s">
        <v>203</v>
      </c>
      <c r="P128" s="115" t="s">
        <v>505</v>
      </c>
      <c r="Q128" s="115" t="s">
        <v>479</v>
      </c>
      <c r="R128" s="35" t="s">
        <v>422</v>
      </c>
    </row>
    <row r="129" spans="1:18" customFormat="1" ht="30" customHeight="1" x14ac:dyDescent="0.25">
      <c r="A129" s="118" t="s">
        <v>205</v>
      </c>
      <c r="B129" s="55" t="s">
        <v>206</v>
      </c>
      <c r="C129" s="55" t="s">
        <v>206</v>
      </c>
      <c r="D129" s="169"/>
      <c r="E129" s="169"/>
      <c r="F129" s="169">
        <v>364.4</v>
      </c>
      <c r="G129" s="169"/>
      <c r="H129" s="169"/>
      <c r="I129" s="169"/>
      <c r="J129" s="170">
        <v>364.4</v>
      </c>
      <c r="K129" s="35" t="s">
        <v>412</v>
      </c>
      <c r="L129" s="118" t="s">
        <v>706</v>
      </c>
      <c r="M129" s="115"/>
      <c r="N129" s="115" t="s">
        <v>717</v>
      </c>
      <c r="O129" s="115" t="s">
        <v>442</v>
      </c>
      <c r="P129" s="115" t="s">
        <v>443</v>
      </c>
      <c r="Q129" s="115" t="s">
        <v>444</v>
      </c>
      <c r="R129" s="35" t="s">
        <v>441</v>
      </c>
    </row>
    <row r="130" spans="1:18" customFormat="1" ht="30" customHeight="1" x14ac:dyDescent="0.25">
      <c r="A130" s="118" t="s">
        <v>207</v>
      </c>
      <c r="B130" s="55" t="s">
        <v>208</v>
      </c>
      <c r="C130" s="99" t="s">
        <v>208</v>
      </c>
      <c r="D130" s="169"/>
      <c r="E130" s="169"/>
      <c r="F130" s="169"/>
      <c r="G130" s="169"/>
      <c r="H130" s="169"/>
      <c r="I130" s="169"/>
      <c r="J130" s="170"/>
      <c r="K130" s="99" t="s">
        <v>412</v>
      </c>
      <c r="L130" s="118" t="s">
        <v>708</v>
      </c>
      <c r="M130" s="117" t="s">
        <v>425</v>
      </c>
      <c r="N130" s="115" t="s">
        <v>768</v>
      </c>
      <c r="O130" s="115" t="s">
        <v>467</v>
      </c>
      <c r="P130" s="115" t="s">
        <v>468</v>
      </c>
      <c r="Q130" s="115" t="s">
        <v>467</v>
      </c>
      <c r="R130" s="35" t="s">
        <v>441</v>
      </c>
    </row>
    <row r="131" spans="1:18" customFormat="1" ht="30" customHeight="1" x14ac:dyDescent="0.25">
      <c r="A131" s="118" t="s">
        <v>209</v>
      </c>
      <c r="B131" s="55" t="s">
        <v>210</v>
      </c>
      <c r="C131" s="35" t="s">
        <v>210</v>
      </c>
      <c r="D131" s="169"/>
      <c r="E131" s="169"/>
      <c r="F131" s="169">
        <v>5336</v>
      </c>
      <c r="G131" s="169"/>
      <c r="H131" s="169"/>
      <c r="I131" s="169"/>
      <c r="J131" s="169">
        <v>5336</v>
      </c>
      <c r="K131" s="35" t="s">
        <v>414</v>
      </c>
      <c r="L131" s="118" t="s">
        <v>711</v>
      </c>
      <c r="M131" s="117"/>
      <c r="N131" s="115" t="s">
        <v>507</v>
      </c>
      <c r="O131" s="115" t="s">
        <v>449</v>
      </c>
      <c r="P131" s="115" t="s">
        <v>450</v>
      </c>
      <c r="Q131" s="115" t="s">
        <v>451</v>
      </c>
      <c r="R131" s="35" t="s">
        <v>422</v>
      </c>
    </row>
    <row r="132" spans="1:18" customFormat="1" ht="30" customHeight="1" x14ac:dyDescent="0.25">
      <c r="A132" s="118" t="s">
        <v>209</v>
      </c>
      <c r="B132" s="35" t="s">
        <v>211</v>
      </c>
      <c r="C132" s="35" t="s">
        <v>212</v>
      </c>
      <c r="D132" s="169"/>
      <c r="E132" s="169"/>
      <c r="F132" s="169"/>
      <c r="G132" s="169"/>
      <c r="H132" s="171">
        <v>44758</v>
      </c>
      <c r="I132" s="169"/>
      <c r="J132" s="171">
        <v>44758</v>
      </c>
      <c r="K132" s="35" t="s">
        <v>414</v>
      </c>
      <c r="L132" s="118" t="s">
        <v>711</v>
      </c>
      <c r="M132" s="117"/>
      <c r="N132" s="115" t="s">
        <v>507</v>
      </c>
      <c r="O132" s="115" t="s">
        <v>449</v>
      </c>
      <c r="P132" s="115" t="s">
        <v>450</v>
      </c>
      <c r="Q132" s="115" t="s">
        <v>496</v>
      </c>
      <c r="R132" s="35" t="s">
        <v>422</v>
      </c>
    </row>
    <row r="133" spans="1:18" customFormat="1" ht="30" customHeight="1" x14ac:dyDescent="0.25">
      <c r="A133" s="118" t="s">
        <v>209</v>
      </c>
      <c r="B133" s="35" t="s">
        <v>212</v>
      </c>
      <c r="C133" s="35" t="s">
        <v>212</v>
      </c>
      <c r="D133" s="171">
        <v>3689</v>
      </c>
      <c r="E133" s="169"/>
      <c r="F133" s="171">
        <v>281</v>
      </c>
      <c r="G133" s="169"/>
      <c r="H133" s="169"/>
      <c r="I133" s="169"/>
      <c r="J133" s="169">
        <v>3970</v>
      </c>
      <c r="K133" s="35" t="s">
        <v>414</v>
      </c>
      <c r="L133" s="118" t="s">
        <v>711</v>
      </c>
      <c r="M133" s="117"/>
      <c r="N133" s="115" t="s">
        <v>507</v>
      </c>
      <c r="O133" s="115" t="s">
        <v>449</v>
      </c>
      <c r="P133" s="115" t="s">
        <v>450</v>
      </c>
      <c r="Q133" s="115" t="s">
        <v>496</v>
      </c>
      <c r="R133" s="35" t="s">
        <v>422</v>
      </c>
    </row>
    <row r="134" spans="1:18" customFormat="1" ht="30" customHeight="1" x14ac:dyDescent="0.25">
      <c r="A134" s="118" t="s">
        <v>209</v>
      </c>
      <c r="B134" s="35" t="s">
        <v>213</v>
      </c>
      <c r="C134" s="35" t="s">
        <v>212</v>
      </c>
      <c r="D134" s="169">
        <v>30043</v>
      </c>
      <c r="E134" s="169"/>
      <c r="F134" s="169"/>
      <c r="G134" s="169"/>
      <c r="H134" s="169"/>
      <c r="I134" s="169"/>
      <c r="J134" s="169">
        <v>30043</v>
      </c>
      <c r="K134" s="35" t="s">
        <v>414</v>
      </c>
      <c r="L134" s="118" t="s">
        <v>711</v>
      </c>
      <c r="M134" s="117"/>
      <c r="N134" s="115" t="s">
        <v>507</v>
      </c>
      <c r="O134" s="115" t="s">
        <v>449</v>
      </c>
      <c r="P134" s="115" t="s">
        <v>450</v>
      </c>
      <c r="Q134" s="115" t="s">
        <v>496</v>
      </c>
      <c r="R134" s="35" t="s">
        <v>422</v>
      </c>
    </row>
    <row r="135" spans="1:18" customFormat="1" ht="30" customHeight="1" x14ac:dyDescent="0.25">
      <c r="A135" s="118" t="s">
        <v>794</v>
      </c>
      <c r="B135" s="55" t="s">
        <v>719</v>
      </c>
      <c r="C135" s="55" t="s">
        <v>214</v>
      </c>
      <c r="D135" s="169"/>
      <c r="E135" s="169"/>
      <c r="F135" s="169">
        <v>9774.5679999999993</v>
      </c>
      <c r="G135" s="169"/>
      <c r="H135" s="170"/>
      <c r="I135" s="169"/>
      <c r="J135" s="169">
        <v>9774.5679999999993</v>
      </c>
      <c r="K135" s="35" t="s">
        <v>412</v>
      </c>
      <c r="L135" s="118" t="s">
        <v>706</v>
      </c>
      <c r="M135" s="117"/>
      <c r="N135" s="115" t="s">
        <v>508</v>
      </c>
      <c r="O135" s="115" t="s">
        <v>449</v>
      </c>
      <c r="P135" s="115" t="s">
        <v>450</v>
      </c>
      <c r="Q135" s="115" t="s">
        <v>496</v>
      </c>
      <c r="R135" s="35" t="s">
        <v>422</v>
      </c>
    </row>
    <row r="136" spans="1:18" customFormat="1" ht="30" customHeight="1" x14ac:dyDescent="0.25">
      <c r="A136" s="118" t="s">
        <v>794</v>
      </c>
      <c r="B136" s="35" t="s">
        <v>720</v>
      </c>
      <c r="C136" s="35" t="s">
        <v>214</v>
      </c>
      <c r="D136" s="169"/>
      <c r="E136" s="169"/>
      <c r="F136" s="169"/>
      <c r="G136" s="169"/>
      <c r="H136" s="169">
        <v>17740.374</v>
      </c>
      <c r="I136" s="169"/>
      <c r="J136" s="169">
        <v>17740.374</v>
      </c>
      <c r="K136" s="35"/>
      <c r="L136" s="118" t="s">
        <v>706</v>
      </c>
      <c r="M136" s="117"/>
      <c r="N136" s="115" t="s">
        <v>508</v>
      </c>
      <c r="O136" s="115" t="s">
        <v>449</v>
      </c>
      <c r="P136" s="115" t="s">
        <v>450</v>
      </c>
      <c r="Q136" s="115" t="s">
        <v>496</v>
      </c>
      <c r="R136" s="35" t="s">
        <v>422</v>
      </c>
    </row>
    <row r="137" spans="1:18" customFormat="1" ht="30" customHeight="1" x14ac:dyDescent="0.25">
      <c r="A137" s="118" t="s">
        <v>215</v>
      </c>
      <c r="B137" s="55" t="s">
        <v>216</v>
      </c>
      <c r="C137" s="55" t="s">
        <v>216</v>
      </c>
      <c r="D137" s="169"/>
      <c r="E137" s="169"/>
      <c r="F137" s="169">
        <v>351.44200000000001</v>
      </c>
      <c r="G137" s="169"/>
      <c r="H137" s="169"/>
      <c r="I137" s="169"/>
      <c r="J137" s="170">
        <v>351.44200000000001</v>
      </c>
      <c r="K137" s="35" t="s">
        <v>412</v>
      </c>
      <c r="L137" s="118" t="s">
        <v>706</v>
      </c>
      <c r="M137" s="117" t="s">
        <v>510</v>
      </c>
      <c r="N137" s="115" t="s">
        <v>509</v>
      </c>
      <c r="O137" s="115" t="s">
        <v>463</v>
      </c>
      <c r="P137" s="115" t="s">
        <v>464</v>
      </c>
      <c r="Q137" s="115" t="s">
        <v>463</v>
      </c>
      <c r="R137" s="35" t="s">
        <v>460</v>
      </c>
    </row>
    <row r="138" spans="1:18" customFormat="1" ht="30" customHeight="1" x14ac:dyDescent="0.25">
      <c r="A138" s="118" t="s">
        <v>217</v>
      </c>
      <c r="B138" s="55" t="s">
        <v>218</v>
      </c>
      <c r="C138" s="35" t="s">
        <v>218</v>
      </c>
      <c r="D138" s="169"/>
      <c r="E138" s="169"/>
      <c r="F138" s="169">
        <v>763</v>
      </c>
      <c r="G138" s="169"/>
      <c r="H138" s="169"/>
      <c r="I138" s="169"/>
      <c r="J138" s="170">
        <v>763</v>
      </c>
      <c r="K138" s="35" t="s">
        <v>412</v>
      </c>
      <c r="L138" s="118" t="s">
        <v>706</v>
      </c>
      <c r="M138" s="115"/>
      <c r="N138" s="115" t="s">
        <v>511</v>
      </c>
      <c r="O138" s="115" t="s">
        <v>467</v>
      </c>
      <c r="P138" s="115" t="s">
        <v>499</v>
      </c>
      <c r="Q138" s="115" t="s">
        <v>467</v>
      </c>
      <c r="R138" s="35" t="s">
        <v>427</v>
      </c>
    </row>
    <row r="139" spans="1:18" s="17" customFormat="1" ht="39" x14ac:dyDescent="0.25">
      <c r="A139" s="118" t="s">
        <v>219</v>
      </c>
      <c r="B139" s="55" t="s">
        <v>220</v>
      </c>
      <c r="C139" s="55" t="s">
        <v>220</v>
      </c>
      <c r="D139" s="169"/>
      <c r="E139" s="169"/>
      <c r="F139" s="169">
        <v>83.8</v>
      </c>
      <c r="G139" s="169"/>
      <c r="H139" s="169">
        <v>2.665</v>
      </c>
      <c r="I139" s="169"/>
      <c r="J139" s="170">
        <v>86.465000000000003</v>
      </c>
      <c r="K139" s="35" t="s">
        <v>412</v>
      </c>
      <c r="L139" s="118" t="s">
        <v>706</v>
      </c>
      <c r="M139" s="117" t="s">
        <v>513</v>
      </c>
      <c r="N139" s="115" t="s">
        <v>512</v>
      </c>
      <c r="O139" s="115" t="s">
        <v>467</v>
      </c>
      <c r="P139" s="115" t="s">
        <v>468</v>
      </c>
      <c r="Q139" s="115" t="s">
        <v>467</v>
      </c>
      <c r="R139" s="35" t="s">
        <v>427</v>
      </c>
    </row>
    <row r="140" spans="1:18" customFormat="1" ht="30" customHeight="1" x14ac:dyDescent="0.25">
      <c r="A140" s="118" t="s">
        <v>221</v>
      </c>
      <c r="B140" s="55" t="s">
        <v>222</v>
      </c>
      <c r="C140" s="35" t="s">
        <v>222</v>
      </c>
      <c r="D140" s="169"/>
      <c r="E140" s="169"/>
      <c r="F140" s="169">
        <v>325.81</v>
      </c>
      <c r="G140" s="169"/>
      <c r="H140" s="169"/>
      <c r="I140" s="169"/>
      <c r="J140" s="170">
        <v>325.81</v>
      </c>
      <c r="K140" s="35" t="s">
        <v>412</v>
      </c>
      <c r="L140" s="118" t="s">
        <v>706</v>
      </c>
      <c r="M140" s="117"/>
      <c r="N140" s="115" t="s">
        <v>514</v>
      </c>
      <c r="O140" s="115" t="s">
        <v>439</v>
      </c>
      <c r="P140" s="115" t="s">
        <v>515</v>
      </c>
      <c r="Q140" s="115" t="s">
        <v>440</v>
      </c>
      <c r="R140" s="35" t="s">
        <v>438</v>
      </c>
    </row>
    <row r="141" spans="1:18" customFormat="1" ht="30" customHeight="1" x14ac:dyDescent="0.25">
      <c r="A141" s="118" t="s">
        <v>223</v>
      </c>
      <c r="B141" s="55" t="s">
        <v>224</v>
      </c>
      <c r="C141" s="55" t="s">
        <v>224</v>
      </c>
      <c r="D141" s="169"/>
      <c r="E141" s="169"/>
      <c r="F141" s="169">
        <v>264.815</v>
      </c>
      <c r="G141" s="169"/>
      <c r="H141" s="169"/>
      <c r="I141" s="169"/>
      <c r="J141" s="170">
        <v>264.815</v>
      </c>
      <c r="K141" s="35" t="s">
        <v>412</v>
      </c>
      <c r="L141" s="118" t="s">
        <v>415</v>
      </c>
      <c r="M141" s="117" t="s">
        <v>517</v>
      </c>
      <c r="N141" s="115" t="s">
        <v>516</v>
      </c>
      <c r="O141" s="115" t="s">
        <v>433</v>
      </c>
      <c r="P141" s="115" t="s">
        <v>434</v>
      </c>
      <c r="Q141" s="115" t="s">
        <v>435</v>
      </c>
      <c r="R141" s="35" t="s">
        <v>427</v>
      </c>
    </row>
    <row r="142" spans="1:18" s="135" customFormat="1" ht="30" customHeight="1" x14ac:dyDescent="0.25">
      <c r="A142" s="118" t="s">
        <v>225</v>
      </c>
      <c r="B142" s="55" t="s">
        <v>226</v>
      </c>
      <c r="C142" s="35" t="s">
        <v>226</v>
      </c>
      <c r="D142" s="169"/>
      <c r="E142" s="169"/>
      <c r="F142" s="169">
        <v>2813.2170000000001</v>
      </c>
      <c r="G142" s="169"/>
      <c r="H142" s="169"/>
      <c r="I142" s="169"/>
      <c r="J142" s="170">
        <v>2813.2170000000001</v>
      </c>
      <c r="K142" s="35" t="s">
        <v>412</v>
      </c>
      <c r="L142" s="118" t="s">
        <v>706</v>
      </c>
      <c r="M142" s="117"/>
      <c r="N142" s="115" t="s">
        <v>769</v>
      </c>
      <c r="O142" s="115" t="s">
        <v>433</v>
      </c>
      <c r="P142" s="115" t="s">
        <v>434</v>
      </c>
      <c r="Q142" s="115" t="s">
        <v>435</v>
      </c>
      <c r="R142" s="35" t="s">
        <v>427</v>
      </c>
    </row>
    <row r="143" spans="1:18" customFormat="1" ht="30" customHeight="1" x14ac:dyDescent="0.25">
      <c r="A143" s="118" t="s">
        <v>227</v>
      </c>
      <c r="B143" s="55" t="s">
        <v>228</v>
      </c>
      <c r="C143" s="30" t="s">
        <v>228</v>
      </c>
      <c r="D143" s="169"/>
      <c r="E143" s="169"/>
      <c r="F143" s="169"/>
      <c r="G143" s="169"/>
      <c r="H143" s="169"/>
      <c r="I143" s="169"/>
      <c r="J143" s="170"/>
      <c r="K143" s="99" t="s">
        <v>412</v>
      </c>
      <c r="L143" s="118" t="s">
        <v>706</v>
      </c>
      <c r="M143" s="117" t="s">
        <v>425</v>
      </c>
      <c r="N143" s="115" t="s">
        <v>519</v>
      </c>
      <c r="O143" s="115" t="s">
        <v>442</v>
      </c>
      <c r="P143" s="115" t="s">
        <v>443</v>
      </c>
      <c r="Q143" s="115" t="s">
        <v>444</v>
      </c>
      <c r="R143" s="35" t="s">
        <v>441</v>
      </c>
    </row>
    <row r="144" spans="1:18" customFormat="1" ht="30" customHeight="1" x14ac:dyDescent="0.25">
      <c r="A144" s="118" t="s">
        <v>229</v>
      </c>
      <c r="B144" s="55" t="s">
        <v>230</v>
      </c>
      <c r="C144" s="35" t="s">
        <v>230</v>
      </c>
      <c r="D144" s="169"/>
      <c r="E144" s="169"/>
      <c r="F144" s="169">
        <v>459.05099999999999</v>
      </c>
      <c r="G144" s="169"/>
      <c r="H144" s="169"/>
      <c r="I144" s="169"/>
      <c r="J144" s="170">
        <v>459.05099999999999</v>
      </c>
      <c r="K144" s="35" t="s">
        <v>412</v>
      </c>
      <c r="L144" s="118" t="s">
        <v>706</v>
      </c>
      <c r="M144" s="117"/>
      <c r="N144" s="115" t="s">
        <v>716</v>
      </c>
      <c r="O144" s="115" t="s">
        <v>442</v>
      </c>
      <c r="P144" s="115" t="s">
        <v>443</v>
      </c>
      <c r="Q144" s="115" t="s">
        <v>444</v>
      </c>
      <c r="R144" s="35" t="s">
        <v>441</v>
      </c>
    </row>
    <row r="145" spans="1:18" customFormat="1" ht="30" customHeight="1" x14ac:dyDescent="0.25">
      <c r="A145" s="118" t="s">
        <v>231</v>
      </c>
      <c r="B145" s="55" t="s">
        <v>232</v>
      </c>
      <c r="C145" s="55" t="s">
        <v>233</v>
      </c>
      <c r="D145" s="171">
        <v>13</v>
      </c>
      <c r="E145" s="171"/>
      <c r="F145" s="171"/>
      <c r="G145" s="171"/>
      <c r="H145" s="171"/>
      <c r="I145" s="171"/>
      <c r="J145" s="171">
        <v>13</v>
      </c>
      <c r="K145" s="55" t="s">
        <v>414</v>
      </c>
      <c r="L145" s="118" t="s">
        <v>711</v>
      </c>
      <c r="M145" s="117"/>
      <c r="N145" s="115" t="s">
        <v>521</v>
      </c>
      <c r="O145" s="115" t="s">
        <v>203</v>
      </c>
      <c r="P145" s="115" t="s">
        <v>454</v>
      </c>
      <c r="Q145" s="115" t="s">
        <v>444</v>
      </c>
      <c r="R145" s="35" t="s">
        <v>441</v>
      </c>
    </row>
    <row r="146" spans="1:18" customFormat="1" ht="30" customHeight="1" x14ac:dyDescent="0.25">
      <c r="A146" s="118" t="s">
        <v>231</v>
      </c>
      <c r="B146" s="35" t="s">
        <v>176</v>
      </c>
      <c r="C146" s="35" t="s">
        <v>176</v>
      </c>
      <c r="D146" s="169">
        <v>10378</v>
      </c>
      <c r="E146" s="169"/>
      <c r="F146" s="169">
        <v>-60</v>
      </c>
      <c r="G146" s="169"/>
      <c r="H146" s="169"/>
      <c r="I146" s="169"/>
      <c r="J146" s="169">
        <v>10318</v>
      </c>
      <c r="K146" s="35" t="s">
        <v>414</v>
      </c>
      <c r="L146" s="118" t="s">
        <v>711</v>
      </c>
      <c r="M146" s="117"/>
      <c r="N146" s="115" t="s">
        <v>521</v>
      </c>
      <c r="O146" s="115" t="s">
        <v>203</v>
      </c>
      <c r="P146" s="115" t="s">
        <v>484</v>
      </c>
      <c r="Q146" s="115" t="s">
        <v>444</v>
      </c>
      <c r="R146" s="35" t="s">
        <v>441</v>
      </c>
    </row>
    <row r="147" spans="1:18" customFormat="1" ht="30" customHeight="1" x14ac:dyDescent="0.25">
      <c r="A147" s="118" t="s">
        <v>231</v>
      </c>
      <c r="B147" s="35" t="s">
        <v>234</v>
      </c>
      <c r="C147" s="35" t="s">
        <v>234</v>
      </c>
      <c r="D147" s="169"/>
      <c r="E147" s="169">
        <v>189767.99999999997</v>
      </c>
      <c r="F147" s="169">
        <v>17</v>
      </c>
      <c r="G147" s="169"/>
      <c r="H147" s="169"/>
      <c r="I147" s="169"/>
      <c r="J147" s="169">
        <v>189784.99999999997</v>
      </c>
      <c r="K147" s="35" t="s">
        <v>414</v>
      </c>
      <c r="L147" s="118" t="s">
        <v>711</v>
      </c>
      <c r="M147" s="117"/>
      <c r="N147" s="115" t="s">
        <v>521</v>
      </c>
      <c r="O147" s="115" t="s">
        <v>203</v>
      </c>
      <c r="P147" s="115" t="s">
        <v>522</v>
      </c>
      <c r="Q147" s="115" t="s">
        <v>444</v>
      </c>
      <c r="R147" s="35" t="s">
        <v>441</v>
      </c>
    </row>
    <row r="148" spans="1:18" customFormat="1" ht="30" customHeight="1" x14ac:dyDescent="0.25">
      <c r="A148" s="118" t="s">
        <v>231</v>
      </c>
      <c r="B148" s="35" t="s">
        <v>235</v>
      </c>
      <c r="C148" s="35" t="s">
        <v>235</v>
      </c>
      <c r="D148" s="169">
        <v>520322</v>
      </c>
      <c r="E148" s="169"/>
      <c r="F148" s="169"/>
      <c r="G148" s="169"/>
      <c r="H148" s="169"/>
      <c r="I148" s="169"/>
      <c r="J148" s="169">
        <v>520322</v>
      </c>
      <c r="K148" s="35" t="s">
        <v>414</v>
      </c>
      <c r="L148" s="118" t="s">
        <v>711</v>
      </c>
      <c r="M148" s="117"/>
      <c r="N148" s="115" t="s">
        <v>521</v>
      </c>
      <c r="O148" s="115" t="s">
        <v>203</v>
      </c>
      <c r="P148" s="115" t="s">
        <v>484</v>
      </c>
      <c r="Q148" s="115" t="s">
        <v>444</v>
      </c>
      <c r="R148" s="35" t="s">
        <v>441</v>
      </c>
    </row>
    <row r="149" spans="1:18" customFormat="1" ht="30" customHeight="1" x14ac:dyDescent="0.25">
      <c r="A149" s="118" t="s">
        <v>236</v>
      </c>
      <c r="B149" s="55" t="s">
        <v>237</v>
      </c>
      <c r="C149" s="55" t="s">
        <v>237</v>
      </c>
      <c r="D149" s="169"/>
      <c r="E149" s="169"/>
      <c r="F149" s="169">
        <v>689.9</v>
      </c>
      <c r="G149" s="169"/>
      <c r="H149" s="169"/>
      <c r="I149" s="169"/>
      <c r="J149" s="170">
        <v>689.9</v>
      </c>
      <c r="K149" s="35" t="s">
        <v>412</v>
      </c>
      <c r="L149" s="118" t="s">
        <v>706</v>
      </c>
      <c r="M149" s="117" t="s">
        <v>524</v>
      </c>
      <c r="N149" s="115" t="s">
        <v>523</v>
      </c>
      <c r="O149" s="115" t="s">
        <v>463</v>
      </c>
      <c r="P149" s="115" t="s">
        <v>464</v>
      </c>
      <c r="Q149" s="115" t="s">
        <v>463</v>
      </c>
      <c r="R149" s="35" t="s">
        <v>460</v>
      </c>
    </row>
    <row r="150" spans="1:18" customFormat="1" ht="30" customHeight="1" x14ac:dyDescent="0.25">
      <c r="A150" s="118" t="s">
        <v>238</v>
      </c>
      <c r="B150" s="35" t="s">
        <v>755</v>
      </c>
      <c r="C150" s="35" t="s">
        <v>239</v>
      </c>
      <c r="D150" s="169"/>
      <c r="E150" s="169"/>
      <c r="F150" s="169">
        <v>21.655999999999999</v>
      </c>
      <c r="G150" s="169"/>
      <c r="H150" s="169">
        <v>1868.08</v>
      </c>
      <c r="I150" s="169"/>
      <c r="J150" s="170">
        <v>1889.7359999999999</v>
      </c>
      <c r="K150" s="35" t="s">
        <v>412</v>
      </c>
      <c r="L150" s="118" t="s">
        <v>706</v>
      </c>
      <c r="M150" s="115"/>
      <c r="N150" s="115" t="s">
        <v>525</v>
      </c>
      <c r="O150" s="115" t="s">
        <v>439</v>
      </c>
      <c r="P150" s="115" t="s">
        <v>515</v>
      </c>
      <c r="Q150" s="115" t="s">
        <v>440</v>
      </c>
      <c r="R150" s="35" t="s">
        <v>438</v>
      </c>
    </row>
    <row r="151" spans="1:18" customFormat="1" ht="30" customHeight="1" x14ac:dyDescent="0.25">
      <c r="A151" s="118" t="s">
        <v>797</v>
      </c>
      <c r="B151" s="55" t="s">
        <v>240</v>
      </c>
      <c r="C151" s="55" t="s">
        <v>240</v>
      </c>
      <c r="D151" s="169"/>
      <c r="E151" s="169"/>
      <c r="F151" s="169">
        <v>3341</v>
      </c>
      <c r="G151" s="169"/>
      <c r="H151" s="169"/>
      <c r="I151" s="169"/>
      <c r="J151" s="170">
        <v>3341</v>
      </c>
      <c r="K151" s="35" t="s">
        <v>412</v>
      </c>
      <c r="L151" s="118" t="s">
        <v>706</v>
      </c>
      <c r="M151" s="115"/>
      <c r="N151" s="115" t="s">
        <v>770</v>
      </c>
      <c r="O151" s="115" t="s">
        <v>442</v>
      </c>
      <c r="P151" s="115" t="s">
        <v>443</v>
      </c>
      <c r="Q151" s="115" t="s">
        <v>444</v>
      </c>
      <c r="R151" s="35" t="s">
        <v>441</v>
      </c>
    </row>
    <row r="152" spans="1:18" customFormat="1" ht="30" customHeight="1" x14ac:dyDescent="0.25">
      <c r="A152" s="118" t="s">
        <v>241</v>
      </c>
      <c r="B152" s="35" t="s">
        <v>242</v>
      </c>
      <c r="C152" s="35" t="s">
        <v>201</v>
      </c>
      <c r="D152" s="169">
        <v>265248</v>
      </c>
      <c r="E152" s="169"/>
      <c r="F152" s="169"/>
      <c r="G152" s="169"/>
      <c r="H152" s="169"/>
      <c r="I152" s="169"/>
      <c r="J152" s="169">
        <v>265248</v>
      </c>
      <c r="K152" s="35" t="s">
        <v>414</v>
      </c>
      <c r="L152" s="118" t="s">
        <v>711</v>
      </c>
      <c r="M152" s="115"/>
      <c r="N152" s="115" t="s">
        <v>527</v>
      </c>
      <c r="O152" s="115" t="s">
        <v>203</v>
      </c>
      <c r="P152" s="115" t="s">
        <v>505</v>
      </c>
      <c r="Q152" s="115" t="s">
        <v>479</v>
      </c>
      <c r="R152" s="35" t="s">
        <v>422</v>
      </c>
    </row>
    <row r="153" spans="1:18" customFormat="1" ht="30" customHeight="1" x14ac:dyDescent="0.25">
      <c r="A153" s="118" t="s">
        <v>241</v>
      </c>
      <c r="B153" s="35" t="s">
        <v>365</v>
      </c>
      <c r="C153" s="35" t="s">
        <v>203</v>
      </c>
      <c r="D153" s="169"/>
      <c r="E153" s="169"/>
      <c r="F153" s="169"/>
      <c r="G153" s="169"/>
      <c r="H153" s="171">
        <v>348271</v>
      </c>
      <c r="I153" s="169"/>
      <c r="J153" s="171">
        <v>348271</v>
      </c>
      <c r="K153" s="35" t="s">
        <v>640</v>
      </c>
      <c r="L153" s="118" t="s">
        <v>711</v>
      </c>
      <c r="M153" s="32" t="s">
        <v>821</v>
      </c>
      <c r="N153" s="115" t="s">
        <v>527</v>
      </c>
      <c r="O153" s="115" t="s">
        <v>203</v>
      </c>
      <c r="P153" s="115" t="s">
        <v>164</v>
      </c>
      <c r="Q153" s="115" t="s">
        <v>479</v>
      </c>
      <c r="R153" s="35" t="s">
        <v>422</v>
      </c>
    </row>
    <row r="154" spans="1:18" s="17" customFormat="1" ht="30" customHeight="1" x14ac:dyDescent="0.25">
      <c r="A154" s="118" t="s">
        <v>241</v>
      </c>
      <c r="B154" s="35" t="s">
        <v>243</v>
      </c>
      <c r="C154" s="35" t="s">
        <v>243</v>
      </c>
      <c r="D154" s="169"/>
      <c r="E154" s="169"/>
      <c r="F154" s="169">
        <v>202</v>
      </c>
      <c r="G154" s="169"/>
      <c r="H154" s="169"/>
      <c r="I154" s="169"/>
      <c r="J154" s="169">
        <v>202</v>
      </c>
      <c r="K154" s="35" t="s">
        <v>414</v>
      </c>
      <c r="L154" s="118" t="s">
        <v>711</v>
      </c>
      <c r="M154" s="115"/>
      <c r="N154" s="115" t="s">
        <v>527</v>
      </c>
      <c r="O154" s="115" t="s">
        <v>203</v>
      </c>
      <c r="P154" s="115" t="s">
        <v>505</v>
      </c>
      <c r="Q154" s="115" t="s">
        <v>479</v>
      </c>
      <c r="R154" s="35" t="s">
        <v>422</v>
      </c>
    </row>
    <row r="155" spans="1:18" s="17" customFormat="1" ht="30" customHeight="1" x14ac:dyDescent="0.25">
      <c r="A155" s="118" t="s">
        <v>244</v>
      </c>
      <c r="B155" s="35" t="s">
        <v>245</v>
      </c>
      <c r="C155" s="35" t="s">
        <v>245</v>
      </c>
      <c r="D155" s="169"/>
      <c r="E155" s="169"/>
      <c r="F155" s="169">
        <v>364.93099999999998</v>
      </c>
      <c r="G155" s="169"/>
      <c r="H155" s="169"/>
      <c r="I155" s="169"/>
      <c r="J155" s="170">
        <v>364.93099999999998</v>
      </c>
      <c r="K155" s="35" t="s">
        <v>412</v>
      </c>
      <c r="L155" s="118" t="s">
        <v>706</v>
      </c>
      <c r="M155" s="115"/>
      <c r="N155" s="115" t="s">
        <v>528</v>
      </c>
      <c r="O155" s="115" t="s">
        <v>442</v>
      </c>
      <c r="P155" s="115" t="s">
        <v>443</v>
      </c>
      <c r="Q155" s="115" t="s">
        <v>444</v>
      </c>
      <c r="R155" s="35" t="s">
        <v>441</v>
      </c>
    </row>
    <row r="156" spans="1:18" customFormat="1" ht="30" customHeight="1" x14ac:dyDescent="0.25">
      <c r="A156" s="118" t="s">
        <v>246</v>
      </c>
      <c r="B156" s="35" t="s">
        <v>247</v>
      </c>
      <c r="C156" s="55" t="s">
        <v>247</v>
      </c>
      <c r="D156" s="169"/>
      <c r="E156" s="169"/>
      <c r="F156" s="169">
        <v>184.339</v>
      </c>
      <c r="G156" s="169"/>
      <c r="H156" s="169"/>
      <c r="I156" s="169"/>
      <c r="J156" s="170">
        <v>184.339</v>
      </c>
      <c r="K156" s="35" t="s">
        <v>412</v>
      </c>
      <c r="L156" s="118" t="s">
        <v>706</v>
      </c>
      <c r="M156" s="117" t="s">
        <v>530</v>
      </c>
      <c r="N156" s="115" t="s">
        <v>529</v>
      </c>
      <c r="O156" s="115" t="s">
        <v>467</v>
      </c>
      <c r="P156" s="115" t="s">
        <v>499</v>
      </c>
      <c r="Q156" s="115" t="s">
        <v>467</v>
      </c>
      <c r="R156" s="35" t="s">
        <v>427</v>
      </c>
    </row>
    <row r="157" spans="1:18" customFormat="1" ht="64.5" x14ac:dyDescent="0.25">
      <c r="A157" s="118" t="s">
        <v>248</v>
      </c>
      <c r="B157" s="35" t="s">
        <v>690</v>
      </c>
      <c r="C157" s="100" t="s">
        <v>690</v>
      </c>
      <c r="D157" s="169"/>
      <c r="E157" s="169"/>
      <c r="F157" s="169"/>
      <c r="G157" s="169"/>
      <c r="H157" s="169"/>
      <c r="I157" s="169"/>
      <c r="J157" s="170"/>
      <c r="K157" s="35" t="s">
        <v>412</v>
      </c>
      <c r="L157" s="118" t="s">
        <v>706</v>
      </c>
      <c r="M157" s="35" t="s">
        <v>692</v>
      </c>
      <c r="N157" s="115" t="s">
        <v>733</v>
      </c>
      <c r="O157" s="115" t="s">
        <v>467</v>
      </c>
      <c r="P157" s="115" t="s">
        <v>499</v>
      </c>
      <c r="Q157" s="115" t="s">
        <v>467</v>
      </c>
      <c r="R157" s="35" t="s">
        <v>427</v>
      </c>
    </row>
    <row r="158" spans="1:18" customFormat="1" ht="64.5" x14ac:dyDescent="0.25">
      <c r="A158" s="118" t="s">
        <v>248</v>
      </c>
      <c r="B158" s="100" t="s">
        <v>688</v>
      </c>
      <c r="C158" s="100" t="s">
        <v>688</v>
      </c>
      <c r="D158" s="169"/>
      <c r="E158" s="169"/>
      <c r="F158" s="169">
        <v>461.23500000000001</v>
      </c>
      <c r="G158" s="169"/>
      <c r="H158" s="170"/>
      <c r="I158" s="169"/>
      <c r="J158" s="169">
        <v>461.23500000000001</v>
      </c>
      <c r="K158" s="35" t="s">
        <v>412</v>
      </c>
      <c r="L158" s="118" t="s">
        <v>706</v>
      </c>
      <c r="M158" s="35" t="s">
        <v>692</v>
      </c>
      <c r="N158" s="115" t="s">
        <v>733</v>
      </c>
      <c r="O158" s="115" t="s">
        <v>467</v>
      </c>
      <c r="P158" s="115" t="s">
        <v>499</v>
      </c>
      <c r="Q158" s="115" t="s">
        <v>467</v>
      </c>
      <c r="R158" s="35" t="s">
        <v>427</v>
      </c>
    </row>
    <row r="159" spans="1:18" customFormat="1" ht="64.5" x14ac:dyDescent="0.25">
      <c r="A159" s="118" t="s">
        <v>248</v>
      </c>
      <c r="B159" s="100" t="s">
        <v>691</v>
      </c>
      <c r="C159" s="100" t="s">
        <v>689</v>
      </c>
      <c r="D159" s="169"/>
      <c r="E159" s="169"/>
      <c r="F159" s="169"/>
      <c r="G159" s="169"/>
      <c r="H159" s="169">
        <v>3005.462</v>
      </c>
      <c r="I159" s="169"/>
      <c r="J159" s="169">
        <v>3005.462</v>
      </c>
      <c r="K159" s="35" t="s">
        <v>412</v>
      </c>
      <c r="L159" s="118" t="s">
        <v>706</v>
      </c>
      <c r="M159" s="35" t="s">
        <v>692</v>
      </c>
      <c r="N159" s="115" t="s">
        <v>733</v>
      </c>
      <c r="O159" s="115" t="s">
        <v>461</v>
      </c>
      <c r="P159" s="115" t="s">
        <v>499</v>
      </c>
      <c r="Q159" s="115" t="s">
        <v>467</v>
      </c>
      <c r="R159" s="35" t="s">
        <v>427</v>
      </c>
    </row>
    <row r="160" spans="1:18" customFormat="1" ht="30" customHeight="1" x14ac:dyDescent="0.25">
      <c r="A160" s="118" t="s">
        <v>249</v>
      </c>
      <c r="B160" s="35" t="s">
        <v>250</v>
      </c>
      <c r="C160" s="35" t="s">
        <v>250</v>
      </c>
      <c r="D160" s="169"/>
      <c r="E160" s="169"/>
      <c r="F160" s="169">
        <v>2034.3979999999999</v>
      </c>
      <c r="G160" s="169"/>
      <c r="H160" s="169"/>
      <c r="I160" s="169"/>
      <c r="J160" s="170">
        <v>2034.3979999999999</v>
      </c>
      <c r="K160" s="35" t="s">
        <v>412</v>
      </c>
      <c r="L160" s="118" t="s">
        <v>706</v>
      </c>
      <c r="M160" s="117"/>
      <c r="N160" s="115" t="s">
        <v>532</v>
      </c>
      <c r="O160" s="115" t="s">
        <v>439</v>
      </c>
      <c r="P160" s="115" t="s">
        <v>515</v>
      </c>
      <c r="Q160" s="115" t="s">
        <v>440</v>
      </c>
      <c r="R160" s="35" t="s">
        <v>438</v>
      </c>
    </row>
    <row r="161" spans="1:18" customFormat="1" ht="64.5" x14ac:dyDescent="0.25">
      <c r="A161" s="118" t="s">
        <v>249</v>
      </c>
      <c r="B161" s="35" t="s">
        <v>251</v>
      </c>
      <c r="C161" s="55" t="s">
        <v>251</v>
      </c>
      <c r="D161" s="169"/>
      <c r="E161" s="169"/>
      <c r="F161" s="169"/>
      <c r="G161" s="169"/>
      <c r="H161" s="169"/>
      <c r="I161" s="169"/>
      <c r="J161" s="170"/>
      <c r="K161" s="35" t="s">
        <v>412</v>
      </c>
      <c r="L161" s="118" t="s">
        <v>706</v>
      </c>
      <c r="M161" s="117" t="s">
        <v>533</v>
      </c>
      <c r="N161" s="115" t="s">
        <v>532</v>
      </c>
      <c r="O161" s="115" t="s">
        <v>439</v>
      </c>
      <c r="P161" s="115" t="s">
        <v>91</v>
      </c>
      <c r="Q161" s="115" t="s">
        <v>440</v>
      </c>
      <c r="R161" s="35" t="s">
        <v>438</v>
      </c>
    </row>
    <row r="162" spans="1:18" customFormat="1" ht="30" customHeight="1" x14ac:dyDescent="0.25">
      <c r="A162" s="118" t="s">
        <v>249</v>
      </c>
      <c r="B162" s="35" t="s">
        <v>252</v>
      </c>
      <c r="C162" s="35" t="s">
        <v>252</v>
      </c>
      <c r="D162" s="169"/>
      <c r="E162" s="169"/>
      <c r="F162" s="169">
        <v>4624.4669999999996</v>
      </c>
      <c r="G162" s="169"/>
      <c r="H162" s="169"/>
      <c r="I162" s="169"/>
      <c r="J162" s="170">
        <v>4624.4669999999996</v>
      </c>
      <c r="K162" s="35" t="s">
        <v>412</v>
      </c>
      <c r="L162" s="118" t="s">
        <v>706</v>
      </c>
      <c r="M162" s="115"/>
      <c r="N162" s="115" t="s">
        <v>532</v>
      </c>
      <c r="O162" s="115" t="s">
        <v>439</v>
      </c>
      <c r="P162" s="115" t="s">
        <v>515</v>
      </c>
      <c r="Q162" s="115" t="s">
        <v>440</v>
      </c>
      <c r="R162" s="35" t="s">
        <v>438</v>
      </c>
    </row>
    <row r="163" spans="1:18" customFormat="1" ht="30" customHeight="1" x14ac:dyDescent="0.25">
      <c r="A163" s="118" t="s">
        <v>249</v>
      </c>
      <c r="B163" s="35" t="s">
        <v>253</v>
      </c>
      <c r="C163" s="35" t="s">
        <v>253</v>
      </c>
      <c r="D163" s="169"/>
      <c r="E163" s="169"/>
      <c r="F163" s="169">
        <v>2498.2179999999998</v>
      </c>
      <c r="G163" s="169"/>
      <c r="H163" s="169"/>
      <c r="I163" s="169"/>
      <c r="J163" s="170">
        <v>2498.2179999999998</v>
      </c>
      <c r="K163" s="35" t="s">
        <v>412</v>
      </c>
      <c r="L163" s="118" t="s">
        <v>706</v>
      </c>
      <c r="M163" s="115"/>
      <c r="N163" s="115" t="s">
        <v>532</v>
      </c>
      <c r="O163" s="115" t="s">
        <v>439</v>
      </c>
      <c r="P163" s="115" t="s">
        <v>534</v>
      </c>
      <c r="Q163" s="115" t="s">
        <v>440</v>
      </c>
      <c r="R163" s="35" t="s">
        <v>438</v>
      </c>
    </row>
    <row r="164" spans="1:18" customFormat="1" ht="39" x14ac:dyDescent="0.25">
      <c r="A164" s="118" t="s">
        <v>249</v>
      </c>
      <c r="B164" s="35" t="s">
        <v>254</v>
      </c>
      <c r="C164" s="55" t="s">
        <v>254</v>
      </c>
      <c r="D164" s="169"/>
      <c r="E164" s="169"/>
      <c r="F164" s="169"/>
      <c r="G164" s="169"/>
      <c r="H164" s="169"/>
      <c r="I164" s="169"/>
      <c r="J164" s="170"/>
      <c r="K164" s="35" t="s">
        <v>412</v>
      </c>
      <c r="L164" s="118" t="s">
        <v>706</v>
      </c>
      <c r="M164" s="117" t="s">
        <v>535</v>
      </c>
      <c r="N164" s="115" t="s">
        <v>532</v>
      </c>
      <c r="O164" s="115" t="s">
        <v>439</v>
      </c>
      <c r="P164" s="115" t="s">
        <v>515</v>
      </c>
      <c r="Q164" s="115" t="s">
        <v>440</v>
      </c>
      <c r="R164" s="35" t="s">
        <v>438</v>
      </c>
    </row>
    <row r="165" spans="1:18" customFormat="1" ht="30" customHeight="1" x14ac:dyDescent="0.25">
      <c r="A165" s="118" t="s">
        <v>255</v>
      </c>
      <c r="B165" s="35" t="s">
        <v>256</v>
      </c>
      <c r="C165" s="99" t="s">
        <v>256</v>
      </c>
      <c r="D165" s="169"/>
      <c r="E165" s="169"/>
      <c r="F165" s="169"/>
      <c r="G165" s="169"/>
      <c r="H165" s="169"/>
      <c r="I165" s="169"/>
      <c r="J165" s="170"/>
      <c r="K165" s="99" t="s">
        <v>412</v>
      </c>
      <c r="L165" s="118" t="s">
        <v>706</v>
      </c>
      <c r="M165" s="117" t="s">
        <v>425</v>
      </c>
      <c r="N165" s="115" t="s">
        <v>721</v>
      </c>
      <c r="O165" s="115" t="s">
        <v>461</v>
      </c>
      <c r="P165" s="115" t="s">
        <v>461</v>
      </c>
      <c r="Q165" s="115" t="s">
        <v>462</v>
      </c>
      <c r="R165" s="35" t="s">
        <v>460</v>
      </c>
    </row>
    <row r="166" spans="1:18" customFormat="1" ht="30" customHeight="1" x14ac:dyDescent="0.25">
      <c r="A166" s="118" t="s">
        <v>257</v>
      </c>
      <c r="B166" s="35" t="s">
        <v>258</v>
      </c>
      <c r="C166" s="35" t="s">
        <v>259</v>
      </c>
      <c r="D166" s="169"/>
      <c r="E166" s="169"/>
      <c r="F166" s="169"/>
      <c r="G166" s="169"/>
      <c r="H166" s="169">
        <v>40956</v>
      </c>
      <c r="I166" s="169"/>
      <c r="J166" s="169">
        <v>40956</v>
      </c>
      <c r="K166" s="35" t="s">
        <v>414</v>
      </c>
      <c r="L166" s="118" t="s">
        <v>711</v>
      </c>
      <c r="M166" s="117"/>
      <c r="N166" s="115" t="s">
        <v>536</v>
      </c>
      <c r="O166" s="115" t="s">
        <v>439</v>
      </c>
      <c r="P166" s="115" t="s">
        <v>537</v>
      </c>
      <c r="Q166" s="115" t="s">
        <v>440</v>
      </c>
      <c r="R166" s="35" t="s">
        <v>438</v>
      </c>
    </row>
    <row r="167" spans="1:18" customFormat="1" ht="30" customHeight="1" x14ac:dyDescent="0.25">
      <c r="A167" s="118" t="s">
        <v>257</v>
      </c>
      <c r="B167" s="35" t="s">
        <v>259</v>
      </c>
      <c r="C167" s="35" t="s">
        <v>259</v>
      </c>
      <c r="D167" s="169"/>
      <c r="E167" s="169"/>
      <c r="F167" s="169"/>
      <c r="G167" s="169"/>
      <c r="H167" s="169">
        <v>23338</v>
      </c>
      <c r="I167" s="169"/>
      <c r="J167" s="169">
        <v>23338</v>
      </c>
      <c r="K167" s="35" t="s">
        <v>414</v>
      </c>
      <c r="L167" s="118" t="s">
        <v>711</v>
      </c>
      <c r="M167" s="117"/>
      <c r="N167" s="115" t="s">
        <v>536</v>
      </c>
      <c r="O167" s="115" t="s">
        <v>439</v>
      </c>
      <c r="P167" s="115" t="s">
        <v>537</v>
      </c>
      <c r="Q167" s="115" t="s">
        <v>440</v>
      </c>
      <c r="R167" s="35" t="s">
        <v>438</v>
      </c>
    </row>
    <row r="168" spans="1:18" customFormat="1" ht="30" customHeight="1" x14ac:dyDescent="0.25">
      <c r="A168" s="118" t="s">
        <v>257</v>
      </c>
      <c r="B168" s="35" t="s">
        <v>260</v>
      </c>
      <c r="C168" s="35" t="s">
        <v>259</v>
      </c>
      <c r="D168" s="169"/>
      <c r="E168" s="169"/>
      <c r="F168" s="171">
        <v>-447</v>
      </c>
      <c r="G168" s="169"/>
      <c r="H168" s="169"/>
      <c r="I168" s="169"/>
      <c r="J168" s="171">
        <v>-447</v>
      </c>
      <c r="K168" s="35" t="s">
        <v>414</v>
      </c>
      <c r="L168" s="118" t="s">
        <v>711</v>
      </c>
      <c r="M168" s="117" t="s">
        <v>657</v>
      </c>
      <c r="N168" s="115" t="s">
        <v>536</v>
      </c>
      <c r="O168" s="115" t="s">
        <v>439</v>
      </c>
      <c r="P168" s="115" t="s">
        <v>537</v>
      </c>
      <c r="Q168" s="115" t="s">
        <v>440</v>
      </c>
      <c r="R168" s="35" t="s">
        <v>438</v>
      </c>
    </row>
    <row r="169" spans="1:18" customFormat="1" ht="30" customHeight="1" x14ac:dyDescent="0.25">
      <c r="A169" s="118" t="s">
        <v>257</v>
      </c>
      <c r="B169" s="35" t="s">
        <v>261</v>
      </c>
      <c r="C169" s="35" t="s">
        <v>259</v>
      </c>
      <c r="D169" s="169"/>
      <c r="E169" s="169"/>
      <c r="F169" s="169"/>
      <c r="G169" s="169"/>
      <c r="H169" s="169">
        <v>11368</v>
      </c>
      <c r="I169" s="169"/>
      <c r="J169" s="169">
        <v>11368</v>
      </c>
      <c r="K169" s="35" t="s">
        <v>414</v>
      </c>
      <c r="L169" s="118" t="s">
        <v>711</v>
      </c>
      <c r="M169" s="117"/>
      <c r="N169" s="115" t="s">
        <v>536</v>
      </c>
      <c r="O169" s="115" t="s">
        <v>439</v>
      </c>
      <c r="P169" s="115" t="s">
        <v>537</v>
      </c>
      <c r="Q169" s="115" t="s">
        <v>440</v>
      </c>
      <c r="R169" s="35" t="s">
        <v>438</v>
      </c>
    </row>
    <row r="170" spans="1:18" customFormat="1" ht="30" customHeight="1" x14ac:dyDescent="0.25">
      <c r="A170" s="118" t="s">
        <v>257</v>
      </c>
      <c r="B170" s="35" t="s">
        <v>262</v>
      </c>
      <c r="C170" s="35" t="s">
        <v>259</v>
      </c>
      <c r="D170" s="169"/>
      <c r="E170" s="169"/>
      <c r="F170" s="169"/>
      <c r="G170" s="169"/>
      <c r="H170" s="169">
        <v>91977</v>
      </c>
      <c r="I170" s="169"/>
      <c r="J170" s="169">
        <v>91977</v>
      </c>
      <c r="K170" s="35" t="s">
        <v>414</v>
      </c>
      <c r="L170" s="118" t="s">
        <v>711</v>
      </c>
      <c r="M170" s="117"/>
      <c r="N170" s="115" t="s">
        <v>536</v>
      </c>
      <c r="O170" s="115" t="s">
        <v>439</v>
      </c>
      <c r="P170" s="115" t="s">
        <v>537</v>
      </c>
      <c r="Q170" s="115" t="s">
        <v>440</v>
      </c>
      <c r="R170" s="35" t="s">
        <v>438</v>
      </c>
    </row>
    <row r="171" spans="1:18" customFormat="1" ht="30" customHeight="1" x14ac:dyDescent="0.25">
      <c r="A171" s="118" t="s">
        <v>263</v>
      </c>
      <c r="B171" s="35" t="s">
        <v>264</v>
      </c>
      <c r="C171" s="35" t="s">
        <v>264</v>
      </c>
      <c r="D171" s="169"/>
      <c r="E171" s="169"/>
      <c r="F171" s="169">
        <v>2693.9929999999999</v>
      </c>
      <c r="G171" s="169"/>
      <c r="H171" s="169">
        <v>2327.8719999999998</v>
      </c>
      <c r="I171" s="169"/>
      <c r="J171" s="170">
        <v>5021.8649999999998</v>
      </c>
      <c r="K171" s="35" t="s">
        <v>412</v>
      </c>
      <c r="L171" s="118" t="s">
        <v>706</v>
      </c>
      <c r="M171" s="117"/>
      <c r="N171" s="115" t="s">
        <v>538</v>
      </c>
      <c r="O171" s="115" t="s">
        <v>433</v>
      </c>
      <c r="P171" s="115" t="s">
        <v>434</v>
      </c>
      <c r="Q171" s="115" t="s">
        <v>435</v>
      </c>
      <c r="R171" s="35" t="s">
        <v>427</v>
      </c>
    </row>
    <row r="172" spans="1:18" customFormat="1" ht="30" customHeight="1" x14ac:dyDescent="0.25">
      <c r="A172" s="118" t="s">
        <v>265</v>
      </c>
      <c r="B172" s="35" t="s">
        <v>266</v>
      </c>
      <c r="C172" s="35" t="s">
        <v>266</v>
      </c>
      <c r="D172" s="169"/>
      <c r="E172" s="169"/>
      <c r="F172" s="169">
        <v>1651.43</v>
      </c>
      <c r="G172" s="169"/>
      <c r="H172" s="169"/>
      <c r="I172" s="169"/>
      <c r="J172" s="170">
        <v>1651.43</v>
      </c>
      <c r="K172" s="35" t="s">
        <v>412</v>
      </c>
      <c r="L172" s="118" t="s">
        <v>706</v>
      </c>
      <c r="M172" s="117"/>
      <c r="N172" s="115" t="s">
        <v>539</v>
      </c>
      <c r="O172" s="115" t="s">
        <v>428</v>
      </c>
      <c r="P172" s="115" t="s">
        <v>429</v>
      </c>
      <c r="Q172" s="115" t="s">
        <v>430</v>
      </c>
      <c r="R172" s="35" t="s">
        <v>427</v>
      </c>
    </row>
    <row r="173" spans="1:18" customFormat="1" ht="51.75" x14ac:dyDescent="0.25">
      <c r="A173" s="118" t="s">
        <v>267</v>
      </c>
      <c r="B173" s="35" t="s">
        <v>268</v>
      </c>
      <c r="C173" s="55" t="s">
        <v>268</v>
      </c>
      <c r="D173" s="169"/>
      <c r="E173" s="169"/>
      <c r="F173" s="169"/>
      <c r="G173" s="169"/>
      <c r="H173" s="169"/>
      <c r="I173" s="169"/>
      <c r="J173" s="170"/>
      <c r="K173" s="35" t="s">
        <v>412</v>
      </c>
      <c r="L173" s="118" t="s">
        <v>706</v>
      </c>
      <c r="M173" s="118" t="s">
        <v>541</v>
      </c>
      <c r="N173" s="115" t="s">
        <v>540</v>
      </c>
      <c r="O173" s="115" t="s">
        <v>461</v>
      </c>
      <c r="P173" s="115" t="s">
        <v>461</v>
      </c>
      <c r="Q173" s="115" t="s">
        <v>462</v>
      </c>
      <c r="R173" s="35" t="s">
        <v>460</v>
      </c>
    </row>
    <row r="174" spans="1:18" customFormat="1" ht="30" customHeight="1" x14ac:dyDescent="0.25">
      <c r="A174" s="118" t="s">
        <v>269</v>
      </c>
      <c r="B174" s="35" t="s">
        <v>270</v>
      </c>
      <c r="C174" s="35" t="s">
        <v>270</v>
      </c>
      <c r="D174" s="169"/>
      <c r="E174" s="169"/>
      <c r="F174" s="169">
        <v>9766</v>
      </c>
      <c r="G174" s="169"/>
      <c r="H174" s="169"/>
      <c r="I174" s="169"/>
      <c r="J174" s="169">
        <v>9766</v>
      </c>
      <c r="K174" s="35" t="s">
        <v>414</v>
      </c>
      <c r="L174" s="118" t="s">
        <v>711</v>
      </c>
      <c r="M174" s="115"/>
      <c r="N174" s="115" t="s">
        <v>542</v>
      </c>
      <c r="O174" s="115" t="s">
        <v>270</v>
      </c>
      <c r="P174" s="115" t="s">
        <v>423</v>
      </c>
      <c r="Q174" s="115" t="s">
        <v>424</v>
      </c>
      <c r="R174" s="35" t="s">
        <v>422</v>
      </c>
    </row>
    <row r="175" spans="1:18" customFormat="1" ht="30" customHeight="1" x14ac:dyDescent="0.25">
      <c r="A175" s="118" t="s">
        <v>269</v>
      </c>
      <c r="B175" s="35" t="s">
        <v>271</v>
      </c>
      <c r="C175" s="35" t="s">
        <v>270</v>
      </c>
      <c r="D175" s="169"/>
      <c r="E175" s="169"/>
      <c r="F175" s="169"/>
      <c r="G175" s="169"/>
      <c r="H175" s="169"/>
      <c r="I175" s="169"/>
      <c r="J175" s="169"/>
      <c r="K175" s="35" t="s">
        <v>414</v>
      </c>
      <c r="L175" s="118" t="s">
        <v>711</v>
      </c>
      <c r="M175" s="115"/>
      <c r="N175" s="115" t="s">
        <v>542</v>
      </c>
      <c r="O175" s="115" t="s">
        <v>270</v>
      </c>
      <c r="P175" s="115" t="s">
        <v>423</v>
      </c>
      <c r="Q175" s="115" t="s">
        <v>424</v>
      </c>
      <c r="R175" s="35" t="s">
        <v>422</v>
      </c>
    </row>
    <row r="176" spans="1:18" customFormat="1" ht="30" customHeight="1" x14ac:dyDescent="0.25">
      <c r="A176" s="118" t="s">
        <v>269</v>
      </c>
      <c r="B176" s="35" t="s">
        <v>272</v>
      </c>
      <c r="C176" s="35" t="s">
        <v>270</v>
      </c>
      <c r="D176" s="169"/>
      <c r="E176" s="169"/>
      <c r="F176" s="169"/>
      <c r="G176" s="169"/>
      <c r="H176" s="169"/>
      <c r="I176" s="169">
        <v>12606</v>
      </c>
      <c r="J176" s="169">
        <v>12606</v>
      </c>
      <c r="K176" s="35" t="s">
        <v>414</v>
      </c>
      <c r="L176" s="118" t="s">
        <v>711</v>
      </c>
      <c r="M176" s="115"/>
      <c r="N176" s="115" t="s">
        <v>542</v>
      </c>
      <c r="O176" s="115" t="s">
        <v>270</v>
      </c>
      <c r="P176" s="115" t="s">
        <v>423</v>
      </c>
      <c r="Q176" s="115" t="s">
        <v>424</v>
      </c>
      <c r="R176" s="35" t="s">
        <v>422</v>
      </c>
    </row>
    <row r="177" spans="1:18" customFormat="1" ht="30" customHeight="1" x14ac:dyDescent="0.25">
      <c r="A177" s="118" t="s">
        <v>269</v>
      </c>
      <c r="B177" s="35" t="s">
        <v>274</v>
      </c>
      <c r="C177" s="35" t="s">
        <v>270</v>
      </c>
      <c r="D177" s="169"/>
      <c r="E177" s="169"/>
      <c r="F177" s="169"/>
      <c r="G177" s="169"/>
      <c r="H177" s="169"/>
      <c r="I177" s="169"/>
      <c r="J177" s="169"/>
      <c r="K177" s="35" t="s">
        <v>414</v>
      </c>
      <c r="L177" s="118" t="s">
        <v>711</v>
      </c>
      <c r="M177" s="115"/>
      <c r="N177" s="115" t="s">
        <v>542</v>
      </c>
      <c r="O177" s="115" t="s">
        <v>270</v>
      </c>
      <c r="P177" s="115" t="s">
        <v>423</v>
      </c>
      <c r="Q177" s="115" t="s">
        <v>424</v>
      </c>
      <c r="R177" s="35" t="s">
        <v>422</v>
      </c>
    </row>
    <row r="178" spans="1:18" customFormat="1" ht="30" customHeight="1" x14ac:dyDescent="0.25">
      <c r="A178" s="118" t="s">
        <v>269</v>
      </c>
      <c r="B178" s="35" t="s">
        <v>273</v>
      </c>
      <c r="C178" s="35" t="s">
        <v>270</v>
      </c>
      <c r="D178" s="169"/>
      <c r="E178" s="169"/>
      <c r="F178" s="169"/>
      <c r="G178" s="169"/>
      <c r="H178" s="169">
        <v>123964</v>
      </c>
      <c r="I178" s="169"/>
      <c r="J178" s="169">
        <v>123964</v>
      </c>
      <c r="K178" s="35" t="s">
        <v>414</v>
      </c>
      <c r="L178" s="118" t="s">
        <v>711</v>
      </c>
      <c r="M178" s="115"/>
      <c r="N178" s="115" t="s">
        <v>542</v>
      </c>
      <c r="O178" s="115" t="s">
        <v>270</v>
      </c>
      <c r="P178" s="115" t="s">
        <v>423</v>
      </c>
      <c r="Q178" s="115" t="s">
        <v>424</v>
      </c>
      <c r="R178" s="35" t="s">
        <v>422</v>
      </c>
    </row>
    <row r="179" spans="1:18" customFormat="1" ht="30" customHeight="1" x14ac:dyDescent="0.25">
      <c r="A179" s="118" t="s">
        <v>275</v>
      </c>
      <c r="B179" s="35" t="s">
        <v>276</v>
      </c>
      <c r="C179" s="35" t="s">
        <v>276</v>
      </c>
      <c r="D179" s="169"/>
      <c r="E179" s="169"/>
      <c r="F179" s="169">
        <v>457.899</v>
      </c>
      <c r="G179" s="169"/>
      <c r="H179" s="169"/>
      <c r="I179" s="169"/>
      <c r="J179" s="170">
        <v>457.899</v>
      </c>
      <c r="K179" s="35" t="s">
        <v>412</v>
      </c>
      <c r="L179" s="118" t="s">
        <v>706</v>
      </c>
      <c r="M179" s="115"/>
      <c r="N179" s="115" t="s">
        <v>543</v>
      </c>
      <c r="O179" s="115" t="s">
        <v>467</v>
      </c>
      <c r="P179" s="115" t="s">
        <v>499</v>
      </c>
      <c r="Q179" s="115" t="s">
        <v>467</v>
      </c>
      <c r="R179" s="35" t="s">
        <v>427</v>
      </c>
    </row>
    <row r="180" spans="1:18" customFormat="1" ht="30" customHeight="1" x14ac:dyDescent="0.25">
      <c r="A180" s="118" t="s">
        <v>277</v>
      </c>
      <c r="B180" s="35" t="s">
        <v>278</v>
      </c>
      <c r="C180" s="35" t="s">
        <v>278</v>
      </c>
      <c r="D180" s="169"/>
      <c r="E180" s="169"/>
      <c r="F180" s="169">
        <v>26907.381000000001</v>
      </c>
      <c r="G180" s="169"/>
      <c r="H180" s="169"/>
      <c r="I180" s="169">
        <v>970.24800000000005</v>
      </c>
      <c r="J180" s="170">
        <v>27877.629000000001</v>
      </c>
      <c r="K180" s="35" t="s">
        <v>412</v>
      </c>
      <c r="L180" s="118" t="s">
        <v>706</v>
      </c>
      <c r="M180" s="115"/>
      <c r="N180" s="115" t="s">
        <v>544</v>
      </c>
      <c r="O180" s="115" t="s">
        <v>461</v>
      </c>
      <c r="P180" s="115" t="s">
        <v>461</v>
      </c>
      <c r="Q180" s="115" t="s">
        <v>462</v>
      </c>
      <c r="R180" s="35" t="s">
        <v>460</v>
      </c>
    </row>
    <row r="181" spans="1:18" customFormat="1" ht="30" customHeight="1" x14ac:dyDescent="0.25">
      <c r="A181" s="118" t="s">
        <v>279</v>
      </c>
      <c r="B181" s="35" t="s">
        <v>280</v>
      </c>
      <c r="C181" s="55" t="s">
        <v>280</v>
      </c>
      <c r="D181" s="169"/>
      <c r="E181" s="169"/>
      <c r="F181" s="169">
        <v>330.74099999999999</v>
      </c>
      <c r="G181" s="169"/>
      <c r="H181" s="169"/>
      <c r="I181" s="169"/>
      <c r="J181" s="170">
        <v>330.74099999999999</v>
      </c>
      <c r="K181" s="35" t="s">
        <v>412</v>
      </c>
      <c r="L181" s="118" t="s">
        <v>706</v>
      </c>
      <c r="M181" s="115"/>
      <c r="N181" s="115" t="s">
        <v>545</v>
      </c>
      <c r="O181" s="115" t="s">
        <v>442</v>
      </c>
      <c r="P181" s="115" t="s">
        <v>443</v>
      </c>
      <c r="Q181" s="115" t="s">
        <v>444</v>
      </c>
      <c r="R181" s="35" t="s">
        <v>441</v>
      </c>
    </row>
    <row r="182" spans="1:18" customFormat="1" ht="30" customHeight="1" x14ac:dyDescent="0.25">
      <c r="A182" s="118" t="s">
        <v>281</v>
      </c>
      <c r="B182" s="35" t="s">
        <v>282</v>
      </c>
      <c r="C182" s="55" t="s">
        <v>282</v>
      </c>
      <c r="D182" s="169"/>
      <c r="E182" s="169"/>
      <c r="F182" s="169">
        <v>574.79499999999996</v>
      </c>
      <c r="G182" s="169"/>
      <c r="H182" s="169"/>
      <c r="I182" s="169"/>
      <c r="J182" s="170">
        <v>574.79499999999996</v>
      </c>
      <c r="K182" s="35" t="s">
        <v>412</v>
      </c>
      <c r="L182" s="118" t="s">
        <v>706</v>
      </c>
      <c r="M182" s="117" t="s">
        <v>547</v>
      </c>
      <c r="N182" s="115" t="s">
        <v>546</v>
      </c>
      <c r="O182" s="115" t="s">
        <v>428</v>
      </c>
      <c r="P182" s="115" t="s">
        <v>429</v>
      </c>
      <c r="Q182" s="115" t="s">
        <v>430</v>
      </c>
      <c r="R182" s="35" t="s">
        <v>427</v>
      </c>
    </row>
    <row r="183" spans="1:18" customFormat="1" ht="30" customHeight="1" x14ac:dyDescent="0.25">
      <c r="A183" s="118" t="s">
        <v>283</v>
      </c>
      <c r="B183" s="35" t="s">
        <v>284</v>
      </c>
      <c r="C183" s="35" t="s">
        <v>284</v>
      </c>
      <c r="D183" s="169"/>
      <c r="E183" s="169"/>
      <c r="F183" s="169">
        <v>1037.3910000000001</v>
      </c>
      <c r="G183" s="169"/>
      <c r="H183" s="169"/>
      <c r="I183" s="169"/>
      <c r="J183" s="170">
        <v>1037.3910000000001</v>
      </c>
      <c r="K183" s="35" t="s">
        <v>412</v>
      </c>
      <c r="L183" s="118" t="s">
        <v>706</v>
      </c>
      <c r="M183" s="117"/>
      <c r="N183" s="115" t="s">
        <v>548</v>
      </c>
      <c r="O183" s="115" t="s">
        <v>428</v>
      </c>
      <c r="P183" s="115" t="s">
        <v>429</v>
      </c>
      <c r="Q183" s="115" t="s">
        <v>430</v>
      </c>
      <c r="R183" s="35" t="s">
        <v>427</v>
      </c>
    </row>
    <row r="184" spans="1:18" customFormat="1" ht="30" customHeight="1" x14ac:dyDescent="0.25">
      <c r="A184" s="118" t="s">
        <v>285</v>
      </c>
      <c r="B184" s="35" t="s">
        <v>286</v>
      </c>
      <c r="C184" s="55" t="s">
        <v>286</v>
      </c>
      <c r="D184" s="169"/>
      <c r="E184" s="169"/>
      <c r="F184" s="169">
        <v>60.77</v>
      </c>
      <c r="G184" s="169"/>
      <c r="H184" s="169">
        <v>200.99299999999999</v>
      </c>
      <c r="I184" s="169"/>
      <c r="J184" s="170">
        <v>261.76299999999998</v>
      </c>
      <c r="K184" s="35" t="s">
        <v>412</v>
      </c>
      <c r="L184" s="118" t="s">
        <v>706</v>
      </c>
      <c r="M184" s="117" t="s">
        <v>550</v>
      </c>
      <c r="N184" s="115" t="s">
        <v>549</v>
      </c>
      <c r="O184" s="115" t="s">
        <v>270</v>
      </c>
      <c r="P184" s="115" t="s">
        <v>423</v>
      </c>
      <c r="Q184" s="115" t="s">
        <v>424</v>
      </c>
      <c r="R184" s="35" t="s">
        <v>422</v>
      </c>
    </row>
    <row r="185" spans="1:18" customFormat="1" ht="30" customHeight="1" x14ac:dyDescent="0.25">
      <c r="A185" s="118" t="s">
        <v>287</v>
      </c>
      <c r="B185" s="35" t="s">
        <v>288</v>
      </c>
      <c r="C185" s="55" t="s">
        <v>288</v>
      </c>
      <c r="D185" s="169"/>
      <c r="E185" s="169"/>
      <c r="F185" s="169">
        <v>169.07499999999999</v>
      </c>
      <c r="G185" s="169"/>
      <c r="H185" s="169"/>
      <c r="I185" s="169"/>
      <c r="J185" s="170">
        <v>169.07499999999999</v>
      </c>
      <c r="K185" s="35" t="s">
        <v>412</v>
      </c>
      <c r="L185" s="118" t="s">
        <v>706</v>
      </c>
      <c r="M185" s="117" t="s">
        <v>552</v>
      </c>
      <c r="N185" s="115" t="s">
        <v>551</v>
      </c>
      <c r="O185" s="115" t="s">
        <v>467</v>
      </c>
      <c r="P185" s="115" t="s">
        <v>499</v>
      </c>
      <c r="Q185" s="115" t="s">
        <v>467</v>
      </c>
      <c r="R185" s="35" t="s">
        <v>427</v>
      </c>
    </row>
    <row r="186" spans="1:18" customFormat="1" ht="30" customHeight="1" x14ac:dyDescent="0.25">
      <c r="A186" s="118" t="s">
        <v>289</v>
      </c>
      <c r="B186" s="35" t="s">
        <v>290</v>
      </c>
      <c r="C186" s="55" t="s">
        <v>290</v>
      </c>
      <c r="D186" s="169"/>
      <c r="E186" s="169"/>
      <c r="F186" s="169">
        <v>73.105000000000004</v>
      </c>
      <c r="G186" s="169"/>
      <c r="H186" s="169"/>
      <c r="I186" s="169"/>
      <c r="J186" s="170">
        <v>73.105000000000004</v>
      </c>
      <c r="K186" s="35" t="s">
        <v>412</v>
      </c>
      <c r="L186" s="118" t="s">
        <v>706</v>
      </c>
      <c r="M186" s="117" t="s">
        <v>554</v>
      </c>
      <c r="N186" s="115" t="s">
        <v>553</v>
      </c>
      <c r="O186" s="115" t="s">
        <v>428</v>
      </c>
      <c r="P186" s="115" t="s">
        <v>429</v>
      </c>
      <c r="Q186" s="115" t="s">
        <v>430</v>
      </c>
      <c r="R186" s="35" t="s">
        <v>427</v>
      </c>
    </row>
    <row r="187" spans="1:18" customFormat="1" ht="30" customHeight="1" x14ac:dyDescent="0.25">
      <c r="A187" s="118" t="s">
        <v>291</v>
      </c>
      <c r="B187" s="35" t="s">
        <v>292</v>
      </c>
      <c r="C187" s="35" t="s">
        <v>292</v>
      </c>
      <c r="D187" s="169"/>
      <c r="E187" s="169"/>
      <c r="F187" s="169">
        <v>1379.1569999999999</v>
      </c>
      <c r="G187" s="169"/>
      <c r="H187" s="169"/>
      <c r="I187" s="169"/>
      <c r="J187" s="170">
        <v>1379.1569999999999</v>
      </c>
      <c r="K187" s="35" t="s">
        <v>412</v>
      </c>
      <c r="L187" s="118" t="s">
        <v>706</v>
      </c>
      <c r="M187" s="117"/>
      <c r="N187" s="115" t="s">
        <v>555</v>
      </c>
      <c r="O187" s="115" t="s">
        <v>467</v>
      </c>
      <c r="P187" s="115" t="s">
        <v>468</v>
      </c>
      <c r="Q187" s="115" t="s">
        <v>467</v>
      </c>
      <c r="R187" s="35" t="s">
        <v>427</v>
      </c>
    </row>
    <row r="188" spans="1:18" customFormat="1" ht="30" customHeight="1" x14ac:dyDescent="0.25">
      <c r="A188" s="118" t="s">
        <v>723</v>
      </c>
      <c r="B188" s="35" t="s">
        <v>294</v>
      </c>
      <c r="C188" s="55" t="s">
        <v>294</v>
      </c>
      <c r="D188" s="169"/>
      <c r="E188" s="169"/>
      <c r="F188" s="169">
        <v>2646.4</v>
      </c>
      <c r="G188" s="169"/>
      <c r="H188" s="169"/>
      <c r="I188" s="169"/>
      <c r="J188" s="170">
        <v>2646.4</v>
      </c>
      <c r="K188" s="35" t="s">
        <v>412</v>
      </c>
      <c r="L188" s="118" t="s">
        <v>706</v>
      </c>
      <c r="M188" s="117" t="s">
        <v>557</v>
      </c>
      <c r="N188" s="115" t="s">
        <v>556</v>
      </c>
      <c r="O188" s="115" t="s">
        <v>442</v>
      </c>
      <c r="P188" s="115" t="s">
        <v>443</v>
      </c>
      <c r="Q188" s="115" t="s">
        <v>444</v>
      </c>
      <c r="R188" s="35" t="s">
        <v>427</v>
      </c>
    </row>
    <row r="189" spans="1:18" customFormat="1" ht="30" customHeight="1" x14ac:dyDescent="0.25">
      <c r="A189" s="118" t="s">
        <v>295</v>
      </c>
      <c r="B189" s="35" t="s">
        <v>296</v>
      </c>
      <c r="C189" s="35" t="s">
        <v>297</v>
      </c>
      <c r="D189" s="169"/>
      <c r="E189" s="169"/>
      <c r="F189" s="169">
        <v>-236</v>
      </c>
      <c r="G189" s="169"/>
      <c r="H189" s="169"/>
      <c r="I189" s="169"/>
      <c r="J189" s="169">
        <v>-236</v>
      </c>
      <c r="K189" s="35" t="s">
        <v>414</v>
      </c>
      <c r="L189" s="118" t="s">
        <v>711</v>
      </c>
      <c r="M189" s="117"/>
      <c r="N189" s="115" t="s">
        <v>558</v>
      </c>
      <c r="O189" s="115" t="s">
        <v>439</v>
      </c>
      <c r="P189" s="115" t="s">
        <v>453</v>
      </c>
      <c r="Q189" s="115" t="s">
        <v>440</v>
      </c>
      <c r="R189" s="35" t="s">
        <v>438</v>
      </c>
    </row>
    <row r="190" spans="1:18" customFormat="1" ht="30" customHeight="1" x14ac:dyDescent="0.25">
      <c r="A190" s="118" t="s">
        <v>295</v>
      </c>
      <c r="B190" s="35" t="s">
        <v>298</v>
      </c>
      <c r="C190" s="35" t="s">
        <v>297</v>
      </c>
      <c r="D190" s="169"/>
      <c r="E190" s="169"/>
      <c r="F190" s="169"/>
      <c r="G190" s="169"/>
      <c r="H190" s="169">
        <v>3130</v>
      </c>
      <c r="I190" s="169"/>
      <c r="J190" s="169">
        <v>3130</v>
      </c>
      <c r="K190" s="35" t="s">
        <v>414</v>
      </c>
      <c r="L190" s="118" t="s">
        <v>711</v>
      </c>
      <c r="M190" s="117"/>
      <c r="N190" s="115" t="s">
        <v>558</v>
      </c>
      <c r="O190" s="115" t="s">
        <v>439</v>
      </c>
      <c r="P190" s="115" t="s">
        <v>453</v>
      </c>
      <c r="Q190" s="115" t="s">
        <v>440</v>
      </c>
      <c r="R190" s="35" t="s">
        <v>438</v>
      </c>
    </row>
    <row r="191" spans="1:18" customFormat="1" ht="30" customHeight="1" x14ac:dyDescent="0.25">
      <c r="A191" s="118" t="s">
        <v>295</v>
      </c>
      <c r="B191" s="35" t="s">
        <v>299</v>
      </c>
      <c r="C191" s="35" t="s">
        <v>297</v>
      </c>
      <c r="D191" s="169"/>
      <c r="E191" s="169"/>
      <c r="F191" s="169"/>
      <c r="G191" s="169"/>
      <c r="H191" s="169">
        <v>16239</v>
      </c>
      <c r="I191" s="169"/>
      <c r="J191" s="169">
        <v>16239</v>
      </c>
      <c r="K191" s="35" t="s">
        <v>414</v>
      </c>
      <c r="L191" s="118" t="s">
        <v>711</v>
      </c>
      <c r="M191" s="117"/>
      <c r="N191" s="115" t="s">
        <v>558</v>
      </c>
      <c r="O191" s="115" t="s">
        <v>439</v>
      </c>
      <c r="P191" s="115" t="s">
        <v>453</v>
      </c>
      <c r="Q191" s="115" t="s">
        <v>440</v>
      </c>
      <c r="R191" s="35" t="s">
        <v>438</v>
      </c>
    </row>
    <row r="192" spans="1:18" customFormat="1" ht="30" customHeight="1" x14ac:dyDescent="0.25">
      <c r="A192" s="118" t="s">
        <v>300</v>
      </c>
      <c r="B192" s="35" t="s">
        <v>301</v>
      </c>
      <c r="C192" s="35" t="s">
        <v>301</v>
      </c>
      <c r="D192" s="169"/>
      <c r="E192" s="169"/>
      <c r="F192" s="169">
        <v>325.88600000000002</v>
      </c>
      <c r="G192" s="169"/>
      <c r="H192" s="169"/>
      <c r="I192" s="169"/>
      <c r="J192" s="170">
        <v>325.88600000000002</v>
      </c>
      <c r="K192" s="35" t="s">
        <v>412</v>
      </c>
      <c r="L192" s="118" t="s">
        <v>706</v>
      </c>
      <c r="M192" s="117"/>
      <c r="N192" s="115" t="s">
        <v>559</v>
      </c>
      <c r="O192" s="115" t="s">
        <v>428</v>
      </c>
      <c r="P192" s="115" t="s">
        <v>429</v>
      </c>
      <c r="Q192" s="115" t="s">
        <v>430</v>
      </c>
      <c r="R192" s="35" t="s">
        <v>427</v>
      </c>
    </row>
    <row r="193" spans="1:18" customFormat="1" ht="30" customHeight="1" x14ac:dyDescent="0.25">
      <c r="A193" s="118" t="s">
        <v>300</v>
      </c>
      <c r="B193" s="35" t="s">
        <v>302</v>
      </c>
      <c r="C193" s="35" t="s">
        <v>302</v>
      </c>
      <c r="D193" s="169"/>
      <c r="E193" s="169"/>
      <c r="F193" s="169">
        <v>293.23200000000003</v>
      </c>
      <c r="G193" s="169"/>
      <c r="H193" s="169"/>
      <c r="I193" s="169"/>
      <c r="J193" s="170">
        <v>293.23200000000003</v>
      </c>
      <c r="K193" s="35" t="s">
        <v>412</v>
      </c>
      <c r="L193" s="118" t="s">
        <v>706</v>
      </c>
      <c r="M193" s="117"/>
      <c r="N193" s="115" t="s">
        <v>559</v>
      </c>
      <c r="O193" s="115" t="s">
        <v>428</v>
      </c>
      <c r="P193" s="115" t="s">
        <v>429</v>
      </c>
      <c r="Q193" s="115" t="s">
        <v>430</v>
      </c>
      <c r="R193" s="35" t="s">
        <v>427</v>
      </c>
    </row>
    <row r="194" spans="1:18" customFormat="1" ht="30" customHeight="1" x14ac:dyDescent="0.25">
      <c r="A194" s="118" t="s">
        <v>300</v>
      </c>
      <c r="B194" s="35" t="s">
        <v>303</v>
      </c>
      <c r="C194" s="35" t="s">
        <v>303</v>
      </c>
      <c r="D194" s="169"/>
      <c r="E194" s="169"/>
      <c r="F194" s="169">
        <v>98.58</v>
      </c>
      <c r="G194" s="169"/>
      <c r="H194" s="169"/>
      <c r="I194" s="169"/>
      <c r="J194" s="170">
        <v>98.58</v>
      </c>
      <c r="K194" s="35" t="s">
        <v>412</v>
      </c>
      <c r="L194" s="118" t="s">
        <v>706</v>
      </c>
      <c r="M194" s="117"/>
      <c r="N194" s="115" t="s">
        <v>559</v>
      </c>
      <c r="O194" s="115" t="s">
        <v>428</v>
      </c>
      <c r="P194" s="115" t="s">
        <v>429</v>
      </c>
      <c r="Q194" s="115" t="s">
        <v>430</v>
      </c>
      <c r="R194" s="35" t="s">
        <v>427</v>
      </c>
    </row>
    <row r="195" spans="1:18" customFormat="1" ht="30" customHeight="1" x14ac:dyDescent="0.25">
      <c r="A195" s="118" t="s">
        <v>300</v>
      </c>
      <c r="B195" s="35" t="s">
        <v>304</v>
      </c>
      <c r="C195" s="35" t="s">
        <v>304</v>
      </c>
      <c r="D195" s="169"/>
      <c r="E195" s="169"/>
      <c r="F195" s="169">
        <v>251.279</v>
      </c>
      <c r="G195" s="169"/>
      <c r="H195" s="169"/>
      <c r="I195" s="169"/>
      <c r="J195" s="170">
        <v>251.279</v>
      </c>
      <c r="K195" s="35" t="s">
        <v>412</v>
      </c>
      <c r="L195" s="118" t="s">
        <v>706</v>
      </c>
      <c r="M195" s="117"/>
      <c r="N195" s="115" t="s">
        <v>559</v>
      </c>
      <c r="O195" s="115" t="s">
        <v>428</v>
      </c>
      <c r="P195" s="115" t="s">
        <v>429</v>
      </c>
      <c r="Q195" s="115" t="s">
        <v>430</v>
      </c>
      <c r="R195" s="35" t="s">
        <v>427</v>
      </c>
    </row>
    <row r="196" spans="1:18" customFormat="1" ht="30" customHeight="1" x14ac:dyDescent="0.25">
      <c r="A196" s="118" t="s">
        <v>300</v>
      </c>
      <c r="B196" s="35" t="s">
        <v>305</v>
      </c>
      <c r="C196" s="35" t="s">
        <v>305</v>
      </c>
      <c r="D196" s="169"/>
      <c r="E196" s="169"/>
      <c r="F196" s="169">
        <v>138.97499999999999</v>
      </c>
      <c r="G196" s="169"/>
      <c r="H196" s="169"/>
      <c r="I196" s="169"/>
      <c r="J196" s="170">
        <v>138.97499999999999</v>
      </c>
      <c r="K196" s="35" t="s">
        <v>412</v>
      </c>
      <c r="L196" s="118" t="s">
        <v>706</v>
      </c>
      <c r="M196" s="117"/>
      <c r="N196" s="115" t="s">
        <v>559</v>
      </c>
      <c r="O196" s="115" t="s">
        <v>428</v>
      </c>
      <c r="P196" s="115" t="s">
        <v>429</v>
      </c>
      <c r="Q196" s="115" t="s">
        <v>430</v>
      </c>
      <c r="R196" s="35" t="s">
        <v>427</v>
      </c>
    </row>
    <row r="197" spans="1:18" customFormat="1" ht="30" customHeight="1" x14ac:dyDescent="0.25">
      <c r="A197" s="118" t="s">
        <v>306</v>
      </c>
      <c r="B197" s="35" t="s">
        <v>307</v>
      </c>
      <c r="C197" s="99" t="s">
        <v>307</v>
      </c>
      <c r="D197" s="169"/>
      <c r="E197" s="169"/>
      <c r="F197" s="169"/>
      <c r="G197" s="169"/>
      <c r="H197" s="169"/>
      <c r="I197" s="169"/>
      <c r="J197" s="170"/>
      <c r="K197" s="99" t="s">
        <v>416</v>
      </c>
      <c r="L197" s="118" t="s">
        <v>711</v>
      </c>
      <c r="M197" s="117" t="s">
        <v>560</v>
      </c>
      <c r="N197" s="115"/>
      <c r="O197" s="115" t="s">
        <v>442</v>
      </c>
      <c r="P197" s="115" t="s">
        <v>443</v>
      </c>
      <c r="Q197" s="115" t="s">
        <v>444</v>
      </c>
      <c r="R197" s="35" t="s">
        <v>427</v>
      </c>
    </row>
    <row r="198" spans="1:18" s="17" customFormat="1" ht="30" customHeight="1" x14ac:dyDescent="0.25">
      <c r="A198" s="118" t="s">
        <v>311</v>
      </c>
      <c r="B198" s="35" t="s">
        <v>694</v>
      </c>
      <c r="C198" s="100" t="s">
        <v>694</v>
      </c>
      <c r="D198" s="169"/>
      <c r="E198" s="169"/>
      <c r="F198" s="169"/>
      <c r="G198" s="169"/>
      <c r="H198" s="169"/>
      <c r="I198" s="169"/>
      <c r="J198" s="170"/>
      <c r="K198" s="35"/>
      <c r="L198" s="118" t="s">
        <v>706</v>
      </c>
      <c r="M198" s="117" t="s">
        <v>813</v>
      </c>
      <c r="N198" s="115" t="s">
        <v>562</v>
      </c>
      <c r="O198" s="115" t="s">
        <v>467</v>
      </c>
      <c r="P198" s="115" t="s">
        <v>467</v>
      </c>
      <c r="Q198" s="115" t="s">
        <v>467</v>
      </c>
      <c r="R198" s="35" t="s">
        <v>427</v>
      </c>
    </row>
    <row r="199" spans="1:18" s="17" customFormat="1" ht="51.75" x14ac:dyDescent="0.25">
      <c r="A199" s="118" t="s">
        <v>311</v>
      </c>
      <c r="B199" s="35" t="s">
        <v>312</v>
      </c>
      <c r="C199" s="100" t="s">
        <v>312</v>
      </c>
      <c r="D199" s="169"/>
      <c r="E199" s="169"/>
      <c r="F199" s="169">
        <v>16295.901</v>
      </c>
      <c r="G199" s="169"/>
      <c r="H199" s="169"/>
      <c r="I199" s="169"/>
      <c r="J199" s="170">
        <v>16295.901</v>
      </c>
      <c r="K199" s="35" t="s">
        <v>412</v>
      </c>
      <c r="L199" s="118" t="s">
        <v>706</v>
      </c>
      <c r="M199" s="117" t="s">
        <v>563</v>
      </c>
      <c r="N199" s="115" t="s">
        <v>562</v>
      </c>
      <c r="O199" s="115" t="s">
        <v>467</v>
      </c>
      <c r="P199" s="115" t="s">
        <v>467</v>
      </c>
      <c r="Q199" s="115" t="s">
        <v>467</v>
      </c>
      <c r="R199" s="35" t="s">
        <v>427</v>
      </c>
    </row>
    <row r="200" spans="1:18" customFormat="1" ht="26.25" x14ac:dyDescent="0.25">
      <c r="A200" s="118" t="s">
        <v>311</v>
      </c>
      <c r="B200" s="35" t="s">
        <v>693</v>
      </c>
      <c r="C200" s="100" t="s">
        <v>693</v>
      </c>
      <c r="D200" s="169"/>
      <c r="E200" s="169"/>
      <c r="F200" s="169"/>
      <c r="G200" s="169"/>
      <c r="H200" s="169"/>
      <c r="I200" s="169"/>
      <c r="J200" s="170"/>
      <c r="K200" s="35"/>
      <c r="L200" s="118" t="s">
        <v>706</v>
      </c>
      <c r="M200" s="117" t="s">
        <v>813</v>
      </c>
      <c r="N200" s="115" t="s">
        <v>562</v>
      </c>
      <c r="O200" s="115" t="s">
        <v>467</v>
      </c>
      <c r="P200" s="115" t="s">
        <v>467</v>
      </c>
      <c r="Q200" s="115" t="s">
        <v>467</v>
      </c>
      <c r="R200" s="35" t="s">
        <v>427</v>
      </c>
    </row>
    <row r="201" spans="1:18" customFormat="1" ht="39" x14ac:dyDescent="0.25">
      <c r="A201" s="118" t="s">
        <v>313</v>
      </c>
      <c r="B201" s="35" t="s">
        <v>314</v>
      </c>
      <c r="C201" s="55" t="s">
        <v>314</v>
      </c>
      <c r="D201" s="169"/>
      <c r="E201" s="169"/>
      <c r="F201" s="169"/>
      <c r="G201" s="169"/>
      <c r="H201" s="169"/>
      <c r="I201" s="169"/>
      <c r="J201" s="170"/>
      <c r="K201" s="35" t="s">
        <v>412</v>
      </c>
      <c r="L201" s="118" t="s">
        <v>706</v>
      </c>
      <c r="M201" s="117" t="s">
        <v>565</v>
      </c>
      <c r="N201" s="115" t="s">
        <v>564</v>
      </c>
      <c r="O201" s="115" t="s">
        <v>428</v>
      </c>
      <c r="P201" s="115" t="s">
        <v>429</v>
      </c>
      <c r="Q201" s="115" t="s">
        <v>430</v>
      </c>
      <c r="R201" s="35" t="s">
        <v>427</v>
      </c>
    </row>
    <row r="202" spans="1:18" customFormat="1" ht="26.25" x14ac:dyDescent="0.25">
      <c r="A202" s="118" t="s">
        <v>315</v>
      </c>
      <c r="B202" s="35" t="s">
        <v>316</v>
      </c>
      <c r="C202" s="55" t="s">
        <v>316</v>
      </c>
      <c r="D202" s="169"/>
      <c r="E202" s="169"/>
      <c r="F202" s="169">
        <v>814.83900000000006</v>
      </c>
      <c r="G202" s="169"/>
      <c r="H202" s="169"/>
      <c r="I202" s="169"/>
      <c r="J202" s="170">
        <v>814.83900000000006</v>
      </c>
      <c r="K202" s="35" t="s">
        <v>412</v>
      </c>
      <c r="L202" s="118" t="s">
        <v>706</v>
      </c>
      <c r="M202" s="117" t="s">
        <v>567</v>
      </c>
      <c r="N202" s="115" t="s">
        <v>566</v>
      </c>
      <c r="O202" s="115" t="s">
        <v>428</v>
      </c>
      <c r="P202" s="115" t="s">
        <v>429</v>
      </c>
      <c r="Q202" s="115" t="s">
        <v>430</v>
      </c>
      <c r="R202" s="35" t="s">
        <v>427</v>
      </c>
    </row>
    <row r="203" spans="1:18" customFormat="1" ht="26.25" x14ac:dyDescent="0.25">
      <c r="A203" s="118" t="s">
        <v>317</v>
      </c>
      <c r="B203" s="35" t="s">
        <v>318</v>
      </c>
      <c r="C203" s="55" t="s">
        <v>318</v>
      </c>
      <c r="D203" s="169"/>
      <c r="E203" s="169"/>
      <c r="F203" s="169">
        <v>1027.413</v>
      </c>
      <c r="G203" s="169"/>
      <c r="H203" s="169"/>
      <c r="I203" s="169"/>
      <c r="J203" s="170">
        <v>1027.413</v>
      </c>
      <c r="K203" s="35" t="s">
        <v>412</v>
      </c>
      <c r="L203" s="118" t="s">
        <v>706</v>
      </c>
      <c r="M203" s="117" t="s">
        <v>569</v>
      </c>
      <c r="N203" s="115" t="s">
        <v>568</v>
      </c>
      <c r="O203" s="115" t="s">
        <v>428</v>
      </c>
      <c r="P203" s="115" t="s">
        <v>429</v>
      </c>
      <c r="Q203" s="115" t="s">
        <v>430</v>
      </c>
      <c r="R203" s="35" t="s">
        <v>427</v>
      </c>
    </row>
    <row r="204" spans="1:18" customFormat="1" ht="39" x14ac:dyDescent="0.25">
      <c r="A204" s="118" t="s">
        <v>319</v>
      </c>
      <c r="B204" s="35" t="s">
        <v>320</v>
      </c>
      <c r="C204" s="55" t="s">
        <v>320</v>
      </c>
      <c r="D204" s="169"/>
      <c r="E204" s="169"/>
      <c r="F204" s="169">
        <v>94.88</v>
      </c>
      <c r="G204" s="169"/>
      <c r="H204" s="169"/>
      <c r="I204" s="169">
        <v>2.3919999999999999</v>
      </c>
      <c r="J204" s="170">
        <v>97.271999999999991</v>
      </c>
      <c r="K204" s="35" t="s">
        <v>412</v>
      </c>
      <c r="L204" s="118" t="s">
        <v>415</v>
      </c>
      <c r="M204" s="117" t="s">
        <v>571</v>
      </c>
      <c r="N204" s="115" t="s">
        <v>570</v>
      </c>
      <c r="O204" s="115" t="s">
        <v>467</v>
      </c>
      <c r="P204" s="115" t="s">
        <v>499</v>
      </c>
      <c r="Q204" s="115" t="s">
        <v>467</v>
      </c>
      <c r="R204" s="35" t="s">
        <v>427</v>
      </c>
    </row>
    <row r="205" spans="1:18" customFormat="1" ht="30" customHeight="1" x14ac:dyDescent="0.25">
      <c r="A205" s="118" t="s">
        <v>321</v>
      </c>
      <c r="B205" s="35" t="s">
        <v>322</v>
      </c>
      <c r="C205" s="35" t="s">
        <v>322</v>
      </c>
      <c r="D205" s="169"/>
      <c r="E205" s="169"/>
      <c r="F205" s="169">
        <v>713.79899999999998</v>
      </c>
      <c r="G205" s="169"/>
      <c r="H205" s="169"/>
      <c r="I205" s="169"/>
      <c r="J205" s="170">
        <v>713.79899999999998</v>
      </c>
      <c r="K205" s="35" t="s">
        <v>412</v>
      </c>
      <c r="L205" s="118" t="s">
        <v>706</v>
      </c>
      <c r="M205" s="115"/>
      <c r="N205" s="115" t="s">
        <v>572</v>
      </c>
      <c r="O205" s="115" t="s">
        <v>433</v>
      </c>
      <c r="P205" s="115" t="s">
        <v>434</v>
      </c>
      <c r="Q205" s="115" t="s">
        <v>435</v>
      </c>
      <c r="R205" s="35" t="s">
        <v>427</v>
      </c>
    </row>
    <row r="206" spans="1:18" customFormat="1" ht="30" customHeight="1" x14ac:dyDescent="0.25">
      <c r="A206" s="118" t="s">
        <v>323</v>
      </c>
      <c r="B206" s="35" t="s">
        <v>324</v>
      </c>
      <c r="C206" s="55" t="s">
        <v>324</v>
      </c>
      <c r="D206" s="169"/>
      <c r="E206" s="169"/>
      <c r="F206" s="169">
        <v>123.66</v>
      </c>
      <c r="G206" s="169"/>
      <c r="H206" s="169"/>
      <c r="I206" s="169"/>
      <c r="J206" s="170">
        <v>123.66</v>
      </c>
      <c r="K206" s="35" t="s">
        <v>412</v>
      </c>
      <c r="L206" s="118" t="s">
        <v>706</v>
      </c>
      <c r="M206" s="117" t="s">
        <v>574</v>
      </c>
      <c r="N206" s="115" t="s">
        <v>573</v>
      </c>
      <c r="O206" s="115" t="s">
        <v>467</v>
      </c>
      <c r="P206" s="115" t="s">
        <v>468</v>
      </c>
      <c r="Q206" s="115" t="s">
        <v>467</v>
      </c>
      <c r="R206" s="35" t="s">
        <v>427</v>
      </c>
    </row>
    <row r="207" spans="1:18" customFormat="1" ht="39" x14ac:dyDescent="0.25">
      <c r="A207" s="118" t="s">
        <v>325</v>
      </c>
      <c r="B207" s="35" t="s">
        <v>326</v>
      </c>
      <c r="C207" s="55" t="s">
        <v>326</v>
      </c>
      <c r="D207" s="169"/>
      <c r="E207" s="169"/>
      <c r="F207" s="169">
        <v>342.03800000000001</v>
      </c>
      <c r="G207" s="169"/>
      <c r="H207" s="169"/>
      <c r="I207" s="169"/>
      <c r="J207" s="170">
        <v>342.03800000000001</v>
      </c>
      <c r="K207" s="35" t="s">
        <v>412</v>
      </c>
      <c r="L207" s="118" t="s">
        <v>706</v>
      </c>
      <c r="M207" s="117" t="s">
        <v>576</v>
      </c>
      <c r="N207" s="115" t="s">
        <v>575</v>
      </c>
      <c r="O207" s="115" t="s">
        <v>442</v>
      </c>
      <c r="P207" s="115" t="s">
        <v>443</v>
      </c>
      <c r="Q207" s="115" t="s">
        <v>444</v>
      </c>
      <c r="R207" s="35" t="s">
        <v>427</v>
      </c>
    </row>
    <row r="208" spans="1:18" customFormat="1" ht="39" x14ac:dyDescent="0.25">
      <c r="A208" s="118" t="s">
        <v>327</v>
      </c>
      <c r="B208" s="30" t="s">
        <v>328</v>
      </c>
      <c r="C208" s="30" t="s">
        <v>329</v>
      </c>
      <c r="D208" s="169"/>
      <c r="E208" s="169"/>
      <c r="F208" s="169">
        <v>23985.81</v>
      </c>
      <c r="G208" s="170"/>
      <c r="H208" s="169"/>
      <c r="I208" s="169"/>
      <c r="J208" s="170">
        <f>F208+I208</f>
        <v>23985.81</v>
      </c>
      <c r="K208" s="35" t="s">
        <v>412</v>
      </c>
      <c r="L208" s="118" t="s">
        <v>706</v>
      </c>
      <c r="M208" s="117" t="s">
        <v>815</v>
      </c>
      <c r="N208" s="115" t="s">
        <v>771</v>
      </c>
      <c r="O208" s="115" t="s">
        <v>463</v>
      </c>
      <c r="P208" s="115" t="s">
        <v>464</v>
      </c>
      <c r="Q208" s="115" t="s">
        <v>463</v>
      </c>
      <c r="R208" s="35" t="s">
        <v>460</v>
      </c>
    </row>
    <row r="209" spans="1:18" customFormat="1" ht="30" customHeight="1" x14ac:dyDescent="0.25">
      <c r="A209" s="118" t="s">
        <v>330</v>
      </c>
      <c r="B209" s="35" t="s">
        <v>331</v>
      </c>
      <c r="C209" s="35" t="s">
        <v>331</v>
      </c>
      <c r="D209" s="169"/>
      <c r="E209" s="169"/>
      <c r="F209" s="169">
        <v>3854.1990000000001</v>
      </c>
      <c r="G209" s="169"/>
      <c r="H209" s="169"/>
      <c r="I209" s="169"/>
      <c r="J209" s="170">
        <v>3854.1990000000001</v>
      </c>
      <c r="K209" s="35" t="s">
        <v>412</v>
      </c>
      <c r="L209" s="118" t="s">
        <v>706</v>
      </c>
      <c r="M209" s="115"/>
      <c r="N209" s="115" t="s">
        <v>579</v>
      </c>
      <c r="O209" s="115" t="s">
        <v>486</v>
      </c>
      <c r="P209" s="115" t="s">
        <v>486</v>
      </c>
      <c r="Q209" s="115" t="s">
        <v>487</v>
      </c>
      <c r="R209" s="35" t="s">
        <v>460</v>
      </c>
    </row>
    <row r="210" spans="1:18" customFormat="1" ht="30" customHeight="1" x14ac:dyDescent="0.25">
      <c r="A210" s="118" t="s">
        <v>330</v>
      </c>
      <c r="B210" s="35" t="s">
        <v>332</v>
      </c>
      <c r="C210" s="35" t="s">
        <v>332</v>
      </c>
      <c r="D210" s="169"/>
      <c r="E210" s="169"/>
      <c r="F210" s="169">
        <v>3380.0830000000001</v>
      </c>
      <c r="G210" s="169"/>
      <c r="H210" s="169"/>
      <c r="I210" s="169"/>
      <c r="J210" s="170">
        <v>3380.0830000000001</v>
      </c>
      <c r="K210" s="35" t="s">
        <v>412</v>
      </c>
      <c r="L210" s="118" t="s">
        <v>706</v>
      </c>
      <c r="M210" s="115"/>
      <c r="N210" s="115" t="s">
        <v>579</v>
      </c>
      <c r="O210" s="115" t="s">
        <v>486</v>
      </c>
      <c r="P210" s="115" t="s">
        <v>486</v>
      </c>
      <c r="Q210" s="115" t="s">
        <v>487</v>
      </c>
      <c r="R210" s="35" t="s">
        <v>460</v>
      </c>
    </row>
    <row r="211" spans="1:18" customFormat="1" ht="30" customHeight="1" x14ac:dyDescent="0.25">
      <c r="A211" s="118" t="s">
        <v>330</v>
      </c>
      <c r="B211" s="35" t="s">
        <v>333</v>
      </c>
      <c r="C211" s="35" t="s">
        <v>333</v>
      </c>
      <c r="D211" s="169"/>
      <c r="E211" s="169"/>
      <c r="F211" s="169">
        <v>4983.7340000000004</v>
      </c>
      <c r="G211" s="169"/>
      <c r="H211" s="169"/>
      <c r="I211" s="169"/>
      <c r="J211" s="170">
        <v>4983.7340000000004</v>
      </c>
      <c r="K211" s="35" t="s">
        <v>412</v>
      </c>
      <c r="L211" s="118" t="s">
        <v>706</v>
      </c>
      <c r="M211" s="115"/>
      <c r="N211" s="115" t="s">
        <v>579</v>
      </c>
      <c r="O211" s="115" t="s">
        <v>486</v>
      </c>
      <c r="P211" s="115" t="s">
        <v>486</v>
      </c>
      <c r="Q211" s="115" t="s">
        <v>487</v>
      </c>
      <c r="R211" s="35" t="s">
        <v>460</v>
      </c>
    </row>
    <row r="212" spans="1:18" customFormat="1" ht="30" customHeight="1" x14ac:dyDescent="0.25">
      <c r="A212" s="118" t="s">
        <v>330</v>
      </c>
      <c r="B212" s="35" t="s">
        <v>334</v>
      </c>
      <c r="C212" s="35" t="s">
        <v>334</v>
      </c>
      <c r="D212" s="169"/>
      <c r="E212" s="169"/>
      <c r="F212" s="169">
        <v>5297</v>
      </c>
      <c r="G212" s="169"/>
      <c r="H212" s="169"/>
      <c r="I212" s="169"/>
      <c r="J212" s="169">
        <v>5297</v>
      </c>
      <c r="K212" s="35" t="s">
        <v>414</v>
      </c>
      <c r="L212" s="118" t="s">
        <v>706</v>
      </c>
      <c r="M212" s="115"/>
      <c r="N212" s="115" t="s">
        <v>579</v>
      </c>
      <c r="O212" s="115" t="s">
        <v>486</v>
      </c>
      <c r="P212" s="115" t="s">
        <v>486</v>
      </c>
      <c r="Q212" s="115" t="s">
        <v>487</v>
      </c>
      <c r="R212" s="35" t="s">
        <v>460</v>
      </c>
    </row>
    <row r="213" spans="1:18" customFormat="1" ht="30" customHeight="1" x14ac:dyDescent="0.25">
      <c r="A213" s="118" t="s">
        <v>330</v>
      </c>
      <c r="B213" s="35" t="s">
        <v>335</v>
      </c>
      <c r="C213" s="35" t="s">
        <v>335</v>
      </c>
      <c r="D213" s="169"/>
      <c r="E213" s="169"/>
      <c r="F213" s="169">
        <v>6561.4639999999999</v>
      </c>
      <c r="G213" s="169"/>
      <c r="H213" s="169"/>
      <c r="I213" s="169"/>
      <c r="J213" s="170">
        <v>6561.4639999999999</v>
      </c>
      <c r="K213" s="35" t="s">
        <v>412</v>
      </c>
      <c r="L213" s="118" t="s">
        <v>706</v>
      </c>
      <c r="M213" s="115"/>
      <c r="N213" s="115" t="s">
        <v>579</v>
      </c>
      <c r="O213" s="115" t="s">
        <v>486</v>
      </c>
      <c r="P213" s="115" t="s">
        <v>486</v>
      </c>
      <c r="Q213" s="115" t="s">
        <v>487</v>
      </c>
      <c r="R213" s="35" t="s">
        <v>460</v>
      </c>
    </row>
    <row r="214" spans="1:18" customFormat="1" ht="30" customHeight="1" x14ac:dyDescent="0.25">
      <c r="A214" s="118" t="s">
        <v>330</v>
      </c>
      <c r="B214" s="35" t="s">
        <v>336</v>
      </c>
      <c r="C214" s="35" t="s">
        <v>336</v>
      </c>
      <c r="D214" s="169"/>
      <c r="E214" s="169"/>
      <c r="F214" s="169">
        <v>3498.1779999999999</v>
      </c>
      <c r="G214" s="169"/>
      <c r="H214" s="169"/>
      <c r="I214" s="169"/>
      <c r="J214" s="170">
        <v>3498.1779999999999</v>
      </c>
      <c r="K214" s="35" t="s">
        <v>412</v>
      </c>
      <c r="L214" s="118" t="s">
        <v>706</v>
      </c>
      <c r="M214" s="115"/>
      <c r="N214" s="115" t="s">
        <v>579</v>
      </c>
      <c r="O214" s="115" t="s">
        <v>486</v>
      </c>
      <c r="P214" s="115" t="s">
        <v>486</v>
      </c>
      <c r="Q214" s="115" t="s">
        <v>487</v>
      </c>
      <c r="R214" s="35" t="s">
        <v>460</v>
      </c>
    </row>
    <row r="215" spans="1:18" customFormat="1" ht="30" customHeight="1" x14ac:dyDescent="0.25">
      <c r="A215" s="118" t="s">
        <v>330</v>
      </c>
      <c r="B215" s="35" t="s">
        <v>337</v>
      </c>
      <c r="C215" s="35" t="s">
        <v>337</v>
      </c>
      <c r="D215" s="169"/>
      <c r="E215" s="169"/>
      <c r="F215" s="169">
        <v>5762.3459999999995</v>
      </c>
      <c r="G215" s="169"/>
      <c r="H215" s="169"/>
      <c r="I215" s="169"/>
      <c r="J215" s="170">
        <v>5762.3459999999995</v>
      </c>
      <c r="K215" s="35" t="s">
        <v>412</v>
      </c>
      <c r="L215" s="118" t="s">
        <v>706</v>
      </c>
      <c r="M215" s="115"/>
      <c r="N215" s="115" t="s">
        <v>579</v>
      </c>
      <c r="O215" s="115" t="s">
        <v>486</v>
      </c>
      <c r="P215" s="115" t="s">
        <v>486</v>
      </c>
      <c r="Q215" s="115" t="s">
        <v>487</v>
      </c>
      <c r="R215" s="35" t="s">
        <v>460</v>
      </c>
    </row>
    <row r="216" spans="1:18" customFormat="1" ht="30" customHeight="1" x14ac:dyDescent="0.25">
      <c r="A216" s="118" t="s">
        <v>338</v>
      </c>
      <c r="B216" s="35" t="s">
        <v>758</v>
      </c>
      <c r="C216" s="35" t="s">
        <v>339</v>
      </c>
      <c r="D216" s="169"/>
      <c r="E216" s="169"/>
      <c r="F216" s="169">
        <v>854.76099999999997</v>
      </c>
      <c r="G216" s="169"/>
      <c r="H216" s="169"/>
      <c r="I216" s="169"/>
      <c r="J216" s="170">
        <v>854.76099999999997</v>
      </c>
      <c r="K216" s="35" t="s">
        <v>412</v>
      </c>
      <c r="L216" s="118" t="s">
        <v>706</v>
      </c>
      <c r="M216" s="115"/>
      <c r="N216" s="115" t="s">
        <v>580</v>
      </c>
      <c r="O216" s="115" t="s">
        <v>428</v>
      </c>
      <c r="P216" s="115" t="s">
        <v>459</v>
      </c>
      <c r="Q216" s="115" t="s">
        <v>430</v>
      </c>
      <c r="R216" s="35" t="s">
        <v>441</v>
      </c>
    </row>
    <row r="217" spans="1:18" s="17" customFormat="1" ht="30" customHeight="1" x14ac:dyDescent="0.25">
      <c r="A217" s="118" t="s">
        <v>798</v>
      </c>
      <c r="B217" s="55" t="s">
        <v>696</v>
      </c>
      <c r="C217" s="99" t="s">
        <v>696</v>
      </c>
      <c r="D217" s="169"/>
      <c r="E217" s="169"/>
      <c r="F217" s="169"/>
      <c r="G217" s="169"/>
      <c r="H217" s="169"/>
      <c r="I217" s="169"/>
      <c r="J217" s="170"/>
      <c r="K217" s="35" t="s">
        <v>412</v>
      </c>
      <c r="L217" s="118" t="s">
        <v>706</v>
      </c>
      <c r="M217" s="119" t="s">
        <v>582</v>
      </c>
      <c r="N217" s="115" t="s">
        <v>772</v>
      </c>
      <c r="O217" s="115" t="s">
        <v>467</v>
      </c>
      <c r="P217" s="115" t="s">
        <v>468</v>
      </c>
      <c r="Q217" s="115" t="s">
        <v>467</v>
      </c>
      <c r="R217" s="35" t="s">
        <v>427</v>
      </c>
    </row>
    <row r="218" spans="1:18" customFormat="1" ht="30" customHeight="1" x14ac:dyDescent="0.25">
      <c r="A218" s="118" t="s">
        <v>798</v>
      </c>
      <c r="B218" s="55" t="s">
        <v>340</v>
      </c>
      <c r="C218" s="99" t="s">
        <v>340</v>
      </c>
      <c r="D218" s="169"/>
      <c r="E218" s="169"/>
      <c r="F218" s="169">
        <v>17894.349999999999</v>
      </c>
      <c r="G218" s="169"/>
      <c r="H218" s="169"/>
      <c r="I218" s="169"/>
      <c r="J218" s="170">
        <v>17894.349999999999</v>
      </c>
      <c r="K218" s="35" t="s">
        <v>412</v>
      </c>
      <c r="L218" s="118" t="s">
        <v>706</v>
      </c>
      <c r="M218" s="119" t="s">
        <v>792</v>
      </c>
      <c r="N218" s="115" t="s">
        <v>772</v>
      </c>
      <c r="O218" s="115" t="s">
        <v>467</v>
      </c>
      <c r="P218" s="115" t="s">
        <v>468</v>
      </c>
      <c r="Q218" s="115" t="s">
        <v>467</v>
      </c>
      <c r="R218" s="35" t="s">
        <v>427</v>
      </c>
    </row>
    <row r="219" spans="1:18" customFormat="1" ht="30" customHeight="1" x14ac:dyDescent="0.25">
      <c r="A219" s="118" t="s">
        <v>341</v>
      </c>
      <c r="B219" s="55" t="s">
        <v>342</v>
      </c>
      <c r="C219" s="35" t="s">
        <v>342</v>
      </c>
      <c r="D219" s="169"/>
      <c r="E219" s="169"/>
      <c r="F219" s="169">
        <v>344.399</v>
      </c>
      <c r="G219" s="169"/>
      <c r="H219" s="171"/>
      <c r="I219" s="169"/>
      <c r="J219" s="170">
        <v>344.399</v>
      </c>
      <c r="K219" s="35" t="s">
        <v>412</v>
      </c>
      <c r="L219" s="118" t="s">
        <v>706</v>
      </c>
      <c r="M219" s="117" t="s">
        <v>584</v>
      </c>
      <c r="N219" s="115" t="s">
        <v>583</v>
      </c>
      <c r="O219" s="115" t="s">
        <v>270</v>
      </c>
      <c r="P219" s="115" t="s">
        <v>423</v>
      </c>
      <c r="Q219" s="115" t="s">
        <v>424</v>
      </c>
      <c r="R219" s="35" t="s">
        <v>422</v>
      </c>
    </row>
    <row r="220" spans="1:18" customFormat="1" ht="30" customHeight="1" x14ac:dyDescent="0.25">
      <c r="A220" s="118" t="s">
        <v>343</v>
      </c>
      <c r="B220" s="55" t="s">
        <v>344</v>
      </c>
      <c r="C220" s="35" t="s">
        <v>344</v>
      </c>
      <c r="D220" s="169"/>
      <c r="E220" s="169"/>
      <c r="F220" s="169">
        <v>256.67700000000002</v>
      </c>
      <c r="G220" s="169"/>
      <c r="H220" s="171"/>
      <c r="I220" s="169"/>
      <c r="J220" s="170">
        <v>256.67700000000002</v>
      </c>
      <c r="K220" s="35" t="s">
        <v>412</v>
      </c>
      <c r="L220" s="118" t="s">
        <v>706</v>
      </c>
      <c r="M220" s="115"/>
      <c r="N220" s="115" t="s">
        <v>585</v>
      </c>
      <c r="O220" s="115" t="s">
        <v>467</v>
      </c>
      <c r="P220" s="115" t="s">
        <v>499</v>
      </c>
      <c r="Q220" s="115" t="s">
        <v>467</v>
      </c>
      <c r="R220" s="35" t="s">
        <v>427</v>
      </c>
    </row>
    <row r="221" spans="1:18" customFormat="1" ht="30" customHeight="1" x14ac:dyDescent="0.25">
      <c r="A221" s="118" t="s">
        <v>345</v>
      </c>
      <c r="B221" s="55" t="s">
        <v>346</v>
      </c>
      <c r="C221" s="35" t="s">
        <v>346</v>
      </c>
      <c r="D221" s="169"/>
      <c r="E221" s="169"/>
      <c r="F221" s="169">
        <v>941.88400000000001</v>
      </c>
      <c r="G221" s="169"/>
      <c r="H221" s="171"/>
      <c r="I221" s="169"/>
      <c r="J221" s="170">
        <v>941.88400000000001</v>
      </c>
      <c r="K221" s="35" t="s">
        <v>412</v>
      </c>
      <c r="L221" s="118" t="s">
        <v>706</v>
      </c>
      <c r="M221" s="115"/>
      <c r="N221" s="115"/>
      <c r="O221" s="115" t="s">
        <v>439</v>
      </c>
      <c r="P221" s="115" t="s">
        <v>515</v>
      </c>
      <c r="Q221" s="115" t="s">
        <v>440</v>
      </c>
      <c r="R221" s="35" t="s">
        <v>438</v>
      </c>
    </row>
    <row r="222" spans="1:18" customFormat="1" ht="30" customHeight="1" x14ac:dyDescent="0.25">
      <c r="A222" s="118" t="s">
        <v>347</v>
      </c>
      <c r="B222" s="611" t="s">
        <v>760</v>
      </c>
      <c r="C222" s="35" t="s">
        <v>348</v>
      </c>
      <c r="D222" s="169"/>
      <c r="E222" s="169"/>
      <c r="F222" s="171">
        <v>633</v>
      </c>
      <c r="G222" s="169"/>
      <c r="H222" s="171">
        <v>10880</v>
      </c>
      <c r="I222" s="169"/>
      <c r="J222" s="169">
        <v>11513</v>
      </c>
      <c r="K222" s="35" t="s">
        <v>414</v>
      </c>
      <c r="L222" s="118" t="s">
        <v>711</v>
      </c>
      <c r="M222" s="115"/>
      <c r="N222" s="115" t="s">
        <v>587</v>
      </c>
      <c r="O222" s="115" t="s">
        <v>439</v>
      </c>
      <c r="P222" s="115" t="s">
        <v>534</v>
      </c>
      <c r="Q222" s="115" t="s">
        <v>440</v>
      </c>
      <c r="R222" s="35" t="s">
        <v>438</v>
      </c>
    </row>
    <row r="223" spans="1:18" customFormat="1" ht="30" customHeight="1" x14ac:dyDescent="0.25">
      <c r="A223" s="118" t="s">
        <v>349</v>
      </c>
      <c r="B223" s="55" t="s">
        <v>350</v>
      </c>
      <c r="C223" s="55" t="s">
        <v>350</v>
      </c>
      <c r="D223" s="169"/>
      <c r="E223" s="169"/>
      <c r="F223" s="169">
        <v>481.87400000000002</v>
      </c>
      <c r="G223" s="169"/>
      <c r="H223" s="169"/>
      <c r="I223" s="169">
        <v>8.468</v>
      </c>
      <c r="J223" s="170">
        <v>490.34200000000004</v>
      </c>
      <c r="K223" s="35" t="s">
        <v>412</v>
      </c>
      <c r="L223" s="118" t="s">
        <v>706</v>
      </c>
      <c r="M223" s="115"/>
      <c r="N223" s="115" t="s">
        <v>588</v>
      </c>
      <c r="O223" s="115" t="s">
        <v>467</v>
      </c>
      <c r="P223" s="115" t="s">
        <v>499</v>
      </c>
      <c r="Q223" s="115" t="s">
        <v>467</v>
      </c>
      <c r="R223" s="35" t="s">
        <v>427</v>
      </c>
    </row>
    <row r="224" spans="1:18" customFormat="1" ht="30" customHeight="1" x14ac:dyDescent="0.25">
      <c r="A224" s="118" t="s">
        <v>351</v>
      </c>
      <c r="B224" s="55" t="s">
        <v>352</v>
      </c>
      <c r="C224" s="30" t="s">
        <v>352</v>
      </c>
      <c r="D224" s="169"/>
      <c r="E224" s="169"/>
      <c r="F224" s="169"/>
      <c r="G224" s="169"/>
      <c r="H224" s="169"/>
      <c r="I224" s="169"/>
      <c r="J224" s="170"/>
      <c r="K224" s="99" t="s">
        <v>412</v>
      </c>
      <c r="L224" s="118" t="s">
        <v>706</v>
      </c>
      <c r="M224" s="117" t="s">
        <v>425</v>
      </c>
      <c r="N224" s="115" t="s">
        <v>589</v>
      </c>
      <c r="O224" s="115" t="s">
        <v>428</v>
      </c>
      <c r="P224" s="115" t="s">
        <v>429</v>
      </c>
      <c r="Q224" s="115" t="s">
        <v>430</v>
      </c>
      <c r="R224" s="35" t="s">
        <v>427</v>
      </c>
    </row>
    <row r="225" spans="1:18" customFormat="1" ht="30" customHeight="1" x14ac:dyDescent="0.25">
      <c r="A225" s="118" t="s">
        <v>353</v>
      </c>
      <c r="B225" s="55" t="s">
        <v>354</v>
      </c>
      <c r="C225" s="55" t="s">
        <v>354</v>
      </c>
      <c r="D225" s="169"/>
      <c r="E225" s="169"/>
      <c r="F225" s="169"/>
      <c r="G225" s="169"/>
      <c r="H225" s="169"/>
      <c r="I225" s="169"/>
      <c r="J225" s="169"/>
      <c r="K225" s="99" t="s">
        <v>412</v>
      </c>
      <c r="L225" s="118" t="s">
        <v>706</v>
      </c>
      <c r="M225" s="117" t="s">
        <v>590</v>
      </c>
      <c r="N225" s="115" t="s">
        <v>731</v>
      </c>
      <c r="O225" s="115" t="s">
        <v>467</v>
      </c>
      <c r="P225" s="115" t="s">
        <v>499</v>
      </c>
      <c r="Q225" s="115" t="s">
        <v>467</v>
      </c>
      <c r="R225" s="35" t="s">
        <v>427</v>
      </c>
    </row>
    <row r="226" spans="1:18" customFormat="1" ht="30" customHeight="1" x14ac:dyDescent="0.25">
      <c r="A226" s="118" t="s">
        <v>355</v>
      </c>
      <c r="B226" s="55" t="s">
        <v>356</v>
      </c>
      <c r="C226" s="55" t="s">
        <v>356</v>
      </c>
      <c r="D226" s="169"/>
      <c r="E226" s="169"/>
      <c r="F226" s="169">
        <v>1157.278</v>
      </c>
      <c r="G226" s="169"/>
      <c r="H226" s="169"/>
      <c r="I226" s="169">
        <v>10</v>
      </c>
      <c r="J226" s="170">
        <f>F226+I226</f>
        <v>1167.278</v>
      </c>
      <c r="K226" s="35" t="s">
        <v>412</v>
      </c>
      <c r="L226" s="118" t="s">
        <v>706</v>
      </c>
      <c r="M226" s="117" t="s">
        <v>592</v>
      </c>
      <c r="N226" s="115" t="s">
        <v>591</v>
      </c>
      <c r="O226" s="115" t="s">
        <v>428</v>
      </c>
      <c r="P226" s="115" t="s">
        <v>429</v>
      </c>
      <c r="Q226" s="115" t="s">
        <v>430</v>
      </c>
      <c r="R226" s="35" t="s">
        <v>427</v>
      </c>
    </row>
    <row r="227" spans="1:18" customFormat="1" ht="30" customHeight="1" x14ac:dyDescent="0.25">
      <c r="A227" s="118" t="s">
        <v>357</v>
      </c>
      <c r="B227" s="55" t="s">
        <v>358</v>
      </c>
      <c r="C227" s="99" t="s">
        <v>358</v>
      </c>
      <c r="D227" s="169"/>
      <c r="E227" s="169"/>
      <c r="F227" s="169"/>
      <c r="G227" s="169"/>
      <c r="H227" s="169"/>
      <c r="I227" s="169"/>
      <c r="J227" s="170"/>
      <c r="K227" s="99" t="s">
        <v>412</v>
      </c>
      <c r="L227" s="118" t="s">
        <v>708</v>
      </c>
      <c r="M227" s="117" t="s">
        <v>425</v>
      </c>
      <c r="N227" s="115"/>
      <c r="O227" s="115" t="s">
        <v>442</v>
      </c>
      <c r="P227" s="115" t="s">
        <v>443</v>
      </c>
      <c r="Q227" s="115" t="s">
        <v>444</v>
      </c>
      <c r="R227" s="35" t="s">
        <v>441</v>
      </c>
    </row>
    <row r="228" spans="1:18" customFormat="1" ht="30" customHeight="1" x14ac:dyDescent="0.25">
      <c r="A228" s="118" t="s">
        <v>359</v>
      </c>
      <c r="B228" s="55" t="s">
        <v>360</v>
      </c>
      <c r="C228" s="55" t="s">
        <v>360</v>
      </c>
      <c r="D228" s="169"/>
      <c r="E228" s="169"/>
      <c r="F228" s="169">
        <v>454.68</v>
      </c>
      <c r="G228" s="169"/>
      <c r="H228" s="169"/>
      <c r="I228" s="169"/>
      <c r="J228" s="170">
        <v>454.68</v>
      </c>
      <c r="K228" s="35" t="s">
        <v>412</v>
      </c>
      <c r="L228" s="118" t="s">
        <v>706</v>
      </c>
      <c r="M228" s="117" t="s">
        <v>594</v>
      </c>
      <c r="N228" s="115" t="s">
        <v>593</v>
      </c>
      <c r="O228" s="115" t="s">
        <v>442</v>
      </c>
      <c r="P228" s="115" t="s">
        <v>443</v>
      </c>
      <c r="Q228" s="115" t="s">
        <v>444</v>
      </c>
      <c r="R228" s="35" t="s">
        <v>441</v>
      </c>
    </row>
    <row r="229" spans="1:18" customFormat="1" ht="30" customHeight="1" x14ac:dyDescent="0.25">
      <c r="A229" s="118" t="s">
        <v>361</v>
      </c>
      <c r="B229" s="55" t="s">
        <v>362</v>
      </c>
      <c r="C229" s="30" t="s">
        <v>362</v>
      </c>
      <c r="D229" s="169"/>
      <c r="E229" s="169"/>
      <c r="F229" s="169"/>
      <c r="G229" s="169"/>
      <c r="H229" s="169"/>
      <c r="I229" s="169"/>
      <c r="J229" s="170"/>
      <c r="K229" s="99" t="s">
        <v>412</v>
      </c>
      <c r="L229" s="118" t="s">
        <v>708</v>
      </c>
      <c r="M229" s="117" t="s">
        <v>425</v>
      </c>
      <c r="N229" s="115" t="s">
        <v>773</v>
      </c>
      <c r="O229" s="115" t="s">
        <v>433</v>
      </c>
      <c r="P229" s="115" t="s">
        <v>482</v>
      </c>
      <c r="Q229" s="115" t="s">
        <v>435</v>
      </c>
      <c r="R229" s="35" t="s">
        <v>427</v>
      </c>
    </row>
    <row r="230" spans="1:18" customFormat="1" ht="30" customHeight="1" x14ac:dyDescent="0.25">
      <c r="A230" s="118" t="s">
        <v>363</v>
      </c>
      <c r="B230" s="55" t="s">
        <v>364</v>
      </c>
      <c r="C230" s="35" t="s">
        <v>364</v>
      </c>
      <c r="D230" s="169"/>
      <c r="E230" s="169"/>
      <c r="F230" s="171">
        <v>678</v>
      </c>
      <c r="G230" s="169"/>
      <c r="H230" s="169"/>
      <c r="I230" s="169"/>
      <c r="J230" s="171">
        <v>678</v>
      </c>
      <c r="K230" s="35" t="s">
        <v>414</v>
      </c>
      <c r="L230" s="118" t="s">
        <v>711</v>
      </c>
      <c r="M230" s="115"/>
      <c r="N230" s="115" t="s">
        <v>596</v>
      </c>
      <c r="O230" s="115" t="s">
        <v>203</v>
      </c>
      <c r="P230" s="115" t="s">
        <v>505</v>
      </c>
      <c r="Q230" s="115" t="s">
        <v>496</v>
      </c>
      <c r="R230" s="35" t="s">
        <v>422</v>
      </c>
    </row>
    <row r="231" spans="1:18" customFormat="1" ht="30" customHeight="1" x14ac:dyDescent="0.25">
      <c r="A231" s="118" t="s">
        <v>724</v>
      </c>
      <c r="B231" s="35" t="s">
        <v>367</v>
      </c>
      <c r="C231" s="35" t="s">
        <v>368</v>
      </c>
      <c r="D231" s="169"/>
      <c r="E231" s="169"/>
      <c r="F231" s="169"/>
      <c r="G231" s="169"/>
      <c r="H231" s="169">
        <v>58422</v>
      </c>
      <c r="I231" s="169"/>
      <c r="J231" s="169">
        <v>58422</v>
      </c>
      <c r="K231" s="35" t="s">
        <v>414</v>
      </c>
      <c r="L231" s="118" t="s">
        <v>711</v>
      </c>
      <c r="M231" s="115"/>
      <c r="N231" s="115" t="s">
        <v>597</v>
      </c>
      <c r="O231" s="115" t="s">
        <v>439</v>
      </c>
      <c r="P231" s="115" t="s">
        <v>368</v>
      </c>
      <c r="Q231" s="115" t="s">
        <v>440</v>
      </c>
      <c r="R231" s="35" t="s">
        <v>438</v>
      </c>
    </row>
    <row r="232" spans="1:18" customFormat="1" ht="30" customHeight="1" x14ac:dyDescent="0.25">
      <c r="A232" s="118" t="s">
        <v>724</v>
      </c>
      <c r="B232" s="35" t="s">
        <v>369</v>
      </c>
      <c r="C232" s="35" t="s">
        <v>368</v>
      </c>
      <c r="D232" s="169"/>
      <c r="E232" s="169"/>
      <c r="F232" s="169"/>
      <c r="G232" s="169"/>
      <c r="H232" s="169">
        <v>58101</v>
      </c>
      <c r="I232" s="169"/>
      <c r="J232" s="169">
        <v>58101</v>
      </c>
      <c r="K232" s="35" t="s">
        <v>414</v>
      </c>
      <c r="L232" s="118" t="s">
        <v>711</v>
      </c>
      <c r="M232" s="115"/>
      <c r="N232" s="115" t="s">
        <v>597</v>
      </c>
      <c r="O232" s="115" t="s">
        <v>439</v>
      </c>
      <c r="P232" s="115" t="s">
        <v>368</v>
      </c>
      <c r="Q232" s="115" t="s">
        <v>440</v>
      </c>
      <c r="R232" s="35" t="s">
        <v>438</v>
      </c>
    </row>
    <row r="233" spans="1:18" customFormat="1" ht="30" customHeight="1" x14ac:dyDescent="0.25">
      <c r="A233" s="118" t="s">
        <v>724</v>
      </c>
      <c r="B233" s="35" t="s">
        <v>370</v>
      </c>
      <c r="C233" s="35" t="s">
        <v>368</v>
      </c>
      <c r="D233" s="169"/>
      <c r="E233" s="169"/>
      <c r="F233" s="169">
        <v>-169</v>
      </c>
      <c r="G233" s="169"/>
      <c r="H233" s="169"/>
      <c r="I233" s="169"/>
      <c r="J233" s="169">
        <v>-169</v>
      </c>
      <c r="K233" s="35" t="s">
        <v>414</v>
      </c>
      <c r="L233" s="118" t="s">
        <v>711</v>
      </c>
      <c r="M233" s="115"/>
      <c r="N233" s="115" t="s">
        <v>597</v>
      </c>
      <c r="O233" s="115" t="s">
        <v>439</v>
      </c>
      <c r="P233" s="115" t="s">
        <v>368</v>
      </c>
      <c r="Q233" s="115" t="s">
        <v>440</v>
      </c>
      <c r="R233" s="35" t="s">
        <v>438</v>
      </c>
    </row>
    <row r="234" spans="1:18" customFormat="1" ht="30" customHeight="1" x14ac:dyDescent="0.25">
      <c r="A234" s="118" t="s">
        <v>371</v>
      </c>
      <c r="B234" s="55" t="s">
        <v>372</v>
      </c>
      <c r="C234" s="55" t="s">
        <v>259</v>
      </c>
      <c r="D234" s="169"/>
      <c r="E234" s="169"/>
      <c r="F234" s="169"/>
      <c r="G234" s="169"/>
      <c r="H234" s="169"/>
      <c r="I234" s="169"/>
      <c r="J234" s="169"/>
      <c r="K234" s="35" t="s">
        <v>416</v>
      </c>
      <c r="L234" s="118" t="s">
        <v>711</v>
      </c>
      <c r="M234" s="117" t="s">
        <v>560</v>
      </c>
      <c r="N234" s="115"/>
      <c r="O234" s="115" t="s">
        <v>439</v>
      </c>
      <c r="P234" s="115" t="s">
        <v>537</v>
      </c>
      <c r="Q234" s="115" t="s">
        <v>440</v>
      </c>
      <c r="R234" s="35" t="s">
        <v>438</v>
      </c>
    </row>
    <row r="235" spans="1:18" customFormat="1" ht="30" customHeight="1" x14ac:dyDescent="0.25">
      <c r="A235" s="118" t="s">
        <v>761</v>
      </c>
      <c r="B235" s="30" t="s">
        <v>373</v>
      </c>
      <c r="C235" s="30" t="s">
        <v>91</v>
      </c>
      <c r="D235" s="169"/>
      <c r="E235" s="169"/>
      <c r="F235" s="169"/>
      <c r="G235" s="169"/>
      <c r="H235" s="169"/>
      <c r="I235" s="169"/>
      <c r="J235" s="170"/>
      <c r="K235" s="99" t="s">
        <v>416</v>
      </c>
      <c r="L235" s="118" t="s">
        <v>711</v>
      </c>
      <c r="M235" s="117" t="s">
        <v>560</v>
      </c>
      <c r="N235" s="115"/>
      <c r="O235" s="115" t="s">
        <v>439</v>
      </c>
      <c r="P235" s="115" t="s">
        <v>91</v>
      </c>
      <c r="Q235" s="115" t="s">
        <v>440</v>
      </c>
      <c r="R235" s="35" t="s">
        <v>438</v>
      </c>
    </row>
    <row r="236" spans="1:18" customFormat="1" ht="30" customHeight="1" x14ac:dyDescent="0.25">
      <c r="A236" s="118" t="s">
        <v>374</v>
      </c>
      <c r="B236" s="35" t="s">
        <v>375</v>
      </c>
      <c r="C236" s="55" t="s">
        <v>375</v>
      </c>
      <c r="D236" s="169"/>
      <c r="E236" s="169"/>
      <c r="F236" s="169">
        <v>4810.5450000000001</v>
      </c>
      <c r="G236" s="169"/>
      <c r="H236" s="169"/>
      <c r="I236" s="169"/>
      <c r="J236" s="170">
        <v>4810.5450000000001</v>
      </c>
      <c r="K236" s="35" t="s">
        <v>412</v>
      </c>
      <c r="L236" s="118" t="s">
        <v>706</v>
      </c>
      <c r="M236" s="117"/>
      <c r="N236" s="115" t="s">
        <v>599</v>
      </c>
      <c r="O236" s="115" t="s">
        <v>433</v>
      </c>
      <c r="P236" s="115" t="s">
        <v>482</v>
      </c>
      <c r="Q236" s="115" t="s">
        <v>435</v>
      </c>
      <c r="R236" s="35" t="s">
        <v>427</v>
      </c>
    </row>
    <row r="237" spans="1:18" customFormat="1" ht="30" customHeight="1" x14ac:dyDescent="0.25">
      <c r="A237" s="118" t="s">
        <v>376</v>
      </c>
      <c r="B237" s="35" t="s">
        <v>377</v>
      </c>
      <c r="C237" s="99" t="s">
        <v>377</v>
      </c>
      <c r="D237" s="169"/>
      <c r="E237" s="169"/>
      <c r="F237" s="169"/>
      <c r="G237" s="169"/>
      <c r="H237" s="169"/>
      <c r="I237" s="169"/>
      <c r="J237" s="170"/>
      <c r="K237" s="99" t="s">
        <v>412</v>
      </c>
      <c r="L237" s="118" t="s">
        <v>706</v>
      </c>
      <c r="M237" s="117" t="s">
        <v>425</v>
      </c>
      <c r="N237" s="115" t="s">
        <v>600</v>
      </c>
      <c r="O237" s="115" t="s">
        <v>442</v>
      </c>
      <c r="P237" s="115" t="s">
        <v>443</v>
      </c>
      <c r="Q237" s="115" t="s">
        <v>444</v>
      </c>
      <c r="R237" s="35" t="s">
        <v>441</v>
      </c>
    </row>
    <row r="238" spans="1:18" customFormat="1" ht="30" customHeight="1" x14ac:dyDescent="0.25">
      <c r="A238" s="118" t="s">
        <v>378</v>
      </c>
      <c r="B238" s="35" t="s">
        <v>379</v>
      </c>
      <c r="C238" s="35" t="s">
        <v>379</v>
      </c>
      <c r="D238" s="169"/>
      <c r="E238" s="169"/>
      <c r="F238" s="169">
        <v>238.53200000000001</v>
      </c>
      <c r="G238" s="169"/>
      <c r="H238" s="169"/>
      <c r="I238" s="169"/>
      <c r="J238" s="170">
        <v>238.53200000000001</v>
      </c>
      <c r="K238" s="35" t="s">
        <v>412</v>
      </c>
      <c r="L238" s="118" t="s">
        <v>706</v>
      </c>
      <c r="M238" s="117"/>
      <c r="N238" s="115" t="s">
        <v>601</v>
      </c>
      <c r="O238" s="115" t="s">
        <v>442</v>
      </c>
      <c r="P238" s="115" t="s">
        <v>443</v>
      </c>
      <c r="Q238" s="115" t="s">
        <v>444</v>
      </c>
      <c r="R238" s="35" t="s">
        <v>427</v>
      </c>
    </row>
    <row r="239" spans="1:18" customFormat="1" ht="30" customHeight="1" x14ac:dyDescent="0.25">
      <c r="A239" s="118" t="s">
        <v>380</v>
      </c>
      <c r="B239" s="35" t="s">
        <v>381</v>
      </c>
      <c r="C239" s="35" t="s">
        <v>381</v>
      </c>
      <c r="D239" s="169"/>
      <c r="E239" s="169"/>
      <c r="F239" s="169">
        <v>635.00699999999995</v>
      </c>
      <c r="G239" s="169"/>
      <c r="H239" s="169"/>
      <c r="I239" s="169"/>
      <c r="J239" s="170">
        <v>635.00699999999995</v>
      </c>
      <c r="K239" s="35" t="s">
        <v>412</v>
      </c>
      <c r="L239" s="118" t="s">
        <v>706</v>
      </c>
      <c r="M239" s="117"/>
      <c r="N239" s="115" t="s">
        <v>602</v>
      </c>
      <c r="O239" s="115" t="s">
        <v>467</v>
      </c>
      <c r="P239" s="115" t="s">
        <v>499</v>
      </c>
      <c r="Q239" s="115" t="s">
        <v>479</v>
      </c>
      <c r="R239" s="35" t="s">
        <v>427</v>
      </c>
    </row>
    <row r="240" spans="1:18" customFormat="1" ht="30" customHeight="1" x14ac:dyDescent="0.25">
      <c r="A240" s="118" t="s">
        <v>725</v>
      </c>
      <c r="B240" s="35" t="s">
        <v>382</v>
      </c>
      <c r="C240" s="35" t="s">
        <v>382</v>
      </c>
      <c r="D240" s="169"/>
      <c r="E240" s="169"/>
      <c r="F240" s="169">
        <v>1214.8050000000001</v>
      </c>
      <c r="G240" s="169"/>
      <c r="H240" s="169"/>
      <c r="I240" s="169"/>
      <c r="J240" s="170">
        <v>1214.8050000000001</v>
      </c>
      <c r="K240" s="35" t="s">
        <v>412</v>
      </c>
      <c r="L240" s="118" t="s">
        <v>706</v>
      </c>
      <c r="M240" s="117"/>
      <c r="N240" s="115" t="s">
        <v>774</v>
      </c>
      <c r="O240" s="115" t="s">
        <v>442</v>
      </c>
      <c r="P240" s="115" t="s">
        <v>443</v>
      </c>
      <c r="Q240" s="115" t="s">
        <v>444</v>
      </c>
      <c r="R240" s="35" t="s">
        <v>441</v>
      </c>
    </row>
    <row r="241" spans="1:18" customFormat="1" ht="30" customHeight="1" x14ac:dyDescent="0.25">
      <c r="A241" s="118" t="s">
        <v>383</v>
      </c>
      <c r="B241" s="35" t="s">
        <v>384</v>
      </c>
      <c r="C241" s="35" t="s">
        <v>384</v>
      </c>
      <c r="D241" s="169"/>
      <c r="E241" s="169"/>
      <c r="F241" s="169">
        <v>509.8</v>
      </c>
      <c r="G241" s="169"/>
      <c r="H241" s="169"/>
      <c r="I241" s="169"/>
      <c r="J241" s="170">
        <v>509.8</v>
      </c>
      <c r="K241" s="35" t="s">
        <v>412</v>
      </c>
      <c r="L241" s="118" t="s">
        <v>706</v>
      </c>
      <c r="M241" s="117"/>
      <c r="N241" s="115" t="s">
        <v>604</v>
      </c>
      <c r="O241" s="115" t="s">
        <v>449</v>
      </c>
      <c r="P241" s="115" t="s">
        <v>450</v>
      </c>
      <c r="Q241" s="115" t="s">
        <v>496</v>
      </c>
      <c r="R241" s="35" t="s">
        <v>422</v>
      </c>
    </row>
    <row r="242" spans="1:18" customFormat="1" ht="30" customHeight="1" x14ac:dyDescent="0.25">
      <c r="A242" s="118" t="s">
        <v>762</v>
      </c>
      <c r="B242" s="35" t="s">
        <v>386</v>
      </c>
      <c r="C242" s="55" t="s">
        <v>386</v>
      </c>
      <c r="D242" s="169"/>
      <c r="E242" s="169"/>
      <c r="F242" s="169">
        <v>724.05899999999997</v>
      </c>
      <c r="G242" s="169"/>
      <c r="H242" s="169"/>
      <c r="I242" s="169"/>
      <c r="J242" s="170">
        <v>724.05899999999997</v>
      </c>
      <c r="K242" s="35" t="s">
        <v>412</v>
      </c>
      <c r="L242" s="118" t="s">
        <v>706</v>
      </c>
      <c r="M242" s="117" t="s">
        <v>606</v>
      </c>
      <c r="N242" s="115" t="s">
        <v>605</v>
      </c>
      <c r="O242" s="115" t="s">
        <v>433</v>
      </c>
      <c r="P242" s="115" t="s">
        <v>482</v>
      </c>
      <c r="Q242" s="115" t="s">
        <v>435</v>
      </c>
      <c r="R242" s="35" t="s">
        <v>427</v>
      </c>
    </row>
    <row r="243" spans="1:18" customFormat="1" ht="30" customHeight="1" x14ac:dyDescent="0.25">
      <c r="A243" s="118" t="s">
        <v>387</v>
      </c>
      <c r="B243" s="35" t="s">
        <v>388</v>
      </c>
      <c r="C243" s="55" t="s">
        <v>388</v>
      </c>
      <c r="D243" s="169"/>
      <c r="E243" s="169"/>
      <c r="F243" s="169">
        <v>3223.239</v>
      </c>
      <c r="G243" s="169"/>
      <c r="H243" s="169"/>
      <c r="I243" s="169"/>
      <c r="J243" s="170">
        <v>3223.239</v>
      </c>
      <c r="K243" s="35" t="s">
        <v>412</v>
      </c>
      <c r="L243" s="118" t="s">
        <v>706</v>
      </c>
      <c r="M243" s="117" t="s">
        <v>608</v>
      </c>
      <c r="N243" s="115" t="s">
        <v>607</v>
      </c>
      <c r="O243" s="115" t="s">
        <v>433</v>
      </c>
      <c r="P243" s="115" t="s">
        <v>434</v>
      </c>
      <c r="Q243" s="115" t="s">
        <v>435</v>
      </c>
      <c r="R243" s="35" t="s">
        <v>427</v>
      </c>
    </row>
    <row r="244" spans="1:18" customFormat="1" ht="30" customHeight="1" x14ac:dyDescent="0.25">
      <c r="A244" s="118" t="s">
        <v>389</v>
      </c>
      <c r="B244" s="35" t="s">
        <v>390</v>
      </c>
      <c r="C244" s="55" t="s">
        <v>390</v>
      </c>
      <c r="D244" s="169"/>
      <c r="E244" s="169"/>
      <c r="F244" s="169">
        <v>345.42</v>
      </c>
      <c r="G244" s="169"/>
      <c r="H244" s="169"/>
      <c r="I244" s="169"/>
      <c r="J244" s="170">
        <v>345.42</v>
      </c>
      <c r="K244" s="35" t="s">
        <v>412</v>
      </c>
      <c r="L244" s="118" t="s">
        <v>706</v>
      </c>
      <c r="M244" s="117" t="s">
        <v>592</v>
      </c>
      <c r="N244" s="115" t="s">
        <v>722</v>
      </c>
      <c r="O244" s="115" t="s">
        <v>442</v>
      </c>
      <c r="P244" s="115" t="s">
        <v>443</v>
      </c>
      <c r="Q244" s="115" t="s">
        <v>444</v>
      </c>
      <c r="R244" s="35" t="s">
        <v>441</v>
      </c>
    </row>
    <row r="245" spans="1:18" customFormat="1" ht="30" customHeight="1" x14ac:dyDescent="0.25">
      <c r="A245" s="118" t="s">
        <v>391</v>
      </c>
      <c r="B245" s="35" t="s">
        <v>392</v>
      </c>
      <c r="C245" s="35" t="s">
        <v>392</v>
      </c>
      <c r="D245" s="169"/>
      <c r="E245" s="169"/>
      <c r="F245" s="169">
        <v>413.64699999999999</v>
      </c>
      <c r="G245" s="169"/>
      <c r="H245" s="169"/>
      <c r="I245" s="169"/>
      <c r="J245" s="170">
        <v>413.64699999999999</v>
      </c>
      <c r="K245" s="35" t="s">
        <v>412</v>
      </c>
      <c r="L245" s="118" t="s">
        <v>706</v>
      </c>
      <c r="M245" s="115"/>
      <c r="N245" s="115" t="s">
        <v>610</v>
      </c>
      <c r="O245" s="115" t="s">
        <v>439</v>
      </c>
      <c r="P245" s="115" t="s">
        <v>515</v>
      </c>
      <c r="Q245" s="115" t="s">
        <v>440</v>
      </c>
      <c r="R245" s="35" t="s">
        <v>438</v>
      </c>
    </row>
    <row r="246" spans="1:18" customFormat="1" ht="30" customHeight="1" x14ac:dyDescent="0.25">
      <c r="A246" s="118" t="s">
        <v>393</v>
      </c>
      <c r="B246" s="35" t="s">
        <v>394</v>
      </c>
      <c r="C246" s="55" t="s">
        <v>394</v>
      </c>
      <c r="D246" s="169"/>
      <c r="E246" s="169"/>
      <c r="F246" s="169">
        <v>653.44000000000005</v>
      </c>
      <c r="G246" s="169"/>
      <c r="H246" s="169"/>
      <c r="I246" s="169"/>
      <c r="J246" s="170">
        <v>653.44000000000005</v>
      </c>
      <c r="K246" s="35" t="s">
        <v>412</v>
      </c>
      <c r="L246" s="118" t="s">
        <v>706</v>
      </c>
      <c r="M246" s="115"/>
      <c r="N246" s="115" t="s">
        <v>611</v>
      </c>
      <c r="O246" s="115" t="s">
        <v>428</v>
      </c>
      <c r="P246" s="115" t="s">
        <v>429</v>
      </c>
      <c r="Q246" s="115" t="s">
        <v>430</v>
      </c>
      <c r="R246" s="35" t="s">
        <v>427</v>
      </c>
    </row>
    <row r="247" spans="1:18" customFormat="1" ht="30" customHeight="1" x14ac:dyDescent="0.25">
      <c r="A247" s="118" t="s">
        <v>395</v>
      </c>
      <c r="B247" s="35" t="s">
        <v>396</v>
      </c>
      <c r="C247" s="55" t="s">
        <v>396</v>
      </c>
      <c r="D247" s="169"/>
      <c r="E247" s="169"/>
      <c r="F247" s="169">
        <v>698.58900000000006</v>
      </c>
      <c r="G247" s="169"/>
      <c r="H247" s="169"/>
      <c r="I247" s="169"/>
      <c r="J247" s="170">
        <v>698.58900000000006</v>
      </c>
      <c r="K247" s="35" t="s">
        <v>412</v>
      </c>
      <c r="L247" s="118" t="s">
        <v>706</v>
      </c>
      <c r="M247" s="117" t="s">
        <v>613</v>
      </c>
      <c r="N247" s="115" t="s">
        <v>612</v>
      </c>
      <c r="O247" s="115" t="s">
        <v>428</v>
      </c>
      <c r="P247" s="115" t="s">
        <v>429</v>
      </c>
      <c r="Q247" s="115" t="s">
        <v>430</v>
      </c>
      <c r="R247" s="35" t="s">
        <v>427</v>
      </c>
    </row>
    <row r="248" spans="1:18" customFormat="1" ht="30" customHeight="1" x14ac:dyDescent="0.25">
      <c r="A248" s="118" t="s">
        <v>397</v>
      </c>
      <c r="B248" s="35" t="s">
        <v>398</v>
      </c>
      <c r="C248" s="35" t="s">
        <v>398</v>
      </c>
      <c r="D248" s="169"/>
      <c r="E248" s="169"/>
      <c r="F248" s="169">
        <v>286.63799999999998</v>
      </c>
      <c r="G248" s="169"/>
      <c r="H248" s="169"/>
      <c r="I248" s="169"/>
      <c r="J248" s="170">
        <v>286.63799999999998</v>
      </c>
      <c r="K248" s="35" t="s">
        <v>412</v>
      </c>
      <c r="L248" s="118" t="s">
        <v>706</v>
      </c>
      <c r="M248" s="117" t="s">
        <v>615</v>
      </c>
      <c r="N248" s="115" t="s">
        <v>614</v>
      </c>
      <c r="O248" s="115" t="s">
        <v>467</v>
      </c>
      <c r="P248" s="115" t="s">
        <v>468</v>
      </c>
      <c r="Q248" s="115" t="s">
        <v>467</v>
      </c>
      <c r="R248" s="35" t="s">
        <v>427</v>
      </c>
    </row>
    <row r="249" spans="1:18" customFormat="1" ht="30" customHeight="1" x14ac:dyDescent="0.25">
      <c r="A249" s="118" t="s">
        <v>399</v>
      </c>
      <c r="B249" s="35" t="s">
        <v>400</v>
      </c>
      <c r="C249" s="55" t="s">
        <v>400</v>
      </c>
      <c r="D249" s="169"/>
      <c r="E249" s="169"/>
      <c r="F249" s="169">
        <v>256.59500000000003</v>
      </c>
      <c r="G249" s="169"/>
      <c r="H249" s="169"/>
      <c r="I249" s="169"/>
      <c r="J249" s="170">
        <v>256.59500000000003</v>
      </c>
      <c r="K249" s="35" t="s">
        <v>412</v>
      </c>
      <c r="L249" s="118" t="s">
        <v>706</v>
      </c>
      <c r="M249" s="117" t="s">
        <v>617</v>
      </c>
      <c r="N249" s="115" t="s">
        <v>616</v>
      </c>
      <c r="O249" s="115" t="s">
        <v>433</v>
      </c>
      <c r="P249" s="115" t="s">
        <v>482</v>
      </c>
      <c r="Q249" s="115" t="s">
        <v>435</v>
      </c>
      <c r="R249" s="35" t="s">
        <v>427</v>
      </c>
    </row>
    <row r="250" spans="1:18" customFormat="1" ht="30" customHeight="1" x14ac:dyDescent="0.25">
      <c r="A250" s="118" t="s">
        <v>799</v>
      </c>
      <c r="B250" s="35" t="s">
        <v>401</v>
      </c>
      <c r="C250" s="35" t="s">
        <v>401</v>
      </c>
      <c r="D250" s="169"/>
      <c r="E250" s="169"/>
      <c r="F250" s="169">
        <v>3836.1280000000002</v>
      </c>
      <c r="G250" s="169"/>
      <c r="H250" s="169"/>
      <c r="I250" s="169">
        <v>596.77200000000005</v>
      </c>
      <c r="J250" s="170">
        <v>4432.9000000000005</v>
      </c>
      <c r="K250" s="35" t="s">
        <v>412</v>
      </c>
      <c r="L250" s="118" t="s">
        <v>706</v>
      </c>
      <c r="M250" s="117"/>
      <c r="N250" s="115" t="s">
        <v>775</v>
      </c>
      <c r="O250" s="115" t="s">
        <v>463</v>
      </c>
      <c r="P250" s="115" t="s">
        <v>464</v>
      </c>
      <c r="Q250" s="115" t="s">
        <v>463</v>
      </c>
      <c r="R250" s="35" t="s">
        <v>460</v>
      </c>
    </row>
    <row r="251" spans="1:18" customFormat="1" ht="51.75" x14ac:dyDescent="0.25">
      <c r="A251" s="118" t="s">
        <v>766</v>
      </c>
      <c r="B251" s="35" t="s">
        <v>658</v>
      </c>
      <c r="C251" s="55" t="s">
        <v>658</v>
      </c>
      <c r="D251" s="171"/>
      <c r="E251" s="171"/>
      <c r="F251" s="171">
        <v>32777.728999999999</v>
      </c>
      <c r="G251" s="171"/>
      <c r="H251" s="171"/>
      <c r="I251" s="171"/>
      <c r="J251" s="174">
        <v>32777.728999999999</v>
      </c>
      <c r="K251" s="55" t="s">
        <v>412</v>
      </c>
      <c r="L251" s="118" t="s">
        <v>706</v>
      </c>
      <c r="M251" s="117" t="s">
        <v>814</v>
      </c>
      <c r="N251" s="117" t="s">
        <v>734</v>
      </c>
      <c r="O251" s="117" t="s">
        <v>433</v>
      </c>
      <c r="P251" s="117" t="s">
        <v>482</v>
      </c>
      <c r="Q251" s="117" t="s">
        <v>435</v>
      </c>
      <c r="R251" s="55" t="s">
        <v>427</v>
      </c>
    </row>
    <row r="252" spans="1:18" customFormat="1" ht="30" customHeight="1" x14ac:dyDescent="0.25">
      <c r="A252" s="118" t="s">
        <v>402</v>
      </c>
      <c r="B252" s="35" t="s">
        <v>403</v>
      </c>
      <c r="C252" s="55" t="s">
        <v>403</v>
      </c>
      <c r="D252" s="169"/>
      <c r="E252" s="169"/>
      <c r="F252" s="169">
        <v>395.2</v>
      </c>
      <c r="G252" s="169"/>
      <c r="H252" s="169"/>
      <c r="I252" s="169"/>
      <c r="J252" s="170">
        <v>395.2</v>
      </c>
      <c r="K252" s="35" t="s">
        <v>412</v>
      </c>
      <c r="L252" s="118" t="s">
        <v>706</v>
      </c>
      <c r="M252" s="117" t="s">
        <v>622</v>
      </c>
      <c r="N252" s="115" t="s">
        <v>621</v>
      </c>
      <c r="O252" s="115" t="s">
        <v>428</v>
      </c>
      <c r="P252" s="115" t="s">
        <v>429</v>
      </c>
      <c r="Q252" s="115" t="s">
        <v>430</v>
      </c>
      <c r="R252" s="35" t="s">
        <v>427</v>
      </c>
    </row>
    <row r="253" spans="1:18" customFormat="1" ht="30" customHeight="1" x14ac:dyDescent="0.25">
      <c r="A253" s="118" t="s">
        <v>404</v>
      </c>
      <c r="B253" s="35" t="s">
        <v>405</v>
      </c>
      <c r="C253" s="30" t="s">
        <v>405</v>
      </c>
      <c r="D253" s="169"/>
      <c r="E253" s="169"/>
      <c r="F253" s="169"/>
      <c r="G253" s="169"/>
      <c r="H253" s="169"/>
      <c r="I253" s="169"/>
      <c r="J253" s="170"/>
      <c r="K253" s="99" t="s">
        <v>412</v>
      </c>
      <c r="L253" s="118" t="s">
        <v>706</v>
      </c>
      <c r="M253" s="117" t="s">
        <v>425</v>
      </c>
      <c r="N253" s="115" t="s">
        <v>623</v>
      </c>
      <c r="O253" s="115" t="s">
        <v>442</v>
      </c>
      <c r="P253" s="115" t="s">
        <v>443</v>
      </c>
      <c r="Q253" s="115" t="s">
        <v>444</v>
      </c>
      <c r="R253" s="35" t="s">
        <v>441</v>
      </c>
    </row>
    <row r="254" spans="1:18" customFormat="1" ht="30" customHeight="1" x14ac:dyDescent="0.25">
      <c r="A254" s="118" t="s">
        <v>406</v>
      </c>
      <c r="B254" s="35" t="s">
        <v>407</v>
      </c>
      <c r="C254" s="55" t="s">
        <v>407</v>
      </c>
      <c r="D254" s="169"/>
      <c r="E254" s="169"/>
      <c r="F254" s="169">
        <v>394</v>
      </c>
      <c r="G254" s="169"/>
      <c r="H254" s="169"/>
      <c r="I254" s="169"/>
      <c r="J254" s="170">
        <v>394</v>
      </c>
      <c r="K254" s="35" t="s">
        <v>412</v>
      </c>
      <c r="L254" s="118" t="s">
        <v>706</v>
      </c>
      <c r="M254" s="117" t="s">
        <v>625</v>
      </c>
      <c r="N254" s="115" t="s">
        <v>624</v>
      </c>
      <c r="O254" s="115" t="s">
        <v>463</v>
      </c>
      <c r="P254" s="115" t="s">
        <v>464</v>
      </c>
      <c r="Q254" s="115" t="s">
        <v>463</v>
      </c>
      <c r="R254" s="35" t="s">
        <v>460</v>
      </c>
    </row>
    <row r="255" spans="1:18" customFormat="1" ht="30" customHeight="1" x14ac:dyDescent="0.25">
      <c r="A255" s="118" t="s">
        <v>408</v>
      </c>
      <c r="B255" s="35" t="s">
        <v>409</v>
      </c>
      <c r="C255" s="35" t="s">
        <v>409</v>
      </c>
      <c r="D255" s="169"/>
      <c r="E255" s="169"/>
      <c r="F255" s="169">
        <v>309</v>
      </c>
      <c r="G255" s="169"/>
      <c r="H255" s="169"/>
      <c r="I255" s="169"/>
      <c r="J255" s="169">
        <v>309</v>
      </c>
      <c r="K255" s="35" t="s">
        <v>414</v>
      </c>
      <c r="L255" s="118" t="s">
        <v>711</v>
      </c>
      <c r="M255" s="115"/>
      <c r="N255" s="115" t="s">
        <v>626</v>
      </c>
      <c r="O255" s="115" t="s">
        <v>439</v>
      </c>
      <c r="P255" s="115" t="s">
        <v>409</v>
      </c>
      <c r="Q255" s="115" t="s">
        <v>440</v>
      </c>
      <c r="R255" s="35" t="s">
        <v>438</v>
      </c>
    </row>
    <row r="256" spans="1:18" s="135" customFormat="1" ht="15" x14ac:dyDescent="0.25">
      <c r="A256" s="118" t="s">
        <v>410</v>
      </c>
      <c r="B256" s="35" t="s">
        <v>411</v>
      </c>
      <c r="C256" s="35" t="s">
        <v>411</v>
      </c>
      <c r="D256" s="169"/>
      <c r="E256" s="169"/>
      <c r="F256" s="169">
        <v>6603.29</v>
      </c>
      <c r="G256" s="169"/>
      <c r="H256" s="169"/>
      <c r="I256" s="169"/>
      <c r="J256" s="170">
        <v>6603.29</v>
      </c>
      <c r="K256" s="35" t="s">
        <v>412</v>
      </c>
      <c r="L256" s="118" t="s">
        <v>706</v>
      </c>
      <c r="M256" s="115"/>
      <c r="N256" s="115" t="s">
        <v>627</v>
      </c>
      <c r="O256" s="115" t="s">
        <v>439</v>
      </c>
      <c r="P256" s="115" t="s">
        <v>411</v>
      </c>
      <c r="Q256" s="115" t="s">
        <v>440</v>
      </c>
      <c r="R256" s="35" t="s">
        <v>438</v>
      </c>
    </row>
    <row r="257" spans="1:18" s="17" customFormat="1" ht="30" customHeight="1" x14ac:dyDescent="0.25">
      <c r="A257" s="118"/>
      <c r="B257" s="30"/>
      <c r="C257" s="99" t="s">
        <v>308</v>
      </c>
      <c r="D257" s="169"/>
      <c r="E257" s="169"/>
      <c r="F257" s="169"/>
      <c r="G257" s="169"/>
      <c r="H257" s="169"/>
      <c r="I257" s="169"/>
      <c r="J257" s="170"/>
      <c r="K257" s="99" t="s">
        <v>416</v>
      </c>
      <c r="L257" s="118" t="s">
        <v>711</v>
      </c>
      <c r="M257" s="117" t="s">
        <v>561</v>
      </c>
      <c r="N257" s="115"/>
      <c r="O257" s="115" t="s">
        <v>439</v>
      </c>
      <c r="P257" s="115" t="s">
        <v>453</v>
      </c>
      <c r="Q257" s="115" t="s">
        <v>440</v>
      </c>
      <c r="R257" s="35" t="s">
        <v>438</v>
      </c>
    </row>
    <row r="258" spans="1:18" customFormat="1" ht="30" customHeight="1" x14ac:dyDescent="0.25">
      <c r="A258" s="118"/>
      <c r="B258" s="51"/>
      <c r="C258" s="100" t="s">
        <v>309</v>
      </c>
      <c r="D258" s="169"/>
      <c r="E258" s="169"/>
      <c r="F258" s="169"/>
      <c r="G258" s="169"/>
      <c r="H258" s="169"/>
      <c r="I258" s="169"/>
      <c r="J258" s="170"/>
      <c r="K258" s="99" t="s">
        <v>416</v>
      </c>
      <c r="L258" s="118" t="s">
        <v>711</v>
      </c>
      <c r="M258" s="117" t="s">
        <v>561</v>
      </c>
      <c r="N258" s="115"/>
      <c r="O258" s="115" t="s">
        <v>439</v>
      </c>
      <c r="P258" s="115" t="s">
        <v>453</v>
      </c>
      <c r="Q258" s="115" t="s">
        <v>440</v>
      </c>
      <c r="R258" s="35" t="s">
        <v>438</v>
      </c>
    </row>
    <row r="259" spans="1:18" customFormat="1" ht="30.75" customHeight="1" x14ac:dyDescent="0.25">
      <c r="A259" s="118"/>
      <c r="B259" s="30"/>
      <c r="C259" s="99" t="s">
        <v>310</v>
      </c>
      <c r="D259" s="169"/>
      <c r="E259" s="169"/>
      <c r="F259" s="169"/>
      <c r="G259" s="169"/>
      <c r="H259" s="169"/>
      <c r="I259" s="169"/>
      <c r="J259" s="170"/>
      <c r="K259" s="99" t="s">
        <v>416</v>
      </c>
      <c r="L259" s="118" t="s">
        <v>711</v>
      </c>
      <c r="M259" s="117" t="s">
        <v>561</v>
      </c>
      <c r="N259" s="115"/>
      <c r="O259" s="115" t="s">
        <v>442</v>
      </c>
      <c r="P259" s="115" t="s">
        <v>443</v>
      </c>
      <c r="Q259" s="115" t="s">
        <v>444</v>
      </c>
      <c r="R259" s="35" t="s">
        <v>441</v>
      </c>
    </row>
    <row r="260" spans="1:18" customFormat="1" ht="15" x14ac:dyDescent="0.25">
      <c r="A260" s="116"/>
      <c r="B260" s="62"/>
      <c r="C260" s="62"/>
      <c r="D260" s="173"/>
      <c r="E260" s="173"/>
      <c r="F260" s="173"/>
      <c r="G260" s="173"/>
      <c r="H260" s="173"/>
      <c r="I260" s="173"/>
      <c r="J260" s="173"/>
      <c r="K260" s="62"/>
      <c r="L260" s="116"/>
      <c r="M260" s="116"/>
      <c r="N260" s="116"/>
      <c r="O260" s="116"/>
      <c r="P260" s="116"/>
      <c r="Q260" s="116"/>
      <c r="R260" s="62"/>
    </row>
    <row r="261" spans="1:18" customFormat="1" ht="15" x14ac:dyDescent="0.25">
      <c r="A261" s="116"/>
      <c r="B261" s="62"/>
      <c r="C261" s="62"/>
      <c r="D261" s="173"/>
      <c r="E261" s="173"/>
      <c r="F261" s="173"/>
      <c r="G261" s="173"/>
      <c r="H261" s="173"/>
      <c r="I261" s="173"/>
      <c r="J261" s="173"/>
      <c r="K261" s="62"/>
      <c r="L261" s="116"/>
      <c r="M261" s="116"/>
      <c r="N261" s="116"/>
      <c r="O261" s="116"/>
      <c r="P261" s="116"/>
      <c r="Q261" s="116"/>
      <c r="R261" s="62"/>
    </row>
    <row r="262" spans="1:18" customFormat="1" ht="15" x14ac:dyDescent="0.25">
      <c r="A262" s="116"/>
      <c r="B262" s="62"/>
      <c r="C262" s="62"/>
      <c r="D262" s="173"/>
      <c r="E262" s="173"/>
      <c r="F262" s="173"/>
      <c r="G262" s="173"/>
      <c r="H262" s="173"/>
      <c r="I262" s="173"/>
      <c r="J262" s="173"/>
      <c r="K262" s="62"/>
      <c r="L262" s="116"/>
      <c r="M262" s="116"/>
      <c r="N262" s="116"/>
      <c r="O262" s="116"/>
      <c r="P262" s="116"/>
      <c r="Q262" s="116"/>
      <c r="R262" s="62"/>
    </row>
    <row r="263" spans="1:18" customFormat="1" ht="15" x14ac:dyDescent="0.25">
      <c r="A263" s="116"/>
      <c r="B263" s="62"/>
      <c r="C263" s="62"/>
      <c r="D263" s="173"/>
      <c r="E263" s="173"/>
      <c r="F263" s="173"/>
      <c r="G263" s="173"/>
      <c r="H263" s="173"/>
      <c r="I263" s="173"/>
      <c r="J263" s="173"/>
      <c r="K263" s="62"/>
      <c r="L263" s="116"/>
      <c r="M263" s="116"/>
      <c r="N263" s="116"/>
      <c r="O263" s="116"/>
      <c r="P263" s="116"/>
      <c r="Q263" s="116"/>
      <c r="R263" s="62"/>
    </row>
  </sheetData>
  <autoFilter ref="A5:R259">
    <sortState ref="A3:R256">
      <sortCondition ref="A3:A256"/>
      <sortCondition ref="C3:C256"/>
      <sortCondition ref="B3:B256"/>
    </sortState>
  </autoFilter>
  <mergeCells count="3">
    <mergeCell ref="D4:I4"/>
    <mergeCell ref="A2:M2"/>
    <mergeCell ref="A3:R3"/>
  </mergeCells>
  <printOptions gridLines="1"/>
  <pageMargins left="0.7" right="0.7" top="0.25" bottom="0.25" header="0.3" footer="0.3"/>
  <pageSetup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A323"/>
  <sheetViews>
    <sheetView workbookViewId="0">
      <pane xSplit="3" ySplit="3" topLeftCell="D4" activePane="bottomRight" state="frozen"/>
      <selection activeCell="I19" sqref="I19"/>
      <selection pane="topRight" activeCell="I19" sqref="I19"/>
      <selection pane="bottomLeft" activeCell="I19" sqref="I19"/>
      <selection pane="bottomRight" activeCell="B10" sqref="B10"/>
    </sheetView>
  </sheetViews>
  <sheetFormatPr defaultRowHeight="15" x14ac:dyDescent="0.2"/>
  <cols>
    <col min="1" max="1" width="26.28515625" style="42" customWidth="1"/>
    <col min="2" max="2" width="15.7109375" style="616" customWidth="1"/>
    <col min="3" max="3" width="15.7109375" style="113" customWidth="1"/>
    <col min="4" max="11" width="10.7109375" style="167" customWidth="1"/>
    <col min="12" max="13" width="10.7109375" style="51" customWidth="1"/>
    <col min="14" max="14" width="24.42578125" style="113" customWidth="1"/>
    <col min="15" max="15" width="10.7109375" style="51" customWidth="1"/>
    <col min="16" max="16" width="12.5703125" style="51" customWidth="1"/>
    <col min="17" max="17" width="10.7109375" style="51" customWidth="1"/>
    <col min="18" max="18" width="25.7109375" style="51" customWidth="1"/>
    <col min="19" max="19" width="10.7109375" style="51" customWidth="1"/>
    <col min="20" max="16384" width="9.140625" style="2"/>
  </cols>
  <sheetData>
    <row r="1" spans="1:27" s="6" customFormat="1" ht="30" customHeight="1" x14ac:dyDescent="0.3">
      <c r="A1" s="578" t="s">
        <v>1020</v>
      </c>
      <c r="B1" s="627"/>
      <c r="C1" s="580"/>
      <c r="D1" s="581"/>
      <c r="E1" s="581"/>
      <c r="F1" s="581"/>
      <c r="G1" s="581"/>
      <c r="H1" s="581"/>
      <c r="I1" s="581"/>
      <c r="J1" s="581"/>
      <c r="K1" s="581"/>
      <c r="L1" s="580"/>
      <c r="M1" s="580"/>
      <c r="N1" s="580"/>
      <c r="O1" s="580"/>
      <c r="P1" s="580"/>
      <c r="Q1" s="580"/>
      <c r="R1" s="577"/>
      <c r="S1" s="582"/>
      <c r="T1" s="582"/>
      <c r="U1" s="582"/>
      <c r="V1" s="582"/>
      <c r="W1" s="582"/>
      <c r="X1" s="579"/>
      <c r="Y1" s="579"/>
      <c r="Z1" s="579"/>
      <c r="AA1" s="579"/>
    </row>
    <row r="2" spans="1:27" s="6" customFormat="1" ht="30" customHeight="1" thickBot="1" x14ac:dyDescent="0.35">
      <c r="A2" s="668" t="s">
        <v>1055</v>
      </c>
      <c r="B2" s="669"/>
      <c r="C2" s="669"/>
      <c r="D2" s="669"/>
      <c r="E2" s="669"/>
      <c r="F2" s="669"/>
      <c r="G2" s="669"/>
      <c r="H2" s="669"/>
      <c r="I2" s="669"/>
      <c r="J2" s="669"/>
      <c r="K2" s="669"/>
      <c r="L2" s="669"/>
      <c r="M2" s="669"/>
      <c r="N2" s="669"/>
      <c r="O2" s="669"/>
      <c r="P2" s="669"/>
      <c r="Q2" s="669"/>
      <c r="R2" s="669"/>
      <c r="S2" s="669"/>
      <c r="T2" s="582"/>
      <c r="U2" s="582"/>
      <c r="V2" s="582"/>
      <c r="W2" s="582"/>
      <c r="X2" s="579"/>
      <c r="Y2" s="579"/>
      <c r="Z2" s="579"/>
      <c r="AA2" s="579"/>
    </row>
    <row r="3" spans="1:27" customFormat="1" ht="39.950000000000003" customHeight="1" thickBot="1" x14ac:dyDescent="0.3">
      <c r="A3" s="178" t="s">
        <v>0</v>
      </c>
      <c r="B3" s="136" t="s">
        <v>1</v>
      </c>
      <c r="C3" s="168" t="s">
        <v>2</v>
      </c>
      <c r="D3" s="191" t="s">
        <v>56</v>
      </c>
      <c r="E3" s="191" t="s">
        <v>57</v>
      </c>
      <c r="F3" s="191" t="s">
        <v>26</v>
      </c>
      <c r="G3" s="191" t="s">
        <v>58</v>
      </c>
      <c r="H3" s="191" t="s">
        <v>27</v>
      </c>
      <c r="I3" s="191" t="s">
        <v>59</v>
      </c>
      <c r="J3" s="191" t="s">
        <v>60</v>
      </c>
      <c r="K3" s="191" t="s">
        <v>61</v>
      </c>
      <c r="L3" s="136" t="s">
        <v>9</v>
      </c>
      <c r="M3" s="24" t="s">
        <v>10</v>
      </c>
      <c r="N3" s="96" t="s">
        <v>42</v>
      </c>
      <c r="O3" s="97" t="s">
        <v>46</v>
      </c>
      <c r="P3" s="192" t="s">
        <v>12</v>
      </c>
      <c r="Q3" s="192" t="s">
        <v>13</v>
      </c>
      <c r="R3" s="192" t="s">
        <v>14</v>
      </c>
      <c r="S3" s="192" t="s">
        <v>11</v>
      </c>
    </row>
    <row r="4" spans="1:27" customFormat="1" x14ac:dyDescent="0.25">
      <c r="A4" s="26" t="s">
        <v>66</v>
      </c>
      <c r="B4" s="30" t="s">
        <v>67</v>
      </c>
      <c r="C4" s="30" t="s">
        <v>67</v>
      </c>
      <c r="D4" s="193"/>
      <c r="E4" s="193"/>
      <c r="F4" s="193"/>
      <c r="G4" s="193"/>
      <c r="H4" s="193"/>
      <c r="I4" s="193"/>
      <c r="J4" s="193"/>
      <c r="K4" s="193"/>
      <c r="L4" s="99" t="s">
        <v>412</v>
      </c>
      <c r="M4" s="30" t="s">
        <v>708</v>
      </c>
      <c r="N4" s="55" t="s">
        <v>425</v>
      </c>
      <c r="O4" s="35" t="s">
        <v>421</v>
      </c>
      <c r="P4" s="35" t="s">
        <v>270</v>
      </c>
      <c r="Q4" s="35" t="s">
        <v>423</v>
      </c>
      <c r="R4" s="35" t="s">
        <v>424</v>
      </c>
      <c r="S4" s="35" t="s">
        <v>422</v>
      </c>
    </row>
    <row r="5" spans="1:27" customFormat="1" ht="26.25" x14ac:dyDescent="0.25">
      <c r="A5" s="26" t="s">
        <v>68</v>
      </c>
      <c r="B5" s="30" t="s">
        <v>69</v>
      </c>
      <c r="C5" s="100" t="s">
        <v>69</v>
      </c>
      <c r="D5" s="193">
        <v>1901.4670000000001</v>
      </c>
      <c r="E5" s="193"/>
      <c r="F5" s="193"/>
      <c r="G5" s="193"/>
      <c r="H5" s="193"/>
      <c r="I5" s="193">
        <v>3142.7142857142858</v>
      </c>
      <c r="J5" s="193"/>
      <c r="K5" s="193"/>
      <c r="L5" s="35" t="s">
        <v>412</v>
      </c>
      <c r="M5" s="30" t="s">
        <v>706</v>
      </c>
      <c r="N5" s="55"/>
      <c r="O5" s="35" t="s">
        <v>426</v>
      </c>
      <c r="P5" s="35" t="s">
        <v>428</v>
      </c>
      <c r="Q5" s="35" t="s">
        <v>429</v>
      </c>
      <c r="R5" s="35" t="s">
        <v>430</v>
      </c>
      <c r="S5" s="35" t="s">
        <v>427</v>
      </c>
    </row>
    <row r="6" spans="1:27" customFormat="1" ht="26.25" x14ac:dyDescent="0.25">
      <c r="A6" s="26" t="s">
        <v>70</v>
      </c>
      <c r="B6" s="30" t="s">
        <v>71</v>
      </c>
      <c r="C6" s="100" t="s">
        <v>71</v>
      </c>
      <c r="D6" s="193">
        <v>762.36300000000006</v>
      </c>
      <c r="E6" s="193"/>
      <c r="F6" s="193"/>
      <c r="G6" s="193"/>
      <c r="H6" s="193"/>
      <c r="I6" s="193">
        <v>2179.7857142857142</v>
      </c>
      <c r="J6" s="193"/>
      <c r="K6" s="193"/>
      <c r="L6" s="35" t="s">
        <v>412</v>
      </c>
      <c r="M6" s="30" t="s">
        <v>706</v>
      </c>
      <c r="N6" s="55"/>
      <c r="O6" s="35" t="s">
        <v>431</v>
      </c>
      <c r="P6" s="35" t="s">
        <v>428</v>
      </c>
      <c r="Q6" s="35" t="s">
        <v>429</v>
      </c>
      <c r="R6" s="35" t="s">
        <v>430</v>
      </c>
      <c r="S6" s="35" t="s">
        <v>427</v>
      </c>
    </row>
    <row r="7" spans="1:27" customFormat="1" ht="26.25" x14ac:dyDescent="0.25">
      <c r="A7" s="26" t="s">
        <v>72</v>
      </c>
      <c r="B7" s="30" t="s">
        <v>73</v>
      </c>
      <c r="C7" s="100" t="s">
        <v>73</v>
      </c>
      <c r="D7" s="193">
        <v>448.44099999999997</v>
      </c>
      <c r="E7" s="193"/>
      <c r="F7" s="193"/>
      <c r="G7" s="194"/>
      <c r="H7" s="193"/>
      <c r="I7" s="193">
        <v>1229.547619047619</v>
      </c>
      <c r="J7" s="193"/>
      <c r="K7" s="193"/>
      <c r="L7" s="35" t="s">
        <v>412</v>
      </c>
      <c r="M7" s="30" t="s">
        <v>706</v>
      </c>
      <c r="N7" s="55" t="s">
        <v>436</v>
      </c>
      <c r="O7" s="35" t="s">
        <v>432</v>
      </c>
      <c r="P7" s="35" t="s">
        <v>433</v>
      </c>
      <c r="Q7" s="35" t="s">
        <v>434</v>
      </c>
      <c r="R7" s="35" t="s">
        <v>435</v>
      </c>
      <c r="S7" s="35" t="s">
        <v>427</v>
      </c>
    </row>
    <row r="8" spans="1:27" customFormat="1" ht="26.25" x14ac:dyDescent="0.25">
      <c r="A8" s="26" t="s">
        <v>763</v>
      </c>
      <c r="B8" s="101" t="s">
        <v>74</v>
      </c>
      <c r="C8" s="99" t="s">
        <v>75</v>
      </c>
      <c r="D8" s="193"/>
      <c r="E8" s="193"/>
      <c r="F8" s="193"/>
      <c r="G8" s="193">
        <v>26436</v>
      </c>
      <c r="H8" s="193"/>
      <c r="I8" s="193"/>
      <c r="J8" s="193"/>
      <c r="K8" s="193"/>
      <c r="L8" s="35" t="s">
        <v>414</v>
      </c>
      <c r="M8" s="30" t="s">
        <v>711</v>
      </c>
      <c r="N8" s="55"/>
      <c r="O8" s="35" t="s">
        <v>437</v>
      </c>
      <c r="P8" s="35" t="s">
        <v>439</v>
      </c>
      <c r="Q8" s="35" t="s">
        <v>75</v>
      </c>
      <c r="R8" s="35" t="s">
        <v>440</v>
      </c>
      <c r="S8" s="35" t="s">
        <v>438</v>
      </c>
    </row>
    <row r="9" spans="1:27" customFormat="1" ht="26.25" x14ac:dyDescent="0.25">
      <c r="A9" s="26" t="s">
        <v>763</v>
      </c>
      <c r="B9" s="101" t="s">
        <v>76</v>
      </c>
      <c r="C9" s="99" t="s">
        <v>75</v>
      </c>
      <c r="D9" s="193">
        <v>335</v>
      </c>
      <c r="E9" s="193"/>
      <c r="F9" s="193"/>
      <c r="G9" s="193"/>
      <c r="H9" s="193"/>
      <c r="I9" s="193">
        <v>964</v>
      </c>
      <c r="J9" s="193"/>
      <c r="K9" s="193"/>
      <c r="L9" s="35" t="s">
        <v>414</v>
      </c>
      <c r="M9" s="30" t="s">
        <v>711</v>
      </c>
      <c r="N9" s="55"/>
      <c r="O9" s="35" t="s">
        <v>437</v>
      </c>
      <c r="P9" s="35" t="s">
        <v>439</v>
      </c>
      <c r="Q9" s="35" t="s">
        <v>75</v>
      </c>
      <c r="R9" s="35" t="s">
        <v>440</v>
      </c>
      <c r="S9" s="35" t="s">
        <v>438</v>
      </c>
    </row>
    <row r="10" spans="1:27" customFormat="1" ht="26.25" x14ac:dyDescent="0.25">
      <c r="A10" s="26" t="s">
        <v>763</v>
      </c>
      <c r="B10" s="102" t="s">
        <v>77</v>
      </c>
      <c r="C10" s="99" t="s">
        <v>75</v>
      </c>
      <c r="D10" s="193">
        <v>17</v>
      </c>
      <c r="E10" s="193"/>
      <c r="F10" s="193"/>
      <c r="G10" s="194">
        <v>4530</v>
      </c>
      <c r="H10" s="193"/>
      <c r="I10" s="193">
        <v>43</v>
      </c>
      <c r="J10" s="193"/>
      <c r="K10" s="193"/>
      <c r="L10" s="35" t="s">
        <v>414</v>
      </c>
      <c r="M10" s="30" t="s">
        <v>711</v>
      </c>
      <c r="N10" s="55"/>
      <c r="O10" s="35" t="s">
        <v>437</v>
      </c>
      <c r="P10" s="35" t="s">
        <v>439</v>
      </c>
      <c r="Q10" s="35" t="s">
        <v>75</v>
      </c>
      <c r="R10" s="35" t="s">
        <v>440</v>
      </c>
      <c r="S10" s="35" t="s">
        <v>438</v>
      </c>
    </row>
    <row r="11" spans="1:27" customFormat="1" ht="26.25" x14ac:dyDescent="0.25">
      <c r="A11" s="26" t="s">
        <v>763</v>
      </c>
      <c r="B11" s="101" t="s">
        <v>78</v>
      </c>
      <c r="C11" s="99" t="s">
        <v>75</v>
      </c>
      <c r="D11" s="193"/>
      <c r="E11" s="193"/>
      <c r="F11" s="193"/>
      <c r="G11" s="193">
        <v>58741</v>
      </c>
      <c r="H11" s="193"/>
      <c r="I11" s="193"/>
      <c r="J11" s="193"/>
      <c r="K11" s="193"/>
      <c r="L11" s="35" t="s">
        <v>414</v>
      </c>
      <c r="M11" s="30" t="s">
        <v>711</v>
      </c>
      <c r="N11" s="55"/>
      <c r="O11" s="35" t="s">
        <v>437</v>
      </c>
      <c r="P11" s="35" t="s">
        <v>439</v>
      </c>
      <c r="Q11" s="35" t="s">
        <v>75</v>
      </c>
      <c r="R11" s="35" t="s">
        <v>440</v>
      </c>
      <c r="S11" s="35" t="s">
        <v>438</v>
      </c>
    </row>
    <row r="12" spans="1:27" customFormat="1" ht="26.25" x14ac:dyDescent="0.25">
      <c r="A12" s="26" t="s">
        <v>763</v>
      </c>
      <c r="B12" s="101" t="s">
        <v>79</v>
      </c>
      <c r="C12" s="99" t="s">
        <v>75</v>
      </c>
      <c r="D12" s="193">
        <v>-377</v>
      </c>
      <c r="E12" s="193"/>
      <c r="F12" s="193"/>
      <c r="G12" s="193"/>
      <c r="H12" s="193"/>
      <c r="I12" s="193">
        <v>541</v>
      </c>
      <c r="J12" s="193"/>
      <c r="K12" s="193"/>
      <c r="L12" s="35" t="s">
        <v>414</v>
      </c>
      <c r="M12" s="30" t="s">
        <v>711</v>
      </c>
      <c r="N12" s="55" t="s">
        <v>657</v>
      </c>
      <c r="O12" s="35" t="s">
        <v>437</v>
      </c>
      <c r="P12" s="35" t="s">
        <v>439</v>
      </c>
      <c r="Q12" s="35" t="s">
        <v>75</v>
      </c>
      <c r="R12" s="35" t="s">
        <v>440</v>
      </c>
      <c r="S12" s="35" t="s">
        <v>438</v>
      </c>
    </row>
    <row r="13" spans="1:27" customFormat="1" ht="26.25" x14ac:dyDescent="0.25">
      <c r="A13" s="26" t="s">
        <v>763</v>
      </c>
      <c r="B13" s="35" t="s">
        <v>80</v>
      </c>
      <c r="C13" s="35" t="s">
        <v>75</v>
      </c>
      <c r="D13" s="193"/>
      <c r="E13" s="193"/>
      <c r="F13" s="193"/>
      <c r="G13" s="193">
        <v>24201</v>
      </c>
      <c r="H13" s="193"/>
      <c r="I13" s="193"/>
      <c r="J13" s="193"/>
      <c r="K13" s="193"/>
      <c r="L13" s="35" t="s">
        <v>414</v>
      </c>
      <c r="M13" s="30" t="s">
        <v>711</v>
      </c>
      <c r="N13" s="55"/>
      <c r="O13" s="35" t="s">
        <v>437</v>
      </c>
      <c r="P13" s="35" t="s">
        <v>439</v>
      </c>
      <c r="Q13" s="35" t="s">
        <v>75</v>
      </c>
      <c r="R13" s="35" t="s">
        <v>440</v>
      </c>
      <c r="S13" s="35" t="s">
        <v>438</v>
      </c>
    </row>
    <row r="14" spans="1:27" customFormat="1" ht="26.25" x14ac:dyDescent="0.25">
      <c r="A14" s="26" t="s">
        <v>763</v>
      </c>
      <c r="B14" s="35" t="s">
        <v>81</v>
      </c>
      <c r="C14" s="35" t="s">
        <v>75</v>
      </c>
      <c r="D14" s="193"/>
      <c r="E14" s="193"/>
      <c r="F14" s="193"/>
      <c r="G14" s="193">
        <v>285665</v>
      </c>
      <c r="H14" s="193"/>
      <c r="I14" s="193"/>
      <c r="J14" s="193"/>
      <c r="K14" s="193"/>
      <c r="L14" s="35" t="s">
        <v>414</v>
      </c>
      <c r="M14" s="30" t="s">
        <v>711</v>
      </c>
      <c r="N14" s="55"/>
      <c r="O14" s="35" t="s">
        <v>437</v>
      </c>
      <c r="P14" s="35" t="s">
        <v>439</v>
      </c>
      <c r="Q14" s="35" t="s">
        <v>75</v>
      </c>
      <c r="R14" s="35" t="s">
        <v>440</v>
      </c>
      <c r="S14" s="35" t="s">
        <v>438</v>
      </c>
    </row>
    <row r="15" spans="1:27" customFormat="1" ht="26.25" x14ac:dyDescent="0.25">
      <c r="A15" s="58" t="s">
        <v>802</v>
      </c>
      <c r="B15" s="615" t="s">
        <v>803</v>
      </c>
      <c r="C15" s="62" t="s">
        <v>176</v>
      </c>
      <c r="D15" s="173"/>
      <c r="E15" s="173"/>
      <c r="F15" s="173"/>
      <c r="G15" s="173"/>
      <c r="H15" s="169">
        <v>1901</v>
      </c>
      <c r="I15" s="173"/>
      <c r="J15" s="173"/>
      <c r="K15" s="173"/>
      <c r="L15" s="99" t="s">
        <v>416</v>
      </c>
      <c r="M15" s="30" t="s">
        <v>711</v>
      </c>
      <c r="N15" s="58"/>
      <c r="O15" s="58"/>
      <c r="P15" s="35" t="s">
        <v>203</v>
      </c>
      <c r="Q15" s="35" t="s">
        <v>484</v>
      </c>
      <c r="R15" s="35" t="s">
        <v>444</v>
      </c>
      <c r="S15" s="35" t="s">
        <v>441</v>
      </c>
    </row>
    <row r="16" spans="1:27" customFormat="1" ht="39" x14ac:dyDescent="0.25">
      <c r="A16" s="26" t="s">
        <v>82</v>
      </c>
      <c r="B16" s="99" t="s">
        <v>83</v>
      </c>
      <c r="C16" s="99" t="s">
        <v>83</v>
      </c>
      <c r="D16" s="193"/>
      <c r="E16" s="193"/>
      <c r="F16" s="193"/>
      <c r="G16" s="193"/>
      <c r="H16" s="193"/>
      <c r="I16" s="193"/>
      <c r="J16" s="193"/>
      <c r="K16" s="193"/>
      <c r="L16" s="35" t="s">
        <v>412</v>
      </c>
      <c r="M16" s="30" t="s">
        <v>706</v>
      </c>
      <c r="N16" s="103" t="s">
        <v>445</v>
      </c>
      <c r="O16" s="35" t="s">
        <v>458</v>
      </c>
      <c r="P16" s="35" t="s">
        <v>442</v>
      </c>
      <c r="Q16" s="35" t="s">
        <v>443</v>
      </c>
      <c r="R16" s="35" t="s">
        <v>444</v>
      </c>
      <c r="S16" s="35" t="s">
        <v>441</v>
      </c>
    </row>
    <row r="17" spans="1:19" customFormat="1" ht="39" x14ac:dyDescent="0.25">
      <c r="A17" s="26" t="s">
        <v>82</v>
      </c>
      <c r="B17" s="99" t="s">
        <v>84</v>
      </c>
      <c r="C17" s="35" t="s">
        <v>84</v>
      </c>
      <c r="D17" s="193">
        <v>694.38800000000003</v>
      </c>
      <c r="E17" s="193"/>
      <c r="F17" s="193"/>
      <c r="G17" s="193"/>
      <c r="H17" s="193"/>
      <c r="I17" s="193">
        <v>1226.5</v>
      </c>
      <c r="J17" s="193"/>
      <c r="K17" s="193"/>
      <c r="L17" s="35" t="s">
        <v>412</v>
      </c>
      <c r="M17" s="30" t="s">
        <v>706</v>
      </c>
      <c r="N17" s="104" t="s">
        <v>447</v>
      </c>
      <c r="O17" s="35" t="s">
        <v>458</v>
      </c>
      <c r="P17" s="35" t="s">
        <v>442</v>
      </c>
      <c r="Q17" s="35" t="s">
        <v>443</v>
      </c>
      <c r="R17" s="35" t="s">
        <v>444</v>
      </c>
      <c r="S17" s="35" t="s">
        <v>441</v>
      </c>
    </row>
    <row r="18" spans="1:19" customFormat="1" ht="39" x14ac:dyDescent="0.25">
      <c r="A18" s="26" t="s">
        <v>82</v>
      </c>
      <c r="B18" s="99" t="s">
        <v>85</v>
      </c>
      <c r="C18" s="35" t="s">
        <v>85</v>
      </c>
      <c r="D18" s="193">
        <v>609.86900000000003</v>
      </c>
      <c r="E18" s="193"/>
      <c r="F18" s="193"/>
      <c r="G18" s="193"/>
      <c r="H18" s="193"/>
      <c r="I18" s="193">
        <v>1133.3571428571429</v>
      </c>
      <c r="J18" s="193"/>
      <c r="K18" s="193"/>
      <c r="L18" s="35" t="s">
        <v>412</v>
      </c>
      <c r="M18" s="30" t="s">
        <v>706</v>
      </c>
      <c r="N18" s="55" t="s">
        <v>816</v>
      </c>
      <c r="O18" s="35" t="s">
        <v>458</v>
      </c>
      <c r="P18" s="35" t="s">
        <v>442</v>
      </c>
      <c r="Q18" s="35" t="s">
        <v>443</v>
      </c>
      <c r="R18" s="35" t="s">
        <v>444</v>
      </c>
      <c r="S18" s="35" t="s">
        <v>441</v>
      </c>
    </row>
    <row r="19" spans="1:19" customFormat="1" ht="26.25" x14ac:dyDescent="0.25">
      <c r="A19" s="26" t="s">
        <v>82</v>
      </c>
      <c r="B19" s="99" t="s">
        <v>86</v>
      </c>
      <c r="C19" s="55" t="s">
        <v>86</v>
      </c>
      <c r="D19" s="193"/>
      <c r="E19" s="193"/>
      <c r="F19" s="193"/>
      <c r="G19" s="193"/>
      <c r="H19" s="193"/>
      <c r="I19" s="193"/>
      <c r="J19" s="193"/>
      <c r="K19" s="193"/>
      <c r="L19" s="35" t="s">
        <v>412</v>
      </c>
      <c r="M19" s="30" t="s">
        <v>706</v>
      </c>
      <c r="N19" s="55" t="s">
        <v>452</v>
      </c>
      <c r="O19" s="35" t="s">
        <v>458</v>
      </c>
      <c r="P19" s="35" t="s">
        <v>449</v>
      </c>
      <c r="Q19" s="35" t="s">
        <v>450</v>
      </c>
      <c r="R19" s="35" t="s">
        <v>451</v>
      </c>
      <c r="S19" s="35" t="s">
        <v>441</v>
      </c>
    </row>
    <row r="20" spans="1:19" customFormat="1" ht="39" x14ac:dyDescent="0.25">
      <c r="A20" s="26" t="s">
        <v>82</v>
      </c>
      <c r="B20" s="99" t="s">
        <v>87</v>
      </c>
      <c r="C20" s="35" t="s">
        <v>87</v>
      </c>
      <c r="D20" s="193">
        <v>817.26300000000003</v>
      </c>
      <c r="E20" s="193"/>
      <c r="F20" s="193"/>
      <c r="G20" s="193"/>
      <c r="H20" s="193"/>
      <c r="I20" s="193">
        <v>1443.6428571428571</v>
      </c>
      <c r="J20" s="193"/>
      <c r="K20" s="193"/>
      <c r="L20" s="35" t="s">
        <v>412</v>
      </c>
      <c r="M20" s="30" t="s">
        <v>706</v>
      </c>
      <c r="N20" s="35"/>
      <c r="O20" s="35" t="s">
        <v>458</v>
      </c>
      <c r="P20" s="35" t="s">
        <v>439</v>
      </c>
      <c r="Q20" s="35" t="s">
        <v>453</v>
      </c>
      <c r="R20" s="35" t="s">
        <v>440</v>
      </c>
      <c r="S20" s="35" t="s">
        <v>438</v>
      </c>
    </row>
    <row r="21" spans="1:19" customFormat="1" ht="39" x14ac:dyDescent="0.25">
      <c r="A21" s="26" t="s">
        <v>82</v>
      </c>
      <c r="B21" s="35" t="s">
        <v>100</v>
      </c>
      <c r="C21" s="35" t="s">
        <v>88</v>
      </c>
      <c r="D21" s="193"/>
      <c r="E21" s="193"/>
      <c r="F21" s="193"/>
      <c r="G21" s="193">
        <v>20822</v>
      </c>
      <c r="H21" s="193"/>
      <c r="I21" s="193"/>
      <c r="J21" s="193"/>
      <c r="K21" s="193"/>
      <c r="L21" s="35" t="s">
        <v>414</v>
      </c>
      <c r="M21" s="30" t="s">
        <v>706</v>
      </c>
      <c r="N21" s="35"/>
      <c r="O21" s="35" t="s">
        <v>458</v>
      </c>
      <c r="P21" s="35" t="s">
        <v>439</v>
      </c>
      <c r="Q21" s="35" t="s">
        <v>453</v>
      </c>
      <c r="R21" s="35" t="s">
        <v>440</v>
      </c>
      <c r="S21" s="35" t="s">
        <v>438</v>
      </c>
    </row>
    <row r="22" spans="1:19" customFormat="1" ht="39" x14ac:dyDescent="0.25">
      <c r="A22" s="26" t="s">
        <v>82</v>
      </c>
      <c r="B22" s="55" t="s">
        <v>88</v>
      </c>
      <c r="C22" s="55" t="s">
        <v>88</v>
      </c>
      <c r="D22" s="193">
        <v>578.48099999999999</v>
      </c>
      <c r="E22" s="193"/>
      <c r="F22" s="193"/>
      <c r="G22" s="193"/>
      <c r="H22" s="193"/>
      <c r="I22" s="193">
        <v>1010.3809523809524</v>
      </c>
      <c r="J22" s="193"/>
      <c r="K22" s="193"/>
      <c r="L22" s="35" t="s">
        <v>412</v>
      </c>
      <c r="M22" s="30" t="s">
        <v>706</v>
      </c>
      <c r="N22" s="55" t="s">
        <v>637</v>
      </c>
      <c r="O22" s="35" t="s">
        <v>458</v>
      </c>
      <c r="P22" s="35" t="s">
        <v>439</v>
      </c>
      <c r="Q22" s="35" t="s">
        <v>453</v>
      </c>
      <c r="R22" s="35" t="s">
        <v>440</v>
      </c>
      <c r="S22" s="35" t="s">
        <v>438</v>
      </c>
    </row>
    <row r="23" spans="1:19" customFormat="1" ht="39" x14ac:dyDescent="0.25">
      <c r="A23" s="26" t="s">
        <v>82</v>
      </c>
      <c r="B23" s="35" t="s">
        <v>89</v>
      </c>
      <c r="C23" s="35" t="s">
        <v>88</v>
      </c>
      <c r="D23" s="193">
        <v>37</v>
      </c>
      <c r="E23" s="193"/>
      <c r="F23" s="193"/>
      <c r="G23" s="193"/>
      <c r="H23" s="193"/>
      <c r="I23" s="193">
        <v>135</v>
      </c>
      <c r="J23" s="193"/>
      <c r="K23" s="193"/>
      <c r="L23" s="35" t="s">
        <v>414</v>
      </c>
      <c r="M23" s="30" t="s">
        <v>706</v>
      </c>
      <c r="N23" s="35"/>
      <c r="O23" s="35" t="s">
        <v>458</v>
      </c>
      <c r="P23" s="35" t="s">
        <v>439</v>
      </c>
      <c r="Q23" s="35" t="s">
        <v>453</v>
      </c>
      <c r="R23" s="35" t="s">
        <v>440</v>
      </c>
      <c r="S23" s="35" t="s">
        <v>438</v>
      </c>
    </row>
    <row r="24" spans="1:19" customFormat="1" ht="39" x14ac:dyDescent="0.25">
      <c r="A24" s="26" t="s">
        <v>82</v>
      </c>
      <c r="B24" s="55" t="s">
        <v>90</v>
      </c>
      <c r="C24" s="55" t="s">
        <v>90</v>
      </c>
      <c r="D24" s="193"/>
      <c r="E24" s="193"/>
      <c r="F24" s="193"/>
      <c r="G24" s="193"/>
      <c r="H24" s="193"/>
      <c r="I24" s="193"/>
      <c r="J24" s="193"/>
      <c r="K24" s="193"/>
      <c r="L24" s="35" t="s">
        <v>412</v>
      </c>
      <c r="M24" s="30" t="s">
        <v>706</v>
      </c>
      <c r="N24" s="55" t="s">
        <v>452</v>
      </c>
      <c r="O24" s="35" t="s">
        <v>458</v>
      </c>
      <c r="P24" s="35" t="s">
        <v>442</v>
      </c>
      <c r="Q24" s="35" t="s">
        <v>454</v>
      </c>
      <c r="R24" s="35" t="s">
        <v>444</v>
      </c>
      <c r="S24" s="35" t="s">
        <v>441</v>
      </c>
    </row>
    <row r="25" spans="1:19" customFormat="1" ht="39" x14ac:dyDescent="0.25">
      <c r="A25" s="26" t="s">
        <v>82</v>
      </c>
      <c r="B25" s="55" t="s">
        <v>673</v>
      </c>
      <c r="C25" s="35" t="s">
        <v>673</v>
      </c>
      <c r="D25" s="193">
        <v>750.71100000000001</v>
      </c>
      <c r="E25" s="193"/>
      <c r="F25" s="193"/>
      <c r="G25" s="193"/>
      <c r="H25" s="193"/>
      <c r="I25" s="193">
        <v>1467.8571428571429</v>
      </c>
      <c r="J25" s="193"/>
      <c r="K25" s="193"/>
      <c r="L25" s="35" t="s">
        <v>412</v>
      </c>
      <c r="M25" s="30" t="s">
        <v>706</v>
      </c>
      <c r="N25" s="55" t="s">
        <v>822</v>
      </c>
      <c r="O25" s="35" t="s">
        <v>458</v>
      </c>
      <c r="P25" s="35" t="s">
        <v>442</v>
      </c>
      <c r="Q25" s="35" t="s">
        <v>454</v>
      </c>
      <c r="R25" s="35" t="s">
        <v>444</v>
      </c>
      <c r="S25" s="35" t="s">
        <v>441</v>
      </c>
    </row>
    <row r="26" spans="1:19" customFormat="1" ht="39" x14ac:dyDescent="0.25">
      <c r="A26" s="26" t="s">
        <v>82</v>
      </c>
      <c r="B26" s="55" t="s">
        <v>674</v>
      </c>
      <c r="C26" s="35" t="s">
        <v>674</v>
      </c>
      <c r="D26" s="193"/>
      <c r="E26" s="193"/>
      <c r="F26" s="193"/>
      <c r="G26" s="193"/>
      <c r="H26" s="193"/>
      <c r="I26" s="193"/>
      <c r="J26" s="193"/>
      <c r="K26" s="193"/>
      <c r="L26" s="35" t="s">
        <v>412</v>
      </c>
      <c r="M26" s="30" t="s">
        <v>706</v>
      </c>
      <c r="N26" s="55" t="s">
        <v>823</v>
      </c>
      <c r="O26" s="35" t="s">
        <v>458</v>
      </c>
      <c r="P26" s="35" t="s">
        <v>442</v>
      </c>
      <c r="Q26" s="35" t="s">
        <v>454</v>
      </c>
      <c r="R26" s="35" t="s">
        <v>444</v>
      </c>
      <c r="S26" s="35" t="s">
        <v>441</v>
      </c>
    </row>
    <row r="27" spans="1:19" s="17" customFormat="1" ht="39" x14ac:dyDescent="0.25">
      <c r="A27" s="26" t="s">
        <v>82</v>
      </c>
      <c r="B27" s="55" t="s">
        <v>793</v>
      </c>
      <c r="C27" s="55" t="s">
        <v>91</v>
      </c>
      <c r="D27" s="193">
        <v>66.38</v>
      </c>
      <c r="E27" s="193"/>
      <c r="F27" s="193"/>
      <c r="G27" s="194"/>
      <c r="H27" s="193"/>
      <c r="I27" s="193">
        <v>118.95238095238095</v>
      </c>
      <c r="J27" s="193"/>
      <c r="K27" s="193"/>
      <c r="L27" s="35" t="s">
        <v>412</v>
      </c>
      <c r="M27" s="30" t="s">
        <v>706</v>
      </c>
      <c r="N27" s="55" t="s">
        <v>638</v>
      </c>
      <c r="O27" s="35" t="s">
        <v>458</v>
      </c>
      <c r="P27" s="35" t="s">
        <v>439</v>
      </c>
      <c r="Q27" s="35" t="s">
        <v>91</v>
      </c>
      <c r="R27" s="35" t="s">
        <v>440</v>
      </c>
      <c r="S27" s="35" t="s">
        <v>438</v>
      </c>
    </row>
    <row r="28" spans="1:19" customFormat="1" ht="39" x14ac:dyDescent="0.25">
      <c r="A28" s="26" t="s">
        <v>82</v>
      </c>
      <c r="B28" s="55" t="s">
        <v>92</v>
      </c>
      <c r="C28" s="55" t="s">
        <v>92</v>
      </c>
      <c r="D28" s="193">
        <v>93.700999999999993</v>
      </c>
      <c r="E28" s="193"/>
      <c r="F28" s="193"/>
      <c r="G28" s="193"/>
      <c r="H28" s="193"/>
      <c r="I28" s="193">
        <v>242.28571428571428</v>
      </c>
      <c r="J28" s="193"/>
      <c r="K28" s="193"/>
      <c r="L28" s="35" t="s">
        <v>412</v>
      </c>
      <c r="M28" s="30" t="s">
        <v>706</v>
      </c>
      <c r="N28" s="55" t="s">
        <v>455</v>
      </c>
      <c r="O28" s="35" t="s">
        <v>458</v>
      </c>
      <c r="P28" s="35" t="s">
        <v>442</v>
      </c>
      <c r="Q28" s="35" t="s">
        <v>454</v>
      </c>
      <c r="R28" s="35" t="s">
        <v>444</v>
      </c>
      <c r="S28" s="35" t="s">
        <v>441</v>
      </c>
    </row>
    <row r="29" spans="1:19" customFormat="1" ht="39" x14ac:dyDescent="0.25">
      <c r="A29" s="26" t="s">
        <v>82</v>
      </c>
      <c r="B29" s="55" t="s">
        <v>93</v>
      </c>
      <c r="C29" s="55" t="s">
        <v>93</v>
      </c>
      <c r="D29" s="193"/>
      <c r="E29" s="193"/>
      <c r="F29" s="193"/>
      <c r="G29" s="193"/>
      <c r="H29" s="193"/>
      <c r="I29" s="193"/>
      <c r="J29" s="193"/>
      <c r="K29" s="193"/>
      <c r="L29" s="35" t="s">
        <v>412</v>
      </c>
      <c r="M29" s="30" t="s">
        <v>706</v>
      </c>
      <c r="N29" s="55" t="s">
        <v>452</v>
      </c>
      <c r="O29" s="35" t="s">
        <v>458</v>
      </c>
      <c r="P29" s="35" t="s">
        <v>439</v>
      </c>
      <c r="Q29" s="35" t="s">
        <v>453</v>
      </c>
      <c r="R29" s="35" t="s">
        <v>440</v>
      </c>
      <c r="S29" s="35" t="s">
        <v>438</v>
      </c>
    </row>
    <row r="30" spans="1:19" customFormat="1" ht="39" x14ac:dyDescent="0.25">
      <c r="A30" s="26" t="s">
        <v>82</v>
      </c>
      <c r="B30" s="55" t="s">
        <v>94</v>
      </c>
      <c r="C30" s="55" t="s">
        <v>94</v>
      </c>
      <c r="D30" s="193"/>
      <c r="E30" s="193"/>
      <c r="F30" s="193"/>
      <c r="G30" s="193"/>
      <c r="H30" s="193"/>
      <c r="I30" s="193"/>
      <c r="J30" s="193"/>
      <c r="K30" s="193"/>
      <c r="L30" s="35" t="s">
        <v>412</v>
      </c>
      <c r="M30" s="30" t="s">
        <v>706</v>
      </c>
      <c r="N30" s="55" t="s">
        <v>452</v>
      </c>
      <c r="O30" s="35" t="s">
        <v>458</v>
      </c>
      <c r="P30" s="35" t="s">
        <v>439</v>
      </c>
      <c r="Q30" s="35" t="s">
        <v>453</v>
      </c>
      <c r="R30" s="35" t="s">
        <v>440</v>
      </c>
      <c r="S30" s="35" t="s">
        <v>438</v>
      </c>
    </row>
    <row r="31" spans="1:19" customFormat="1" ht="39" x14ac:dyDescent="0.25">
      <c r="A31" s="26" t="s">
        <v>82</v>
      </c>
      <c r="B31" s="55" t="s">
        <v>95</v>
      </c>
      <c r="C31" s="99" t="s">
        <v>95</v>
      </c>
      <c r="D31" s="195"/>
      <c r="E31" s="195"/>
      <c r="F31" s="195"/>
      <c r="G31" s="195"/>
      <c r="H31" s="195"/>
      <c r="I31" s="195"/>
      <c r="J31" s="195"/>
      <c r="K31" s="195"/>
      <c r="L31" s="35" t="s">
        <v>412</v>
      </c>
      <c r="M31" s="30" t="s">
        <v>706</v>
      </c>
      <c r="N31" s="55" t="s">
        <v>456</v>
      </c>
      <c r="O31" s="35" t="s">
        <v>458</v>
      </c>
      <c r="P31" s="35" t="s">
        <v>439</v>
      </c>
      <c r="Q31" s="35" t="s">
        <v>453</v>
      </c>
      <c r="R31" s="35" t="s">
        <v>440</v>
      </c>
      <c r="S31" s="35" t="s">
        <v>438</v>
      </c>
    </row>
    <row r="32" spans="1:19" customFormat="1" ht="39" x14ac:dyDescent="0.25">
      <c r="A32" s="26" t="s">
        <v>82</v>
      </c>
      <c r="B32" s="55" t="s">
        <v>101</v>
      </c>
      <c r="C32" s="55" t="s">
        <v>96</v>
      </c>
      <c r="D32" s="193"/>
      <c r="E32" s="193"/>
      <c r="F32" s="193"/>
      <c r="G32" s="193"/>
      <c r="H32" s="193"/>
      <c r="I32" s="193"/>
      <c r="J32" s="193"/>
      <c r="K32" s="193"/>
      <c r="L32" s="35" t="s">
        <v>412</v>
      </c>
      <c r="M32" s="30" t="s">
        <v>706</v>
      </c>
      <c r="N32" s="55" t="s">
        <v>452</v>
      </c>
      <c r="O32" s="35" t="s">
        <v>458</v>
      </c>
      <c r="P32" s="35" t="s">
        <v>439</v>
      </c>
      <c r="Q32" s="35" t="s">
        <v>453</v>
      </c>
      <c r="R32" s="35" t="s">
        <v>440</v>
      </c>
      <c r="S32" s="35" t="s">
        <v>438</v>
      </c>
    </row>
    <row r="33" spans="1:19" customFormat="1" ht="39" x14ac:dyDescent="0.25">
      <c r="A33" s="26" t="s">
        <v>82</v>
      </c>
      <c r="B33" s="35" t="s">
        <v>101</v>
      </c>
      <c r="C33" s="35" t="s">
        <v>96</v>
      </c>
      <c r="D33" s="193"/>
      <c r="E33" s="193"/>
      <c r="F33" s="193"/>
      <c r="G33" s="193">
        <v>5757</v>
      </c>
      <c r="H33" s="193"/>
      <c r="I33" s="193"/>
      <c r="J33" s="193"/>
      <c r="K33" s="193"/>
      <c r="L33" s="35" t="s">
        <v>414</v>
      </c>
      <c r="M33" s="30" t="s">
        <v>706</v>
      </c>
      <c r="N33" s="55"/>
      <c r="O33" s="35" t="s">
        <v>458</v>
      </c>
      <c r="P33" s="35" t="s">
        <v>439</v>
      </c>
      <c r="Q33" s="35" t="s">
        <v>453</v>
      </c>
      <c r="R33" s="35" t="s">
        <v>440</v>
      </c>
      <c r="S33" s="35" t="s">
        <v>438</v>
      </c>
    </row>
    <row r="34" spans="1:19" customFormat="1" ht="39" x14ac:dyDescent="0.25">
      <c r="A34" s="26" t="s">
        <v>82</v>
      </c>
      <c r="B34" s="35" t="s">
        <v>97</v>
      </c>
      <c r="C34" s="35" t="s">
        <v>97</v>
      </c>
      <c r="D34" s="193">
        <v>385.52</v>
      </c>
      <c r="E34" s="193"/>
      <c r="F34" s="193"/>
      <c r="G34" s="193"/>
      <c r="H34" s="193"/>
      <c r="I34" s="193">
        <v>742.80952380952385</v>
      </c>
      <c r="J34" s="193"/>
      <c r="K34" s="193"/>
      <c r="L34" s="35" t="s">
        <v>412</v>
      </c>
      <c r="M34" s="30" t="s">
        <v>706</v>
      </c>
      <c r="N34" s="35"/>
      <c r="O34" s="35" t="s">
        <v>458</v>
      </c>
      <c r="P34" s="35" t="s">
        <v>442</v>
      </c>
      <c r="Q34" s="35" t="s">
        <v>450</v>
      </c>
      <c r="R34" s="35" t="s">
        <v>451</v>
      </c>
      <c r="S34" s="35" t="s">
        <v>441</v>
      </c>
    </row>
    <row r="35" spans="1:19" customFormat="1" ht="39" x14ac:dyDescent="0.25">
      <c r="A35" s="26" t="s">
        <v>82</v>
      </c>
      <c r="B35" s="35" t="s">
        <v>98</v>
      </c>
      <c r="C35" s="35" t="s">
        <v>98</v>
      </c>
      <c r="D35" s="193">
        <v>453.28800000000001</v>
      </c>
      <c r="E35" s="193"/>
      <c r="F35" s="193"/>
      <c r="G35" s="193"/>
      <c r="H35" s="193"/>
      <c r="I35" s="193">
        <v>878.57142857142856</v>
      </c>
      <c r="J35" s="193"/>
      <c r="K35" s="193"/>
      <c r="L35" s="35" t="s">
        <v>412</v>
      </c>
      <c r="M35" s="30" t="s">
        <v>706</v>
      </c>
      <c r="N35" s="35"/>
      <c r="O35" s="35" t="s">
        <v>458</v>
      </c>
      <c r="P35" s="35" t="s">
        <v>439</v>
      </c>
      <c r="Q35" s="35" t="s">
        <v>453</v>
      </c>
      <c r="R35" s="35" t="s">
        <v>440</v>
      </c>
      <c r="S35" s="35" t="s">
        <v>438</v>
      </c>
    </row>
    <row r="36" spans="1:19" customFormat="1" ht="39" x14ac:dyDescent="0.25">
      <c r="A36" s="26" t="s">
        <v>82</v>
      </c>
      <c r="B36" s="35" t="s">
        <v>99</v>
      </c>
      <c r="C36" s="35" t="s">
        <v>99</v>
      </c>
      <c r="D36" s="193">
        <v>1287.701</v>
      </c>
      <c r="E36" s="193"/>
      <c r="F36" s="193"/>
      <c r="G36" s="193"/>
      <c r="H36" s="193"/>
      <c r="I36" s="193">
        <v>2310.6904761904761</v>
      </c>
      <c r="J36" s="193"/>
      <c r="K36" s="193"/>
      <c r="L36" s="35" t="s">
        <v>412</v>
      </c>
      <c r="M36" s="30" t="s">
        <v>706</v>
      </c>
      <c r="N36" s="35"/>
      <c r="O36" s="35" t="s">
        <v>458</v>
      </c>
      <c r="P36" s="35" t="s">
        <v>442</v>
      </c>
      <c r="Q36" s="35" t="s">
        <v>454</v>
      </c>
      <c r="R36" s="35" t="s">
        <v>444</v>
      </c>
      <c r="S36" s="35" t="s">
        <v>441</v>
      </c>
    </row>
    <row r="37" spans="1:19" customFormat="1" ht="26.25" x14ac:dyDescent="0.25">
      <c r="A37" s="26" t="s">
        <v>82</v>
      </c>
      <c r="B37" s="35" t="s">
        <v>681</v>
      </c>
      <c r="C37" s="35" t="s">
        <v>102</v>
      </c>
      <c r="D37" s="193">
        <v>42.28</v>
      </c>
      <c r="E37" s="193"/>
      <c r="F37" s="193"/>
      <c r="G37" s="193">
        <v>3572.24</v>
      </c>
      <c r="H37" s="193"/>
      <c r="I37" s="193">
        <v>79.547619047619051</v>
      </c>
      <c r="J37" s="193"/>
      <c r="K37" s="193"/>
      <c r="L37" s="35" t="s">
        <v>412</v>
      </c>
      <c r="M37" s="30" t="s">
        <v>706</v>
      </c>
      <c r="N37" s="30" t="s">
        <v>639</v>
      </c>
      <c r="O37" s="35" t="s">
        <v>458</v>
      </c>
      <c r="P37" s="35" t="s">
        <v>439</v>
      </c>
      <c r="Q37" s="35" t="s">
        <v>102</v>
      </c>
      <c r="R37" s="35" t="s">
        <v>440</v>
      </c>
      <c r="S37" s="35" t="s">
        <v>438</v>
      </c>
    </row>
    <row r="38" spans="1:19" customFormat="1" ht="26.25" x14ac:dyDescent="0.25">
      <c r="A38" s="26" t="s">
        <v>82</v>
      </c>
      <c r="B38" s="35" t="s">
        <v>751</v>
      </c>
      <c r="C38" s="35" t="s">
        <v>102</v>
      </c>
      <c r="D38" s="193"/>
      <c r="E38" s="193"/>
      <c r="F38" s="193"/>
      <c r="G38" s="193">
        <v>15705</v>
      </c>
      <c r="H38" s="193"/>
      <c r="I38" s="193"/>
      <c r="J38" s="193"/>
      <c r="K38" s="193"/>
      <c r="L38" s="35" t="s">
        <v>414</v>
      </c>
      <c r="M38" s="30" t="s">
        <v>706</v>
      </c>
      <c r="N38" s="55"/>
      <c r="O38" s="35" t="s">
        <v>458</v>
      </c>
      <c r="P38" s="35" t="s">
        <v>439</v>
      </c>
      <c r="Q38" s="35" t="s">
        <v>102</v>
      </c>
      <c r="R38" s="35" t="s">
        <v>440</v>
      </c>
      <c r="S38" s="35" t="s">
        <v>438</v>
      </c>
    </row>
    <row r="39" spans="1:19" customFormat="1" ht="26.25" x14ac:dyDescent="0.25">
      <c r="A39" s="26" t="s">
        <v>82</v>
      </c>
      <c r="B39" s="35" t="s">
        <v>752</v>
      </c>
      <c r="C39" s="35" t="s">
        <v>102</v>
      </c>
      <c r="D39" s="193"/>
      <c r="E39" s="193"/>
      <c r="F39" s="193"/>
      <c r="G39" s="193">
        <v>7266</v>
      </c>
      <c r="H39" s="193"/>
      <c r="I39" s="193"/>
      <c r="J39" s="193"/>
      <c r="K39" s="193"/>
      <c r="L39" s="35" t="s">
        <v>414</v>
      </c>
      <c r="M39" s="30" t="s">
        <v>706</v>
      </c>
      <c r="N39" s="55"/>
      <c r="O39" s="35" t="s">
        <v>458</v>
      </c>
      <c r="P39" s="35" t="s">
        <v>439</v>
      </c>
      <c r="Q39" s="35" t="s">
        <v>102</v>
      </c>
      <c r="R39" s="35" t="s">
        <v>440</v>
      </c>
      <c r="S39" s="35" t="s">
        <v>438</v>
      </c>
    </row>
    <row r="40" spans="1:19" customFormat="1" ht="26.25" x14ac:dyDescent="0.25">
      <c r="A40" s="26" t="s">
        <v>82</v>
      </c>
      <c r="B40" s="35" t="s">
        <v>103</v>
      </c>
      <c r="C40" s="35" t="s">
        <v>103</v>
      </c>
      <c r="D40" s="193">
        <v>933.50099999999998</v>
      </c>
      <c r="E40" s="193"/>
      <c r="F40" s="193"/>
      <c r="G40" s="193"/>
      <c r="H40" s="193"/>
      <c r="I40" s="193">
        <v>1758.2619047619048</v>
      </c>
      <c r="J40" s="193"/>
      <c r="K40" s="193"/>
      <c r="L40" s="35" t="s">
        <v>412</v>
      </c>
      <c r="M40" s="30" t="s">
        <v>706</v>
      </c>
      <c r="N40" s="55"/>
      <c r="O40" s="35" t="s">
        <v>458</v>
      </c>
      <c r="P40" s="35" t="s">
        <v>449</v>
      </c>
      <c r="Q40" s="35" t="s">
        <v>450</v>
      </c>
      <c r="R40" s="35" t="s">
        <v>451</v>
      </c>
      <c r="S40" s="35" t="s">
        <v>441</v>
      </c>
    </row>
    <row r="41" spans="1:19" customFormat="1" ht="39" x14ac:dyDescent="0.25">
      <c r="A41" s="26" t="s">
        <v>82</v>
      </c>
      <c r="B41" s="35" t="s">
        <v>682</v>
      </c>
      <c r="C41" s="55" t="s">
        <v>682</v>
      </c>
      <c r="D41" s="193"/>
      <c r="E41" s="193"/>
      <c r="F41" s="193"/>
      <c r="G41" s="193"/>
      <c r="H41" s="193"/>
      <c r="I41" s="193"/>
      <c r="J41" s="193"/>
      <c r="K41" s="193"/>
      <c r="L41" s="35"/>
      <c r="M41" s="30" t="s">
        <v>706</v>
      </c>
      <c r="N41" s="55" t="s">
        <v>827</v>
      </c>
      <c r="O41" s="35" t="s">
        <v>458</v>
      </c>
      <c r="P41" s="35" t="s">
        <v>442</v>
      </c>
      <c r="Q41" s="35" t="s">
        <v>454</v>
      </c>
      <c r="R41" s="35" t="s">
        <v>444</v>
      </c>
      <c r="S41" s="35" t="s">
        <v>441</v>
      </c>
    </row>
    <row r="42" spans="1:19" customFormat="1" ht="39" x14ac:dyDescent="0.25">
      <c r="A42" s="26" t="s">
        <v>82</v>
      </c>
      <c r="B42" s="35" t="s">
        <v>104</v>
      </c>
      <c r="C42" s="55" t="s">
        <v>104</v>
      </c>
      <c r="D42" s="193"/>
      <c r="E42" s="193"/>
      <c r="F42" s="193"/>
      <c r="G42" s="193"/>
      <c r="H42" s="193"/>
      <c r="I42" s="193"/>
      <c r="J42" s="193"/>
      <c r="K42" s="193"/>
      <c r="L42" s="35" t="s">
        <v>412</v>
      </c>
      <c r="M42" s="30" t="s">
        <v>415</v>
      </c>
      <c r="N42" s="55" t="s">
        <v>452</v>
      </c>
      <c r="O42" s="35" t="s">
        <v>458</v>
      </c>
      <c r="P42" s="35" t="s">
        <v>442</v>
      </c>
      <c r="Q42" s="35" t="s">
        <v>454</v>
      </c>
      <c r="R42" s="35" t="s">
        <v>457</v>
      </c>
      <c r="S42" s="35" t="s">
        <v>441</v>
      </c>
    </row>
    <row r="43" spans="1:19" customFormat="1" ht="39" x14ac:dyDescent="0.25">
      <c r="A43" s="26" t="s">
        <v>82</v>
      </c>
      <c r="B43" s="35" t="s">
        <v>105</v>
      </c>
      <c r="C43" s="35" t="s">
        <v>106</v>
      </c>
      <c r="D43" s="193">
        <v>295</v>
      </c>
      <c r="E43" s="193"/>
      <c r="F43" s="193"/>
      <c r="G43" s="193"/>
      <c r="H43" s="193"/>
      <c r="I43" s="193">
        <v>500</v>
      </c>
      <c r="J43" s="193"/>
      <c r="K43" s="193"/>
      <c r="L43" s="35" t="s">
        <v>414</v>
      </c>
      <c r="M43" s="30" t="s">
        <v>415</v>
      </c>
      <c r="N43" s="55"/>
      <c r="O43" s="35" t="s">
        <v>458</v>
      </c>
      <c r="P43" s="35" t="s">
        <v>439</v>
      </c>
      <c r="Q43" s="35" t="s">
        <v>453</v>
      </c>
      <c r="R43" s="35" t="s">
        <v>440</v>
      </c>
      <c r="S43" s="35" t="s">
        <v>438</v>
      </c>
    </row>
    <row r="44" spans="1:19" customFormat="1" ht="39" x14ac:dyDescent="0.25">
      <c r="A44" s="26" t="s">
        <v>82</v>
      </c>
      <c r="B44" s="55" t="s">
        <v>106</v>
      </c>
      <c r="C44" s="55" t="s">
        <v>106</v>
      </c>
      <c r="D44" s="193"/>
      <c r="E44" s="193"/>
      <c r="F44" s="193"/>
      <c r="G44" s="193"/>
      <c r="H44" s="193"/>
      <c r="I44" s="193"/>
      <c r="J44" s="193"/>
      <c r="K44" s="193"/>
      <c r="L44" s="35" t="s">
        <v>412</v>
      </c>
      <c r="M44" s="30" t="s">
        <v>415</v>
      </c>
      <c r="N44" s="55" t="s">
        <v>828</v>
      </c>
      <c r="O44" s="35" t="s">
        <v>458</v>
      </c>
      <c r="P44" s="35" t="s">
        <v>439</v>
      </c>
      <c r="Q44" s="35" t="s">
        <v>453</v>
      </c>
      <c r="R44" s="35" t="s">
        <v>440</v>
      </c>
      <c r="S44" s="35" t="s">
        <v>438</v>
      </c>
    </row>
    <row r="45" spans="1:19" customFormat="1" ht="39" x14ac:dyDescent="0.25">
      <c r="A45" s="26" t="s">
        <v>82</v>
      </c>
      <c r="B45" s="55" t="s">
        <v>107</v>
      </c>
      <c r="C45" s="55" t="s">
        <v>107</v>
      </c>
      <c r="D45" s="193">
        <v>11181.825000000001</v>
      </c>
      <c r="E45" s="193"/>
      <c r="F45" s="193"/>
      <c r="G45" s="193"/>
      <c r="H45" s="193"/>
      <c r="I45" s="193">
        <v>18592.357142857141</v>
      </c>
      <c r="J45" s="193"/>
      <c r="K45" s="193"/>
      <c r="L45" s="35" t="s">
        <v>412</v>
      </c>
      <c r="M45" s="30" t="s">
        <v>706</v>
      </c>
      <c r="N45" s="55" t="s">
        <v>826</v>
      </c>
      <c r="O45" s="35" t="s">
        <v>458</v>
      </c>
      <c r="P45" s="35" t="s">
        <v>442</v>
      </c>
      <c r="Q45" s="35" t="s">
        <v>454</v>
      </c>
      <c r="R45" s="35" t="s">
        <v>444</v>
      </c>
      <c r="S45" s="35" t="s">
        <v>441</v>
      </c>
    </row>
    <row r="46" spans="1:19" customFormat="1" ht="39" x14ac:dyDescent="0.25">
      <c r="A46" s="26" t="s">
        <v>82</v>
      </c>
      <c r="B46" s="55" t="s">
        <v>108</v>
      </c>
      <c r="C46" s="100" t="s">
        <v>108</v>
      </c>
      <c r="D46" s="193">
        <v>267.69900000000001</v>
      </c>
      <c r="E46" s="193"/>
      <c r="F46" s="193"/>
      <c r="G46" s="193"/>
      <c r="H46" s="193"/>
      <c r="I46" s="193">
        <v>527.90476190476193</v>
      </c>
      <c r="J46" s="193"/>
      <c r="K46" s="193"/>
      <c r="L46" s="35" t="s">
        <v>412</v>
      </c>
      <c r="M46" s="30" t="s">
        <v>706</v>
      </c>
      <c r="N46" s="55"/>
      <c r="O46" s="35" t="s">
        <v>458</v>
      </c>
      <c r="P46" s="35" t="s">
        <v>439</v>
      </c>
      <c r="Q46" s="35" t="s">
        <v>453</v>
      </c>
      <c r="R46" s="35" t="s">
        <v>440</v>
      </c>
      <c r="S46" s="35" t="s">
        <v>438</v>
      </c>
    </row>
    <row r="47" spans="1:19" customFormat="1" ht="26.25" x14ac:dyDescent="0.25">
      <c r="A47" s="26" t="s">
        <v>764</v>
      </c>
      <c r="B47" s="55" t="s">
        <v>109</v>
      </c>
      <c r="C47" s="35" t="s">
        <v>109</v>
      </c>
      <c r="D47" s="193">
        <v>1887.7170000000001</v>
      </c>
      <c r="E47" s="193"/>
      <c r="F47" s="193"/>
      <c r="G47" s="193"/>
      <c r="H47" s="193"/>
      <c r="I47" s="193">
        <v>3477.1190476190477</v>
      </c>
      <c r="J47" s="193"/>
      <c r="K47" s="193"/>
      <c r="L47" s="35" t="s">
        <v>412</v>
      </c>
      <c r="M47" s="30" t="s">
        <v>706</v>
      </c>
      <c r="N47" s="55"/>
      <c r="O47" s="35" t="s">
        <v>458</v>
      </c>
      <c r="P47" s="35" t="s">
        <v>428</v>
      </c>
      <c r="Q47" s="35" t="s">
        <v>459</v>
      </c>
      <c r="R47" s="35" t="s">
        <v>430</v>
      </c>
      <c r="S47" s="35" t="s">
        <v>441</v>
      </c>
    </row>
    <row r="48" spans="1:19" s="17" customFormat="1" ht="26.25" x14ac:dyDescent="0.25">
      <c r="A48" s="26" t="s">
        <v>764</v>
      </c>
      <c r="B48" s="55" t="s">
        <v>110</v>
      </c>
      <c r="C48" s="35" t="s">
        <v>110</v>
      </c>
      <c r="D48" s="193">
        <v>1285.316</v>
      </c>
      <c r="E48" s="193"/>
      <c r="F48" s="193"/>
      <c r="G48" s="193"/>
      <c r="H48" s="193"/>
      <c r="I48" s="193">
        <v>2211.4047619047619</v>
      </c>
      <c r="J48" s="193"/>
      <c r="K48" s="193"/>
      <c r="L48" s="35" t="s">
        <v>412</v>
      </c>
      <c r="M48" s="30" t="s">
        <v>706</v>
      </c>
      <c r="N48" s="55"/>
      <c r="O48" s="35" t="s">
        <v>458</v>
      </c>
      <c r="P48" s="35" t="s">
        <v>461</v>
      </c>
      <c r="Q48" s="35" t="s">
        <v>461</v>
      </c>
      <c r="R48" s="35" t="s">
        <v>462</v>
      </c>
      <c r="S48" s="35" t="s">
        <v>460</v>
      </c>
    </row>
    <row r="49" spans="1:19" customFormat="1" ht="26.25" x14ac:dyDescent="0.25">
      <c r="A49" s="26" t="s">
        <v>764</v>
      </c>
      <c r="B49" s="55" t="s">
        <v>684</v>
      </c>
      <c r="C49" s="35" t="s">
        <v>684</v>
      </c>
      <c r="D49" s="193"/>
      <c r="E49" s="193"/>
      <c r="F49" s="193"/>
      <c r="G49" s="193"/>
      <c r="H49" s="193"/>
      <c r="I49" s="193"/>
      <c r="J49" s="193"/>
      <c r="K49" s="193"/>
      <c r="L49" s="35" t="s">
        <v>412</v>
      </c>
      <c r="M49" s="30" t="s">
        <v>706</v>
      </c>
      <c r="N49" s="107" t="s">
        <v>825</v>
      </c>
      <c r="O49" s="35" t="s">
        <v>458</v>
      </c>
      <c r="P49" s="35" t="s">
        <v>428</v>
      </c>
      <c r="Q49" s="35" t="s">
        <v>459</v>
      </c>
      <c r="R49" s="35" t="s">
        <v>430</v>
      </c>
      <c r="S49" s="35" t="s">
        <v>441</v>
      </c>
    </row>
    <row r="50" spans="1:19" customFormat="1" ht="39" x14ac:dyDescent="0.25">
      <c r="A50" s="26" t="s">
        <v>764</v>
      </c>
      <c r="B50" s="55" t="s">
        <v>111</v>
      </c>
      <c r="C50" s="35" t="s">
        <v>111</v>
      </c>
      <c r="D50" s="193">
        <v>422.59300000000002</v>
      </c>
      <c r="E50" s="193"/>
      <c r="F50" s="193"/>
      <c r="G50" s="193"/>
      <c r="H50" s="193"/>
      <c r="I50" s="193">
        <v>853.11904761904759</v>
      </c>
      <c r="J50" s="193"/>
      <c r="K50" s="193"/>
      <c r="L50" s="35" t="s">
        <v>412</v>
      </c>
      <c r="M50" s="30" t="s">
        <v>706</v>
      </c>
      <c r="N50" s="35"/>
      <c r="O50" s="35" t="s">
        <v>458</v>
      </c>
      <c r="P50" s="35" t="s">
        <v>442</v>
      </c>
      <c r="Q50" s="35" t="s">
        <v>443</v>
      </c>
      <c r="R50" s="35" t="s">
        <v>444</v>
      </c>
      <c r="S50" s="35" t="s">
        <v>441</v>
      </c>
    </row>
    <row r="51" spans="1:19" customFormat="1" x14ac:dyDescent="0.25">
      <c r="A51" s="26" t="s">
        <v>764</v>
      </c>
      <c r="B51" s="55" t="s">
        <v>112</v>
      </c>
      <c r="C51" s="35" t="s">
        <v>112</v>
      </c>
      <c r="D51" s="193">
        <v>1207.5060000000001</v>
      </c>
      <c r="E51" s="193"/>
      <c r="F51" s="193"/>
      <c r="G51" s="193"/>
      <c r="H51" s="193"/>
      <c r="I51" s="193">
        <v>2057.8809523809523</v>
      </c>
      <c r="J51" s="193"/>
      <c r="K51" s="193"/>
      <c r="L51" s="35" t="s">
        <v>412</v>
      </c>
      <c r="M51" s="30" t="s">
        <v>706</v>
      </c>
      <c r="N51" s="35"/>
      <c r="O51" s="35" t="s">
        <v>458</v>
      </c>
      <c r="P51" s="35" t="s">
        <v>463</v>
      </c>
      <c r="Q51" s="35" t="s">
        <v>464</v>
      </c>
      <c r="R51" s="35" t="s">
        <v>463</v>
      </c>
      <c r="S51" s="35" t="s">
        <v>460</v>
      </c>
    </row>
    <row r="52" spans="1:19" customFormat="1" ht="26.25" x14ac:dyDescent="0.25">
      <c r="A52" s="26" t="s">
        <v>764</v>
      </c>
      <c r="B52" s="55" t="s">
        <v>113</v>
      </c>
      <c r="C52" s="35" t="s">
        <v>113</v>
      </c>
      <c r="D52" s="193">
        <v>1957.4860000000001</v>
      </c>
      <c r="E52" s="193"/>
      <c r="F52" s="193"/>
      <c r="G52" s="193"/>
      <c r="H52" s="193">
        <v>531.41399999999999</v>
      </c>
      <c r="I52" s="193">
        <v>3539.0238095238096</v>
      </c>
      <c r="J52" s="193"/>
      <c r="K52" s="193"/>
      <c r="L52" s="35" t="s">
        <v>412</v>
      </c>
      <c r="M52" s="30" t="s">
        <v>706</v>
      </c>
      <c r="N52" s="35"/>
      <c r="O52" s="35" t="s">
        <v>458</v>
      </c>
      <c r="P52" s="35" t="s">
        <v>428</v>
      </c>
      <c r="Q52" s="35" t="s">
        <v>459</v>
      </c>
      <c r="R52" s="35" t="s">
        <v>430</v>
      </c>
      <c r="S52" s="35" t="s">
        <v>441</v>
      </c>
    </row>
    <row r="53" spans="1:19" customFormat="1" ht="26.25" x14ac:dyDescent="0.25">
      <c r="A53" s="26" t="s">
        <v>764</v>
      </c>
      <c r="B53" s="55" t="s">
        <v>114</v>
      </c>
      <c r="C53" s="35" t="s">
        <v>114</v>
      </c>
      <c r="D53" s="193">
        <v>782.96100000000001</v>
      </c>
      <c r="E53" s="193"/>
      <c r="F53" s="193"/>
      <c r="G53" s="193"/>
      <c r="H53" s="193"/>
      <c r="I53" s="193">
        <v>1522.2619047619048</v>
      </c>
      <c r="J53" s="193"/>
      <c r="K53" s="193"/>
      <c r="L53" s="35" t="s">
        <v>412</v>
      </c>
      <c r="M53" s="30" t="s">
        <v>706</v>
      </c>
      <c r="N53" s="35"/>
      <c r="O53" s="35" t="s">
        <v>458</v>
      </c>
      <c r="P53" s="35" t="s">
        <v>428</v>
      </c>
      <c r="Q53" s="35" t="s">
        <v>429</v>
      </c>
      <c r="R53" s="35" t="s">
        <v>430</v>
      </c>
      <c r="S53" s="35" t="s">
        <v>427</v>
      </c>
    </row>
    <row r="54" spans="1:19" customFormat="1" x14ac:dyDescent="0.25">
      <c r="A54" s="26" t="s">
        <v>764</v>
      </c>
      <c r="B54" s="55" t="s">
        <v>115</v>
      </c>
      <c r="C54" s="35" t="s">
        <v>115</v>
      </c>
      <c r="D54" s="193">
        <v>1152.8140000000001</v>
      </c>
      <c r="E54" s="193"/>
      <c r="F54" s="193"/>
      <c r="G54" s="193"/>
      <c r="H54" s="193"/>
      <c r="I54" s="193">
        <v>1974.4047619047619</v>
      </c>
      <c r="J54" s="193"/>
      <c r="K54" s="193"/>
      <c r="L54" s="35" t="s">
        <v>412</v>
      </c>
      <c r="M54" s="30" t="s">
        <v>706</v>
      </c>
      <c r="N54" s="35"/>
      <c r="O54" s="35" t="s">
        <v>458</v>
      </c>
      <c r="P54" s="35" t="s">
        <v>463</v>
      </c>
      <c r="Q54" s="35" t="s">
        <v>464</v>
      </c>
      <c r="R54" s="35" t="s">
        <v>463</v>
      </c>
      <c r="S54" s="35" t="s">
        <v>460</v>
      </c>
    </row>
    <row r="55" spans="1:19" s="17" customFormat="1" ht="26.25" x14ac:dyDescent="0.25">
      <c r="A55" s="26" t="s">
        <v>764</v>
      </c>
      <c r="B55" s="55" t="s">
        <v>116</v>
      </c>
      <c r="C55" s="35" t="s">
        <v>116</v>
      </c>
      <c r="D55" s="193">
        <v>3157.1990000000001</v>
      </c>
      <c r="E55" s="193"/>
      <c r="F55" s="193"/>
      <c r="G55" s="193"/>
      <c r="H55" s="193"/>
      <c r="I55" s="193">
        <v>5344.3095238095239</v>
      </c>
      <c r="J55" s="193"/>
      <c r="K55" s="193"/>
      <c r="L55" s="35" t="s">
        <v>412</v>
      </c>
      <c r="M55" s="30" t="s">
        <v>706</v>
      </c>
      <c r="N55" s="35"/>
      <c r="O55" s="35" t="s">
        <v>458</v>
      </c>
      <c r="P55" s="35" t="s">
        <v>428</v>
      </c>
      <c r="Q55" s="35" t="s">
        <v>459</v>
      </c>
      <c r="R55" s="35" t="s">
        <v>430</v>
      </c>
      <c r="S55" s="35" t="s">
        <v>441</v>
      </c>
    </row>
    <row r="56" spans="1:19" customFormat="1" x14ac:dyDescent="0.25">
      <c r="A56" s="26" t="s">
        <v>764</v>
      </c>
      <c r="B56" s="55" t="s">
        <v>117</v>
      </c>
      <c r="C56" s="35" t="s">
        <v>117</v>
      </c>
      <c r="D56" s="193">
        <v>1633.992</v>
      </c>
      <c r="E56" s="193"/>
      <c r="F56" s="193"/>
      <c r="G56" s="193"/>
      <c r="H56" s="193">
        <v>216.565</v>
      </c>
      <c r="I56" s="193">
        <v>2897.4285714285716</v>
      </c>
      <c r="J56" s="193"/>
      <c r="K56" s="193"/>
      <c r="L56" s="35" t="s">
        <v>412</v>
      </c>
      <c r="M56" s="30" t="s">
        <v>706</v>
      </c>
      <c r="N56" s="35"/>
      <c r="O56" s="35" t="s">
        <v>458</v>
      </c>
      <c r="P56" s="35" t="s">
        <v>463</v>
      </c>
      <c r="Q56" s="35" t="s">
        <v>464</v>
      </c>
      <c r="R56" s="35" t="s">
        <v>463</v>
      </c>
      <c r="S56" s="35" t="s">
        <v>460</v>
      </c>
    </row>
    <row r="57" spans="1:19" customFormat="1" ht="26.25" x14ac:dyDescent="0.25">
      <c r="A57" s="26" t="s">
        <v>764</v>
      </c>
      <c r="B57" s="55" t="s">
        <v>118</v>
      </c>
      <c r="C57" s="35" t="s">
        <v>118</v>
      </c>
      <c r="D57" s="193">
        <v>757.71</v>
      </c>
      <c r="E57" s="193"/>
      <c r="F57" s="193"/>
      <c r="G57" s="193"/>
      <c r="H57" s="193"/>
      <c r="I57" s="193">
        <v>1385.6666666666667</v>
      </c>
      <c r="J57" s="193"/>
      <c r="K57" s="193"/>
      <c r="L57" s="35" t="s">
        <v>412</v>
      </c>
      <c r="M57" s="30" t="s">
        <v>706</v>
      </c>
      <c r="N57" s="35"/>
      <c r="O57" s="35" t="s">
        <v>458</v>
      </c>
      <c r="P57" s="35" t="s">
        <v>428</v>
      </c>
      <c r="Q57" s="35" t="s">
        <v>429</v>
      </c>
      <c r="R57" s="35" t="s">
        <v>430</v>
      </c>
      <c r="S57" s="35" t="s">
        <v>427</v>
      </c>
    </row>
    <row r="58" spans="1:19" customFormat="1" ht="39" x14ac:dyDescent="0.25">
      <c r="A58" s="26" t="s">
        <v>764</v>
      </c>
      <c r="B58" s="55" t="s">
        <v>119</v>
      </c>
      <c r="C58" s="35" t="s">
        <v>119</v>
      </c>
      <c r="D58" s="193">
        <v>621.01199999999994</v>
      </c>
      <c r="E58" s="193"/>
      <c r="F58" s="193"/>
      <c r="G58" s="193"/>
      <c r="H58" s="193"/>
      <c r="I58" s="193">
        <v>1187.8333333333333</v>
      </c>
      <c r="J58" s="193"/>
      <c r="K58" s="193"/>
      <c r="L58" s="35" t="s">
        <v>412</v>
      </c>
      <c r="M58" s="30" t="s">
        <v>706</v>
      </c>
      <c r="N58" s="35"/>
      <c r="O58" s="35" t="s">
        <v>458</v>
      </c>
      <c r="P58" s="35" t="s">
        <v>442</v>
      </c>
      <c r="Q58" s="35" t="s">
        <v>443</v>
      </c>
      <c r="R58" s="35" t="s">
        <v>444</v>
      </c>
      <c r="S58" s="35" t="s">
        <v>441</v>
      </c>
    </row>
    <row r="59" spans="1:19" s="17" customFormat="1" ht="39" x14ac:dyDescent="0.25">
      <c r="A59" s="26" t="s">
        <v>764</v>
      </c>
      <c r="B59" s="55" t="s">
        <v>120</v>
      </c>
      <c r="C59" s="35" t="s">
        <v>120</v>
      </c>
      <c r="D59" s="193">
        <v>674.63800000000003</v>
      </c>
      <c r="E59" s="193"/>
      <c r="F59" s="193"/>
      <c r="G59" s="193"/>
      <c r="H59" s="193"/>
      <c r="I59" s="193">
        <v>1135.547619047619</v>
      </c>
      <c r="J59" s="193"/>
      <c r="K59" s="193"/>
      <c r="L59" s="35" t="s">
        <v>412</v>
      </c>
      <c r="M59" s="30" t="s">
        <v>706</v>
      </c>
      <c r="N59" s="35"/>
      <c r="O59" s="35" t="s">
        <v>458</v>
      </c>
      <c r="P59" s="35" t="s">
        <v>442</v>
      </c>
      <c r="Q59" s="35" t="s">
        <v>443</v>
      </c>
      <c r="R59" s="35" t="s">
        <v>444</v>
      </c>
      <c r="S59" s="35" t="s">
        <v>441</v>
      </c>
    </row>
    <row r="60" spans="1:19" customFormat="1" ht="26.25" x14ac:dyDescent="0.25">
      <c r="A60" s="26" t="s">
        <v>764</v>
      </c>
      <c r="B60" s="55" t="s">
        <v>121</v>
      </c>
      <c r="C60" s="35" t="s">
        <v>121</v>
      </c>
      <c r="D60" s="193">
        <v>2525.7159999999999</v>
      </c>
      <c r="E60" s="193"/>
      <c r="F60" s="193"/>
      <c r="G60" s="193"/>
      <c r="H60" s="193">
        <v>675.73500000000001</v>
      </c>
      <c r="I60" s="193">
        <v>4575.5476190476193</v>
      </c>
      <c r="J60" s="193"/>
      <c r="K60" s="193"/>
      <c r="L60" s="35" t="s">
        <v>412</v>
      </c>
      <c r="M60" s="30" t="s">
        <v>706</v>
      </c>
      <c r="N60" s="35"/>
      <c r="O60" s="35" t="s">
        <v>458</v>
      </c>
      <c r="P60" s="35" t="s">
        <v>428</v>
      </c>
      <c r="Q60" s="35" t="s">
        <v>459</v>
      </c>
      <c r="R60" s="35" t="s">
        <v>430</v>
      </c>
      <c r="S60" s="35" t="s">
        <v>441</v>
      </c>
    </row>
    <row r="61" spans="1:19" customFormat="1" ht="39" x14ac:dyDescent="0.25">
      <c r="A61" s="26" t="s">
        <v>764</v>
      </c>
      <c r="B61" s="55" t="s">
        <v>122</v>
      </c>
      <c r="C61" s="55" t="s">
        <v>122</v>
      </c>
      <c r="D61" s="193">
        <v>1009.853</v>
      </c>
      <c r="E61" s="193"/>
      <c r="F61" s="193"/>
      <c r="G61" s="193"/>
      <c r="H61" s="193"/>
      <c r="I61" s="193">
        <v>1768.5714285714287</v>
      </c>
      <c r="J61" s="193"/>
      <c r="K61" s="193"/>
      <c r="L61" s="35" t="s">
        <v>412</v>
      </c>
      <c r="M61" s="30" t="s">
        <v>706</v>
      </c>
      <c r="N61" s="35"/>
      <c r="O61" s="35" t="s">
        <v>458</v>
      </c>
      <c r="P61" s="35" t="s">
        <v>442</v>
      </c>
      <c r="Q61" s="35" t="s">
        <v>443</v>
      </c>
      <c r="R61" s="35" t="s">
        <v>444</v>
      </c>
      <c r="S61" s="35" t="s">
        <v>441</v>
      </c>
    </row>
    <row r="62" spans="1:19" customFormat="1" ht="26.25" x14ac:dyDescent="0.25">
      <c r="A62" s="26" t="s">
        <v>764</v>
      </c>
      <c r="B62" s="35" t="s">
        <v>158</v>
      </c>
      <c r="C62" s="35" t="s">
        <v>713</v>
      </c>
      <c r="D62" s="193">
        <v>1542.51</v>
      </c>
      <c r="E62" s="193"/>
      <c r="F62" s="193"/>
      <c r="G62" s="193"/>
      <c r="H62" s="193"/>
      <c r="I62" s="193">
        <v>2581.1190476190477</v>
      </c>
      <c r="J62" s="193"/>
      <c r="K62" s="193"/>
      <c r="L62" s="35" t="s">
        <v>412</v>
      </c>
      <c r="M62" s="30" t="s">
        <v>706</v>
      </c>
      <c r="N62" s="30" t="s">
        <v>476</v>
      </c>
      <c r="O62" s="35" t="s">
        <v>458</v>
      </c>
      <c r="P62" s="35" t="s">
        <v>428</v>
      </c>
      <c r="Q62" s="35" t="s">
        <v>429</v>
      </c>
      <c r="R62" s="35" t="s">
        <v>430</v>
      </c>
      <c r="S62" s="35" t="s">
        <v>427</v>
      </c>
    </row>
    <row r="63" spans="1:19" customFormat="1" ht="39" x14ac:dyDescent="0.25">
      <c r="A63" s="26" t="s">
        <v>764</v>
      </c>
      <c r="B63" s="35" t="s">
        <v>123</v>
      </c>
      <c r="C63" s="35" t="s">
        <v>123</v>
      </c>
      <c r="D63" s="193">
        <v>780.13</v>
      </c>
      <c r="E63" s="193"/>
      <c r="F63" s="193"/>
      <c r="G63" s="193"/>
      <c r="H63" s="193"/>
      <c r="I63" s="193">
        <v>1299.4047619047619</v>
      </c>
      <c r="J63" s="193"/>
      <c r="K63" s="193"/>
      <c r="L63" s="35" t="s">
        <v>412</v>
      </c>
      <c r="M63" s="30" t="s">
        <v>706</v>
      </c>
      <c r="N63" s="55"/>
      <c r="O63" s="35" t="s">
        <v>458</v>
      </c>
      <c r="P63" s="35" t="s">
        <v>442</v>
      </c>
      <c r="Q63" s="35" t="s">
        <v>443</v>
      </c>
      <c r="R63" s="35" t="s">
        <v>444</v>
      </c>
      <c r="S63" s="35" t="s">
        <v>441</v>
      </c>
    </row>
    <row r="64" spans="1:19" customFormat="1" ht="26.25" x14ac:dyDescent="0.25">
      <c r="A64" s="26" t="s">
        <v>764</v>
      </c>
      <c r="B64" s="35" t="s">
        <v>124</v>
      </c>
      <c r="C64" s="35" t="s">
        <v>124</v>
      </c>
      <c r="D64" s="193">
        <v>2150.8319999999999</v>
      </c>
      <c r="E64" s="193"/>
      <c r="F64" s="193"/>
      <c r="G64" s="193"/>
      <c r="H64" s="193">
        <v>653.64700000000005</v>
      </c>
      <c r="I64" s="193">
        <v>3759.2380952380954</v>
      </c>
      <c r="J64" s="193"/>
      <c r="K64" s="193"/>
      <c r="L64" s="35" t="s">
        <v>412</v>
      </c>
      <c r="M64" s="30" t="s">
        <v>706</v>
      </c>
      <c r="N64" s="107" t="s">
        <v>465</v>
      </c>
      <c r="O64" s="35" t="s">
        <v>458</v>
      </c>
      <c r="P64" s="35" t="s">
        <v>428</v>
      </c>
      <c r="Q64" s="35" t="s">
        <v>429</v>
      </c>
      <c r="R64" s="35" t="s">
        <v>430</v>
      </c>
      <c r="S64" s="35" t="s">
        <v>427</v>
      </c>
    </row>
    <row r="65" spans="1:19" customFormat="1" ht="26.25" x14ac:dyDescent="0.25">
      <c r="A65" s="26" t="s">
        <v>764</v>
      </c>
      <c r="B65" s="35" t="s">
        <v>125</v>
      </c>
      <c r="C65" s="35" t="s">
        <v>125</v>
      </c>
      <c r="D65" s="193">
        <v>1550.6690000000001</v>
      </c>
      <c r="E65" s="193"/>
      <c r="F65" s="193"/>
      <c r="G65" s="193"/>
      <c r="H65" s="193"/>
      <c r="I65" s="193">
        <v>3002.8809523809523</v>
      </c>
      <c r="J65" s="193"/>
      <c r="K65" s="193"/>
      <c r="L65" s="35" t="s">
        <v>412</v>
      </c>
      <c r="M65" s="30" t="s">
        <v>706</v>
      </c>
      <c r="N65" s="55"/>
      <c r="O65" s="35" t="s">
        <v>458</v>
      </c>
      <c r="P65" s="35" t="s">
        <v>461</v>
      </c>
      <c r="Q65" s="35" t="s">
        <v>461</v>
      </c>
      <c r="R65" s="35" t="s">
        <v>462</v>
      </c>
      <c r="S65" s="35" t="s">
        <v>460</v>
      </c>
    </row>
    <row r="66" spans="1:19" customFormat="1" ht="26.25" x14ac:dyDescent="0.25">
      <c r="A66" s="26" t="s">
        <v>764</v>
      </c>
      <c r="B66" s="35" t="s">
        <v>126</v>
      </c>
      <c r="C66" s="35" t="s">
        <v>126</v>
      </c>
      <c r="D66" s="193">
        <v>1240.915</v>
      </c>
      <c r="E66" s="193"/>
      <c r="F66" s="193"/>
      <c r="G66" s="193"/>
      <c r="H66" s="193"/>
      <c r="I66" s="193">
        <v>2356.5714285714284</v>
      </c>
      <c r="J66" s="193"/>
      <c r="K66" s="193"/>
      <c r="L66" s="35" t="s">
        <v>412</v>
      </c>
      <c r="M66" s="30" t="s">
        <v>706</v>
      </c>
      <c r="N66" s="55"/>
      <c r="O66" s="35" t="s">
        <v>458</v>
      </c>
      <c r="P66" s="35" t="s">
        <v>461</v>
      </c>
      <c r="Q66" s="35" t="s">
        <v>461</v>
      </c>
      <c r="R66" s="35" t="s">
        <v>462</v>
      </c>
      <c r="S66" s="35" t="s">
        <v>460</v>
      </c>
    </row>
    <row r="67" spans="1:19" customFormat="1" ht="26.25" x14ac:dyDescent="0.25">
      <c r="A67" s="26" t="s">
        <v>764</v>
      </c>
      <c r="B67" s="35" t="s">
        <v>127</v>
      </c>
      <c r="C67" s="35" t="s">
        <v>127</v>
      </c>
      <c r="D67" s="193">
        <v>1988.13</v>
      </c>
      <c r="E67" s="193"/>
      <c r="F67" s="193"/>
      <c r="G67" s="193"/>
      <c r="H67" s="193"/>
      <c r="I67" s="193">
        <v>3526.4285714285716</v>
      </c>
      <c r="J67" s="193"/>
      <c r="K67" s="193"/>
      <c r="L67" s="35" t="s">
        <v>412</v>
      </c>
      <c r="M67" s="30" t="s">
        <v>706</v>
      </c>
      <c r="N67" s="55"/>
      <c r="O67" s="35" t="s">
        <v>458</v>
      </c>
      <c r="P67" s="35" t="s">
        <v>428</v>
      </c>
      <c r="Q67" s="35" t="s">
        <v>459</v>
      </c>
      <c r="R67" s="35" t="s">
        <v>430</v>
      </c>
      <c r="S67" s="35" t="s">
        <v>441</v>
      </c>
    </row>
    <row r="68" spans="1:19" customFormat="1" x14ac:dyDescent="0.25">
      <c r="A68" s="26" t="s">
        <v>764</v>
      </c>
      <c r="B68" s="35" t="s">
        <v>128</v>
      </c>
      <c r="C68" s="35" t="s">
        <v>128</v>
      </c>
      <c r="D68" s="193">
        <v>1385.5319999999999</v>
      </c>
      <c r="E68" s="193"/>
      <c r="F68" s="193"/>
      <c r="G68" s="193"/>
      <c r="H68" s="193"/>
      <c r="I68" s="193">
        <v>2356.4761904761904</v>
      </c>
      <c r="J68" s="193"/>
      <c r="K68" s="193"/>
      <c r="L68" s="35" t="s">
        <v>412</v>
      </c>
      <c r="M68" s="30" t="s">
        <v>706</v>
      </c>
      <c r="N68" s="55"/>
      <c r="O68" s="35" t="s">
        <v>458</v>
      </c>
      <c r="P68" s="35" t="s">
        <v>463</v>
      </c>
      <c r="Q68" s="35" t="s">
        <v>464</v>
      </c>
      <c r="R68" s="35" t="s">
        <v>463</v>
      </c>
      <c r="S68" s="35" t="s">
        <v>460</v>
      </c>
    </row>
    <row r="69" spans="1:19" customFormat="1" ht="39" x14ac:dyDescent="0.25">
      <c r="A69" s="26" t="s">
        <v>764</v>
      </c>
      <c r="B69" s="35" t="s">
        <v>129</v>
      </c>
      <c r="C69" s="55" t="s">
        <v>129</v>
      </c>
      <c r="D69" s="193"/>
      <c r="E69" s="193"/>
      <c r="F69" s="193"/>
      <c r="G69" s="193"/>
      <c r="H69" s="193"/>
      <c r="I69" s="193"/>
      <c r="J69" s="193"/>
      <c r="K69" s="193"/>
      <c r="L69" s="35" t="s">
        <v>412</v>
      </c>
      <c r="M69" s="30" t="s">
        <v>706</v>
      </c>
      <c r="N69" s="55" t="s">
        <v>466</v>
      </c>
      <c r="O69" s="35" t="s">
        <v>458</v>
      </c>
      <c r="P69" s="35" t="s">
        <v>428</v>
      </c>
      <c r="Q69" s="35" t="s">
        <v>429</v>
      </c>
      <c r="R69" s="35" t="s">
        <v>430</v>
      </c>
      <c r="S69" s="35" t="s">
        <v>427</v>
      </c>
    </row>
    <row r="70" spans="1:19" customFormat="1" ht="26.25" x14ac:dyDescent="0.25">
      <c r="A70" s="26" t="s">
        <v>764</v>
      </c>
      <c r="B70" s="35" t="s">
        <v>130</v>
      </c>
      <c r="C70" s="35" t="s">
        <v>130</v>
      </c>
      <c r="D70" s="193">
        <v>1545.0139999999999</v>
      </c>
      <c r="E70" s="193"/>
      <c r="F70" s="193"/>
      <c r="G70" s="193"/>
      <c r="H70" s="193"/>
      <c r="I70" s="193">
        <v>2482.7857142857142</v>
      </c>
      <c r="J70" s="193"/>
      <c r="K70" s="193"/>
      <c r="L70" s="35" t="s">
        <v>412</v>
      </c>
      <c r="M70" s="30" t="s">
        <v>706</v>
      </c>
      <c r="N70" s="55"/>
      <c r="O70" s="35" t="s">
        <v>458</v>
      </c>
      <c r="P70" s="35" t="s">
        <v>428</v>
      </c>
      <c r="Q70" s="35" t="s">
        <v>459</v>
      </c>
      <c r="R70" s="35" t="s">
        <v>430</v>
      </c>
      <c r="S70" s="35" t="s">
        <v>441</v>
      </c>
    </row>
    <row r="71" spans="1:19" customFormat="1" ht="26.25" x14ac:dyDescent="0.25">
      <c r="A71" s="26" t="s">
        <v>764</v>
      </c>
      <c r="B71" s="35" t="s">
        <v>131</v>
      </c>
      <c r="C71" s="35" t="s">
        <v>131</v>
      </c>
      <c r="D71" s="193">
        <v>892.98500000000001</v>
      </c>
      <c r="E71" s="193"/>
      <c r="F71" s="193"/>
      <c r="G71" s="193"/>
      <c r="H71" s="193">
        <v>4.016</v>
      </c>
      <c r="I71" s="193">
        <v>1548.9285714285713</v>
      </c>
      <c r="J71" s="193"/>
      <c r="K71" s="193"/>
      <c r="L71" s="35" t="s">
        <v>412</v>
      </c>
      <c r="M71" s="30" t="s">
        <v>706</v>
      </c>
      <c r="N71" s="55"/>
      <c r="O71" s="35" t="s">
        <v>458</v>
      </c>
      <c r="P71" s="35" t="s">
        <v>428</v>
      </c>
      <c r="Q71" s="35" t="s">
        <v>429</v>
      </c>
      <c r="R71" s="35" t="s">
        <v>430</v>
      </c>
      <c r="S71" s="35" t="s">
        <v>427</v>
      </c>
    </row>
    <row r="72" spans="1:19" customFormat="1" ht="39" x14ac:dyDescent="0.25">
      <c r="A72" s="26" t="s">
        <v>764</v>
      </c>
      <c r="B72" s="35" t="s">
        <v>132</v>
      </c>
      <c r="C72" s="35" t="s">
        <v>132</v>
      </c>
      <c r="D72" s="193">
        <v>664.87099999999998</v>
      </c>
      <c r="E72" s="193"/>
      <c r="F72" s="193"/>
      <c r="G72" s="193"/>
      <c r="H72" s="193"/>
      <c r="I72" s="193">
        <v>1256.5952380952381</v>
      </c>
      <c r="J72" s="193"/>
      <c r="K72" s="193"/>
      <c r="L72" s="35" t="s">
        <v>412</v>
      </c>
      <c r="M72" s="30" t="s">
        <v>706</v>
      </c>
      <c r="N72" s="55"/>
      <c r="O72" s="35" t="s">
        <v>458</v>
      </c>
      <c r="P72" s="35" t="s">
        <v>442</v>
      </c>
      <c r="Q72" s="35" t="s">
        <v>443</v>
      </c>
      <c r="R72" s="35" t="s">
        <v>444</v>
      </c>
      <c r="S72" s="35" t="s">
        <v>441</v>
      </c>
    </row>
    <row r="73" spans="1:19" customFormat="1" ht="26.25" x14ac:dyDescent="0.25">
      <c r="A73" s="26" t="s">
        <v>764</v>
      </c>
      <c r="B73" s="35" t="s">
        <v>133</v>
      </c>
      <c r="C73" s="35" t="s">
        <v>133</v>
      </c>
      <c r="D73" s="193">
        <v>2844.7640000000001</v>
      </c>
      <c r="E73" s="193"/>
      <c r="F73" s="193"/>
      <c r="G73" s="193"/>
      <c r="H73" s="193"/>
      <c r="I73" s="193">
        <v>4521.1428571428569</v>
      </c>
      <c r="J73" s="193"/>
      <c r="K73" s="193"/>
      <c r="L73" s="35" t="s">
        <v>412</v>
      </c>
      <c r="M73" s="30" t="s">
        <v>706</v>
      </c>
      <c r="N73" s="55"/>
      <c r="O73" s="35" t="s">
        <v>458</v>
      </c>
      <c r="P73" s="35" t="s">
        <v>428</v>
      </c>
      <c r="Q73" s="35" t="s">
        <v>459</v>
      </c>
      <c r="R73" s="35" t="s">
        <v>430</v>
      </c>
      <c r="S73" s="35" t="s">
        <v>441</v>
      </c>
    </row>
    <row r="74" spans="1:19" customFormat="1" ht="26.25" x14ac:dyDescent="0.25">
      <c r="A74" s="26" t="s">
        <v>764</v>
      </c>
      <c r="B74" s="35" t="s">
        <v>134</v>
      </c>
      <c r="C74" s="35" t="s">
        <v>134</v>
      </c>
      <c r="D74" s="193">
        <v>1516.037</v>
      </c>
      <c r="E74" s="193"/>
      <c r="F74" s="193"/>
      <c r="G74" s="193"/>
      <c r="H74" s="193"/>
      <c r="I74" s="193">
        <v>2793.2857142857142</v>
      </c>
      <c r="J74" s="193"/>
      <c r="K74" s="193"/>
      <c r="L74" s="35" t="s">
        <v>412</v>
      </c>
      <c r="M74" s="30" t="s">
        <v>706</v>
      </c>
      <c r="N74" s="55"/>
      <c r="O74" s="35" t="s">
        <v>458</v>
      </c>
      <c r="P74" s="35" t="s">
        <v>467</v>
      </c>
      <c r="Q74" s="35" t="s">
        <v>468</v>
      </c>
      <c r="R74" s="35" t="s">
        <v>467</v>
      </c>
      <c r="S74" s="35" t="s">
        <v>427</v>
      </c>
    </row>
    <row r="75" spans="1:19" customFormat="1" ht="39" x14ac:dyDescent="0.25">
      <c r="A75" s="26" t="s">
        <v>764</v>
      </c>
      <c r="B75" s="35" t="s">
        <v>135</v>
      </c>
      <c r="C75" s="55" t="s">
        <v>135</v>
      </c>
      <c r="D75" s="193"/>
      <c r="E75" s="193"/>
      <c r="F75" s="193"/>
      <c r="G75" s="193"/>
      <c r="H75" s="193"/>
      <c r="I75" s="193"/>
      <c r="J75" s="193"/>
      <c r="K75" s="193"/>
      <c r="L75" s="35" t="s">
        <v>412</v>
      </c>
      <c r="M75" s="30" t="s">
        <v>706</v>
      </c>
      <c r="N75" s="30" t="s">
        <v>469</v>
      </c>
      <c r="O75" s="35" t="s">
        <v>458</v>
      </c>
      <c r="P75" s="35" t="s">
        <v>428</v>
      </c>
      <c r="Q75" s="35" t="s">
        <v>429</v>
      </c>
      <c r="R75" s="35" t="s">
        <v>430</v>
      </c>
      <c r="S75" s="35" t="s">
        <v>427</v>
      </c>
    </row>
    <row r="76" spans="1:19" customFormat="1" ht="26.25" x14ac:dyDescent="0.25">
      <c r="A76" s="26" t="s">
        <v>764</v>
      </c>
      <c r="B76" s="35" t="s">
        <v>136</v>
      </c>
      <c r="C76" s="35" t="s">
        <v>136</v>
      </c>
      <c r="D76" s="193">
        <v>1842.5730000000001</v>
      </c>
      <c r="E76" s="193"/>
      <c r="F76" s="193"/>
      <c r="G76" s="193"/>
      <c r="H76" s="193"/>
      <c r="I76" s="193">
        <v>3205.0238095238096</v>
      </c>
      <c r="J76" s="193"/>
      <c r="K76" s="193"/>
      <c r="L76" s="35" t="s">
        <v>412</v>
      </c>
      <c r="M76" s="30" t="s">
        <v>706</v>
      </c>
      <c r="N76" s="35"/>
      <c r="O76" s="35" t="s">
        <v>458</v>
      </c>
      <c r="P76" s="35" t="s">
        <v>461</v>
      </c>
      <c r="Q76" s="35" t="s">
        <v>461</v>
      </c>
      <c r="R76" s="35" t="s">
        <v>462</v>
      </c>
      <c r="S76" s="35" t="s">
        <v>460</v>
      </c>
    </row>
    <row r="77" spans="1:19" s="17" customFormat="1" ht="26.25" x14ac:dyDescent="0.25">
      <c r="A77" s="26" t="s">
        <v>764</v>
      </c>
      <c r="B77" s="35" t="s">
        <v>137</v>
      </c>
      <c r="C77" s="35" t="s">
        <v>137</v>
      </c>
      <c r="D77" s="193">
        <v>2035.999</v>
      </c>
      <c r="E77" s="193"/>
      <c r="F77" s="193"/>
      <c r="G77" s="193"/>
      <c r="H77" s="193"/>
      <c r="I77" s="193">
        <v>3721.5952380952381</v>
      </c>
      <c r="J77" s="193"/>
      <c r="K77" s="193"/>
      <c r="L77" s="35" t="s">
        <v>412</v>
      </c>
      <c r="M77" s="30" t="s">
        <v>706</v>
      </c>
      <c r="N77" s="51"/>
      <c r="O77" s="35" t="s">
        <v>458</v>
      </c>
      <c r="P77" s="35" t="s">
        <v>461</v>
      </c>
      <c r="Q77" s="35" t="s">
        <v>461</v>
      </c>
      <c r="R77" s="35" t="s">
        <v>462</v>
      </c>
      <c r="S77" s="35" t="s">
        <v>460</v>
      </c>
    </row>
    <row r="78" spans="1:19" customFormat="1" ht="39" x14ac:dyDescent="0.25">
      <c r="A78" s="26" t="s">
        <v>764</v>
      </c>
      <c r="B78" s="35" t="s">
        <v>138</v>
      </c>
      <c r="C78" s="35" t="s">
        <v>138</v>
      </c>
      <c r="D78" s="193">
        <v>1089.2159999999999</v>
      </c>
      <c r="E78" s="193"/>
      <c r="F78" s="193"/>
      <c r="G78" s="193"/>
      <c r="H78" s="193"/>
      <c r="I78" s="193">
        <v>1903.9285714285713</v>
      </c>
      <c r="J78" s="193"/>
      <c r="K78" s="193"/>
      <c r="L78" s="35" t="s">
        <v>412</v>
      </c>
      <c r="M78" s="30" t="s">
        <v>706</v>
      </c>
      <c r="N78" s="35"/>
      <c r="O78" s="35" t="s">
        <v>458</v>
      </c>
      <c r="P78" s="35" t="s">
        <v>442</v>
      </c>
      <c r="Q78" s="35" t="s">
        <v>443</v>
      </c>
      <c r="R78" s="35" t="s">
        <v>444</v>
      </c>
      <c r="S78" s="35" t="s">
        <v>441</v>
      </c>
    </row>
    <row r="79" spans="1:19" customFormat="1" ht="39" x14ac:dyDescent="0.25">
      <c r="A79" s="26" t="s">
        <v>764</v>
      </c>
      <c r="B79" s="35" t="s">
        <v>139</v>
      </c>
      <c r="C79" s="55" t="s">
        <v>139</v>
      </c>
      <c r="D79" s="193"/>
      <c r="E79" s="193"/>
      <c r="F79" s="193"/>
      <c r="G79" s="193"/>
      <c r="H79" s="193"/>
      <c r="I79" s="193"/>
      <c r="J79" s="193"/>
      <c r="K79" s="193"/>
      <c r="L79" s="35" t="s">
        <v>412</v>
      </c>
      <c r="M79" s="30" t="s">
        <v>706</v>
      </c>
      <c r="N79" s="30" t="s">
        <v>470</v>
      </c>
      <c r="O79" s="35" t="s">
        <v>458</v>
      </c>
      <c r="P79" s="35" t="s">
        <v>428</v>
      </c>
      <c r="Q79" s="35" t="s">
        <v>429</v>
      </c>
      <c r="R79" s="35" t="s">
        <v>430</v>
      </c>
      <c r="S79" s="35" t="s">
        <v>427</v>
      </c>
    </row>
    <row r="80" spans="1:19" customFormat="1" x14ac:dyDescent="0.25">
      <c r="A80" s="26" t="s">
        <v>764</v>
      </c>
      <c r="B80" s="35" t="s">
        <v>140</v>
      </c>
      <c r="C80" s="35" t="s">
        <v>140</v>
      </c>
      <c r="D80" s="193">
        <v>807.24599999999998</v>
      </c>
      <c r="E80" s="193"/>
      <c r="F80" s="193"/>
      <c r="G80" s="193"/>
      <c r="H80" s="193"/>
      <c r="I80" s="193">
        <v>1379.8809523809523</v>
      </c>
      <c r="J80" s="193"/>
      <c r="K80" s="193"/>
      <c r="L80" s="35" t="s">
        <v>412</v>
      </c>
      <c r="M80" s="30" t="s">
        <v>706</v>
      </c>
      <c r="N80" s="55"/>
      <c r="O80" s="35" t="s">
        <v>458</v>
      </c>
      <c r="P80" s="35" t="s">
        <v>270</v>
      </c>
      <c r="Q80" s="35" t="s">
        <v>423</v>
      </c>
      <c r="R80" s="35" t="s">
        <v>424</v>
      </c>
      <c r="S80" s="35" t="s">
        <v>422</v>
      </c>
    </row>
    <row r="81" spans="1:19" customFormat="1" ht="26.25" x14ac:dyDescent="0.25">
      <c r="A81" s="26" t="s">
        <v>764</v>
      </c>
      <c r="B81" s="35" t="s">
        <v>141</v>
      </c>
      <c r="C81" s="35" t="s">
        <v>141</v>
      </c>
      <c r="D81" s="193">
        <v>1721.912</v>
      </c>
      <c r="E81" s="193"/>
      <c r="F81" s="193"/>
      <c r="G81" s="193"/>
      <c r="H81" s="193"/>
      <c r="I81" s="193">
        <v>3125.1190476190477</v>
      </c>
      <c r="J81" s="193"/>
      <c r="K81" s="193"/>
      <c r="L81" s="35" t="s">
        <v>412</v>
      </c>
      <c r="M81" s="30" t="s">
        <v>706</v>
      </c>
      <c r="N81" s="55"/>
      <c r="O81" s="35" t="s">
        <v>458</v>
      </c>
      <c r="P81" s="35" t="s">
        <v>428</v>
      </c>
      <c r="Q81" s="35" t="s">
        <v>459</v>
      </c>
      <c r="R81" s="35" t="s">
        <v>430</v>
      </c>
      <c r="S81" s="35" t="s">
        <v>441</v>
      </c>
    </row>
    <row r="82" spans="1:19" customFormat="1" ht="39" x14ac:dyDescent="0.25">
      <c r="A82" s="26" t="s">
        <v>764</v>
      </c>
      <c r="B82" s="35" t="s">
        <v>142</v>
      </c>
      <c r="C82" s="55" t="s">
        <v>142</v>
      </c>
      <c r="D82" s="193"/>
      <c r="E82" s="193"/>
      <c r="F82" s="193"/>
      <c r="G82" s="193"/>
      <c r="H82" s="193"/>
      <c r="I82" s="193"/>
      <c r="J82" s="193"/>
      <c r="K82" s="193"/>
      <c r="L82" s="35" t="s">
        <v>412</v>
      </c>
      <c r="M82" s="30" t="s">
        <v>706</v>
      </c>
      <c r="N82" s="55" t="s">
        <v>471</v>
      </c>
      <c r="O82" s="35" t="s">
        <v>458</v>
      </c>
      <c r="P82" s="35" t="s">
        <v>428</v>
      </c>
      <c r="Q82" s="35" t="s">
        <v>459</v>
      </c>
      <c r="R82" s="35" t="s">
        <v>430</v>
      </c>
      <c r="S82" s="35" t="s">
        <v>441</v>
      </c>
    </row>
    <row r="83" spans="1:19" customFormat="1" ht="26.25" x14ac:dyDescent="0.25">
      <c r="A83" s="26" t="s">
        <v>764</v>
      </c>
      <c r="B83" s="35" t="s">
        <v>143</v>
      </c>
      <c r="C83" s="35" t="s">
        <v>143</v>
      </c>
      <c r="D83" s="193">
        <v>1665.105</v>
      </c>
      <c r="E83" s="193"/>
      <c r="F83" s="193"/>
      <c r="G83" s="193"/>
      <c r="H83" s="193">
        <v>72.212000000000003</v>
      </c>
      <c r="I83" s="193">
        <v>2953.4523809523807</v>
      </c>
      <c r="J83" s="193"/>
      <c r="K83" s="193"/>
      <c r="L83" s="35" t="s">
        <v>412</v>
      </c>
      <c r="M83" s="30" t="s">
        <v>706</v>
      </c>
      <c r="N83" s="55"/>
      <c r="O83" s="35" t="s">
        <v>458</v>
      </c>
      <c r="P83" s="35" t="s">
        <v>428</v>
      </c>
      <c r="Q83" s="35" t="s">
        <v>429</v>
      </c>
      <c r="R83" s="35" t="s">
        <v>430</v>
      </c>
      <c r="S83" s="35" t="s">
        <v>427</v>
      </c>
    </row>
    <row r="84" spans="1:19" customFormat="1" ht="26.25" x14ac:dyDescent="0.25">
      <c r="A84" s="26" t="s">
        <v>764</v>
      </c>
      <c r="B84" s="35" t="s">
        <v>144</v>
      </c>
      <c r="C84" s="35" t="s">
        <v>144</v>
      </c>
      <c r="D84" s="193">
        <v>1155.51</v>
      </c>
      <c r="E84" s="193"/>
      <c r="F84" s="193"/>
      <c r="G84" s="193"/>
      <c r="H84" s="193"/>
      <c r="I84" s="193">
        <v>1989.8333333333333</v>
      </c>
      <c r="J84" s="193"/>
      <c r="K84" s="193"/>
      <c r="L84" s="35" t="s">
        <v>412</v>
      </c>
      <c r="M84" s="30" t="s">
        <v>706</v>
      </c>
      <c r="N84" s="55"/>
      <c r="O84" s="35" t="s">
        <v>458</v>
      </c>
      <c r="P84" s="35" t="s">
        <v>428</v>
      </c>
      <c r="Q84" s="35" t="s">
        <v>459</v>
      </c>
      <c r="R84" s="35" t="s">
        <v>430</v>
      </c>
      <c r="S84" s="35" t="s">
        <v>441</v>
      </c>
    </row>
    <row r="85" spans="1:19" customFormat="1" ht="39" x14ac:dyDescent="0.25">
      <c r="A85" s="26" t="s">
        <v>764</v>
      </c>
      <c r="B85" s="35" t="s">
        <v>801</v>
      </c>
      <c r="C85" s="35" t="s">
        <v>801</v>
      </c>
      <c r="D85" s="193">
        <v>8919.5859999999993</v>
      </c>
      <c r="E85" s="193"/>
      <c r="F85" s="193"/>
      <c r="G85" s="193"/>
      <c r="H85" s="193"/>
      <c r="I85" s="193">
        <v>15205.619047619048</v>
      </c>
      <c r="J85" s="193"/>
      <c r="K85" s="193"/>
      <c r="L85" s="35" t="s">
        <v>412</v>
      </c>
      <c r="M85" s="30" t="s">
        <v>706</v>
      </c>
      <c r="N85" s="107" t="s">
        <v>472</v>
      </c>
      <c r="O85" s="35" t="s">
        <v>458</v>
      </c>
      <c r="P85" s="35" t="s">
        <v>428</v>
      </c>
      <c r="Q85" s="35" t="s">
        <v>459</v>
      </c>
      <c r="R85" s="35" t="s">
        <v>430</v>
      </c>
      <c r="S85" s="35" t="s">
        <v>441</v>
      </c>
    </row>
    <row r="86" spans="1:19" customFormat="1" x14ac:dyDescent="0.25">
      <c r="A86" s="26" t="s">
        <v>764</v>
      </c>
      <c r="B86" s="35" t="s">
        <v>145</v>
      </c>
      <c r="C86" s="35" t="s">
        <v>145</v>
      </c>
      <c r="D86" s="193">
        <v>1773.422</v>
      </c>
      <c r="E86" s="193"/>
      <c r="F86" s="193"/>
      <c r="G86" s="193"/>
      <c r="H86" s="193"/>
      <c r="I86" s="193">
        <v>2951.2380952380954</v>
      </c>
      <c r="J86" s="193"/>
      <c r="K86" s="193"/>
      <c r="L86" s="35" t="s">
        <v>412</v>
      </c>
      <c r="M86" s="30" t="s">
        <v>706</v>
      </c>
      <c r="N86" s="35"/>
      <c r="O86" s="35" t="s">
        <v>458</v>
      </c>
      <c r="P86" s="35" t="s">
        <v>463</v>
      </c>
      <c r="Q86" s="35" t="s">
        <v>464</v>
      </c>
      <c r="R86" s="35" t="s">
        <v>463</v>
      </c>
      <c r="S86" s="35" t="s">
        <v>460</v>
      </c>
    </row>
    <row r="87" spans="1:19" customFormat="1" x14ac:dyDescent="0.25">
      <c r="A87" s="26" t="s">
        <v>764</v>
      </c>
      <c r="B87" s="35" t="s">
        <v>146</v>
      </c>
      <c r="C87" s="35" t="s">
        <v>146</v>
      </c>
      <c r="D87" s="193">
        <v>1811.1959999999999</v>
      </c>
      <c r="E87" s="193"/>
      <c r="F87" s="193"/>
      <c r="G87" s="193"/>
      <c r="H87" s="193">
        <v>304.72199999999998</v>
      </c>
      <c r="I87" s="193">
        <v>2972.5476190476193</v>
      </c>
      <c r="J87" s="193"/>
      <c r="K87" s="193"/>
      <c r="L87" s="35" t="s">
        <v>412</v>
      </c>
      <c r="M87" s="30" t="s">
        <v>706</v>
      </c>
      <c r="N87" s="35"/>
      <c r="O87" s="35" t="s">
        <v>458</v>
      </c>
      <c r="P87" s="35" t="s">
        <v>463</v>
      </c>
      <c r="Q87" s="35" t="s">
        <v>464</v>
      </c>
      <c r="R87" s="35" t="s">
        <v>463</v>
      </c>
      <c r="S87" s="35" t="s">
        <v>460</v>
      </c>
    </row>
    <row r="88" spans="1:19" customFormat="1" ht="26.25" x14ac:dyDescent="0.25">
      <c r="A88" s="26" t="s">
        <v>764</v>
      </c>
      <c r="B88" s="35" t="s">
        <v>147</v>
      </c>
      <c r="C88" s="35" t="s">
        <v>147</v>
      </c>
      <c r="D88" s="193">
        <v>1697.567</v>
      </c>
      <c r="E88" s="193"/>
      <c r="F88" s="193"/>
      <c r="G88" s="193"/>
      <c r="H88" s="193"/>
      <c r="I88" s="193">
        <v>3056.5952380952381</v>
      </c>
      <c r="J88" s="193"/>
      <c r="K88" s="193"/>
      <c r="L88" s="35" t="s">
        <v>412</v>
      </c>
      <c r="M88" s="30" t="s">
        <v>706</v>
      </c>
      <c r="N88" s="35"/>
      <c r="O88" s="35" t="s">
        <v>458</v>
      </c>
      <c r="P88" s="35" t="s">
        <v>428</v>
      </c>
      <c r="Q88" s="35" t="s">
        <v>459</v>
      </c>
      <c r="R88" s="35" t="s">
        <v>430</v>
      </c>
      <c r="S88" s="35" t="s">
        <v>441</v>
      </c>
    </row>
    <row r="89" spans="1:19" customFormat="1" ht="26.25" x14ac:dyDescent="0.25">
      <c r="A89" s="26" t="s">
        <v>764</v>
      </c>
      <c r="B89" s="35" t="s">
        <v>148</v>
      </c>
      <c r="C89" s="35" t="s">
        <v>148</v>
      </c>
      <c r="D89" s="193">
        <v>2755.3690000000001</v>
      </c>
      <c r="E89" s="193"/>
      <c r="F89" s="193"/>
      <c r="G89" s="193"/>
      <c r="H89" s="193">
        <v>121.538</v>
      </c>
      <c r="I89" s="193">
        <v>4787.9523809523807</v>
      </c>
      <c r="J89" s="193"/>
      <c r="K89" s="193"/>
      <c r="L89" s="35" t="s">
        <v>412</v>
      </c>
      <c r="M89" s="30" t="s">
        <v>706</v>
      </c>
      <c r="N89" s="35"/>
      <c r="O89" s="35" t="s">
        <v>458</v>
      </c>
      <c r="P89" s="35" t="s">
        <v>461</v>
      </c>
      <c r="Q89" s="35" t="s">
        <v>461</v>
      </c>
      <c r="R89" s="35" t="s">
        <v>462</v>
      </c>
      <c r="S89" s="35" t="s">
        <v>460</v>
      </c>
    </row>
    <row r="90" spans="1:19" customFormat="1" ht="39" x14ac:dyDescent="0.25">
      <c r="A90" s="26" t="s">
        <v>764</v>
      </c>
      <c r="B90" s="35" t="s">
        <v>149</v>
      </c>
      <c r="C90" s="35" t="s">
        <v>149</v>
      </c>
      <c r="D90" s="193">
        <v>387.69299999999998</v>
      </c>
      <c r="E90" s="193"/>
      <c r="F90" s="193"/>
      <c r="G90" s="193"/>
      <c r="H90" s="193"/>
      <c r="I90" s="193">
        <v>813.90476190476193</v>
      </c>
      <c r="J90" s="193"/>
      <c r="K90" s="193"/>
      <c r="L90" s="35" t="s">
        <v>412</v>
      </c>
      <c r="M90" s="30" t="s">
        <v>706</v>
      </c>
      <c r="N90" s="35"/>
      <c r="O90" s="35" t="s">
        <v>458</v>
      </c>
      <c r="P90" s="35" t="s">
        <v>442</v>
      </c>
      <c r="Q90" s="35" t="s">
        <v>443</v>
      </c>
      <c r="R90" s="35" t="s">
        <v>444</v>
      </c>
      <c r="S90" s="35" t="s">
        <v>441</v>
      </c>
    </row>
    <row r="91" spans="1:19" customFormat="1" x14ac:dyDescent="0.25">
      <c r="A91" s="26" t="s">
        <v>764</v>
      </c>
      <c r="B91" s="35" t="s">
        <v>150</v>
      </c>
      <c r="C91" s="35" t="s">
        <v>150</v>
      </c>
      <c r="D91" s="193">
        <v>859.54100000000005</v>
      </c>
      <c r="E91" s="193"/>
      <c r="F91" s="193"/>
      <c r="G91" s="193"/>
      <c r="H91" s="193"/>
      <c r="I91" s="193">
        <v>1511.6666666666667</v>
      </c>
      <c r="J91" s="193"/>
      <c r="K91" s="193"/>
      <c r="L91" s="35" t="s">
        <v>412</v>
      </c>
      <c r="M91" s="30" t="s">
        <v>706</v>
      </c>
      <c r="N91" s="35"/>
      <c r="O91" s="35" t="s">
        <v>458</v>
      </c>
      <c r="P91" s="35" t="s">
        <v>463</v>
      </c>
      <c r="Q91" s="35" t="s">
        <v>464</v>
      </c>
      <c r="R91" s="35" t="s">
        <v>463</v>
      </c>
      <c r="S91" s="35" t="s">
        <v>460</v>
      </c>
    </row>
    <row r="92" spans="1:19" s="17" customFormat="1" x14ac:dyDescent="0.25">
      <c r="A92" s="26" t="s">
        <v>764</v>
      </c>
      <c r="B92" s="35" t="s">
        <v>151</v>
      </c>
      <c r="C92" s="35" t="s">
        <v>151</v>
      </c>
      <c r="D92" s="193">
        <v>1648.6030000000001</v>
      </c>
      <c r="E92" s="193"/>
      <c r="F92" s="193"/>
      <c r="G92" s="193"/>
      <c r="H92" s="193"/>
      <c r="I92" s="193">
        <v>2881.5476190476193</v>
      </c>
      <c r="J92" s="193"/>
      <c r="K92" s="193"/>
      <c r="L92" s="35" t="s">
        <v>412</v>
      </c>
      <c r="M92" s="30" t="s">
        <v>706</v>
      </c>
      <c r="N92" s="35"/>
      <c r="O92" s="35" t="s">
        <v>458</v>
      </c>
      <c r="P92" s="35" t="s">
        <v>463</v>
      </c>
      <c r="Q92" s="35" t="s">
        <v>464</v>
      </c>
      <c r="R92" s="35" t="s">
        <v>463</v>
      </c>
      <c r="S92" s="35" t="s">
        <v>460</v>
      </c>
    </row>
    <row r="93" spans="1:19" s="17" customFormat="1" ht="26.25" x14ac:dyDescent="0.25">
      <c r="A93" s="26" t="s">
        <v>764</v>
      </c>
      <c r="B93" s="35" t="s">
        <v>152</v>
      </c>
      <c r="C93" s="55" t="s">
        <v>152</v>
      </c>
      <c r="D93" s="193">
        <v>1562.586</v>
      </c>
      <c r="E93" s="193"/>
      <c r="F93" s="193"/>
      <c r="G93" s="193"/>
      <c r="H93" s="193"/>
      <c r="I93" s="193">
        <v>2783.8809523809523</v>
      </c>
      <c r="J93" s="193"/>
      <c r="K93" s="193"/>
      <c r="L93" s="35" t="s">
        <v>412</v>
      </c>
      <c r="M93" s="30" t="s">
        <v>706</v>
      </c>
      <c r="N93" s="30" t="s">
        <v>473</v>
      </c>
      <c r="O93" s="35" t="s">
        <v>458</v>
      </c>
      <c r="P93" s="35" t="s">
        <v>461</v>
      </c>
      <c r="Q93" s="35" t="s">
        <v>461</v>
      </c>
      <c r="R93" s="35" t="s">
        <v>462</v>
      </c>
      <c r="S93" s="35" t="s">
        <v>460</v>
      </c>
    </row>
    <row r="94" spans="1:19" customFormat="1" x14ac:dyDescent="0.25">
      <c r="A94" s="26" t="s">
        <v>764</v>
      </c>
      <c r="B94" s="35" t="s">
        <v>153</v>
      </c>
      <c r="C94" s="35" t="s">
        <v>153</v>
      </c>
      <c r="D94" s="193">
        <v>1557.826</v>
      </c>
      <c r="E94" s="193"/>
      <c r="F94" s="193"/>
      <c r="G94" s="193"/>
      <c r="H94" s="193"/>
      <c r="I94" s="193">
        <v>2621.5238095238096</v>
      </c>
      <c r="J94" s="193"/>
      <c r="K94" s="193"/>
      <c r="L94" s="35" t="s">
        <v>412</v>
      </c>
      <c r="M94" s="30" t="s">
        <v>706</v>
      </c>
      <c r="N94" s="55"/>
      <c r="O94" s="35" t="s">
        <v>458</v>
      </c>
      <c r="P94" s="35" t="s">
        <v>463</v>
      </c>
      <c r="Q94" s="35" t="s">
        <v>464</v>
      </c>
      <c r="R94" s="35" t="s">
        <v>463</v>
      </c>
      <c r="S94" s="35" t="s">
        <v>460</v>
      </c>
    </row>
    <row r="95" spans="1:19" customFormat="1" x14ac:dyDescent="0.25">
      <c r="A95" s="26" t="s">
        <v>764</v>
      </c>
      <c r="B95" s="35" t="s">
        <v>154</v>
      </c>
      <c r="C95" s="35" t="s">
        <v>154</v>
      </c>
      <c r="D95" s="193">
        <v>912.29</v>
      </c>
      <c r="E95" s="193"/>
      <c r="F95" s="193"/>
      <c r="G95" s="193"/>
      <c r="H95" s="193"/>
      <c r="I95" s="193">
        <v>1984.2380952380952</v>
      </c>
      <c r="J95" s="193"/>
      <c r="K95" s="193"/>
      <c r="L95" s="35" t="s">
        <v>412</v>
      </c>
      <c r="M95" s="30" t="s">
        <v>706</v>
      </c>
      <c r="N95" s="55"/>
      <c r="O95" s="35" t="s">
        <v>458</v>
      </c>
      <c r="P95" s="35" t="s">
        <v>463</v>
      </c>
      <c r="Q95" s="35" t="s">
        <v>464</v>
      </c>
      <c r="R95" s="35" t="s">
        <v>463</v>
      </c>
      <c r="S95" s="35" t="s">
        <v>460</v>
      </c>
    </row>
    <row r="96" spans="1:19" customFormat="1" ht="26.25" x14ac:dyDescent="0.25">
      <c r="A96" s="26" t="s">
        <v>764</v>
      </c>
      <c r="B96" s="35" t="s">
        <v>155</v>
      </c>
      <c r="C96" s="35" t="s">
        <v>155</v>
      </c>
      <c r="D96" s="193">
        <v>2942.5509999999999</v>
      </c>
      <c r="E96" s="193"/>
      <c r="F96" s="193"/>
      <c r="G96" s="193"/>
      <c r="H96" s="193"/>
      <c r="I96" s="193">
        <v>5156.7619047619046</v>
      </c>
      <c r="J96" s="193"/>
      <c r="K96" s="193"/>
      <c r="L96" s="35" t="s">
        <v>412</v>
      </c>
      <c r="M96" s="30" t="s">
        <v>706</v>
      </c>
      <c r="N96" s="55"/>
      <c r="O96" s="35" t="s">
        <v>458</v>
      </c>
      <c r="P96" s="35" t="s">
        <v>467</v>
      </c>
      <c r="Q96" s="35" t="s">
        <v>468</v>
      </c>
      <c r="R96" s="35" t="s">
        <v>467</v>
      </c>
      <c r="S96" s="35" t="s">
        <v>427</v>
      </c>
    </row>
    <row r="97" spans="1:19" customFormat="1" ht="39" x14ac:dyDescent="0.25">
      <c r="A97" s="26" t="s">
        <v>764</v>
      </c>
      <c r="B97" s="35" t="s">
        <v>156</v>
      </c>
      <c r="C97" s="35" t="s">
        <v>156</v>
      </c>
      <c r="D97" s="193">
        <v>2745.0630000000001</v>
      </c>
      <c r="E97" s="193"/>
      <c r="F97" s="193"/>
      <c r="G97" s="193"/>
      <c r="H97" s="193">
        <v>562.33900000000006</v>
      </c>
      <c r="I97" s="193">
        <v>4437.7142857142853</v>
      </c>
      <c r="J97" s="193"/>
      <c r="K97" s="193"/>
      <c r="L97" s="35" t="s">
        <v>412</v>
      </c>
      <c r="M97" s="30" t="s">
        <v>706</v>
      </c>
      <c r="N97" s="30" t="s">
        <v>474</v>
      </c>
      <c r="O97" s="35" t="s">
        <v>458</v>
      </c>
      <c r="P97" s="35" t="s">
        <v>428</v>
      </c>
      <c r="Q97" s="35" t="s">
        <v>429</v>
      </c>
      <c r="R97" s="35" t="s">
        <v>430</v>
      </c>
      <c r="S97" s="35" t="s">
        <v>427</v>
      </c>
    </row>
    <row r="98" spans="1:19" customFormat="1" ht="39" x14ac:dyDescent="0.25">
      <c r="A98" s="26" t="s">
        <v>764</v>
      </c>
      <c r="B98" s="35" t="s">
        <v>157</v>
      </c>
      <c r="C98" s="55" t="s">
        <v>157</v>
      </c>
      <c r="D98" s="193"/>
      <c r="E98" s="193"/>
      <c r="F98" s="193"/>
      <c r="G98" s="193"/>
      <c r="H98" s="193"/>
      <c r="I98" s="193"/>
      <c r="J98" s="193"/>
      <c r="K98" s="193"/>
      <c r="L98" s="35" t="s">
        <v>412</v>
      </c>
      <c r="M98" s="30" t="s">
        <v>706</v>
      </c>
      <c r="N98" s="55" t="s">
        <v>475</v>
      </c>
      <c r="O98" s="35" t="s">
        <v>458</v>
      </c>
      <c r="P98" s="35" t="s">
        <v>428</v>
      </c>
      <c r="Q98" s="35" t="s">
        <v>429</v>
      </c>
      <c r="R98" s="35" t="s">
        <v>430</v>
      </c>
      <c r="S98" s="35" t="s">
        <v>427</v>
      </c>
    </row>
    <row r="99" spans="1:19" customFormat="1" x14ac:dyDescent="0.25">
      <c r="A99" s="26" t="s">
        <v>764</v>
      </c>
      <c r="B99" s="35" t="s">
        <v>159</v>
      </c>
      <c r="C99" s="35" t="s">
        <v>159</v>
      </c>
      <c r="D99" s="193">
        <v>613.67700000000002</v>
      </c>
      <c r="E99" s="193"/>
      <c r="F99" s="193"/>
      <c r="G99" s="193"/>
      <c r="H99" s="193"/>
      <c r="I99" s="193">
        <v>1142.3809523809523</v>
      </c>
      <c r="J99" s="193"/>
      <c r="K99" s="193"/>
      <c r="L99" s="35" t="s">
        <v>412</v>
      </c>
      <c r="M99" s="30" t="s">
        <v>706</v>
      </c>
      <c r="N99" s="55"/>
      <c r="O99" s="35" t="s">
        <v>458</v>
      </c>
      <c r="P99" s="35" t="s">
        <v>463</v>
      </c>
      <c r="Q99" s="35" t="s">
        <v>464</v>
      </c>
      <c r="R99" s="35" t="s">
        <v>463</v>
      </c>
      <c r="S99" s="35" t="s">
        <v>460</v>
      </c>
    </row>
    <row r="100" spans="1:19" customFormat="1" x14ac:dyDescent="0.25">
      <c r="A100" s="26" t="s">
        <v>160</v>
      </c>
      <c r="B100" s="35" t="s">
        <v>161</v>
      </c>
      <c r="C100" s="35" t="s">
        <v>161</v>
      </c>
      <c r="D100" s="193">
        <v>263.26400000000001</v>
      </c>
      <c r="E100" s="193"/>
      <c r="F100" s="193"/>
      <c r="G100" s="193"/>
      <c r="H100" s="193"/>
      <c r="I100" s="193">
        <v>539.26190476190482</v>
      </c>
      <c r="J100" s="193"/>
      <c r="K100" s="193"/>
      <c r="L100" s="35" t="s">
        <v>412</v>
      </c>
      <c r="M100" s="30" t="s">
        <v>706</v>
      </c>
      <c r="N100" s="55"/>
      <c r="O100" s="35" t="s">
        <v>477</v>
      </c>
      <c r="P100" s="35" t="s">
        <v>270</v>
      </c>
      <c r="Q100" s="35" t="s">
        <v>423</v>
      </c>
      <c r="R100" s="35" t="s">
        <v>424</v>
      </c>
      <c r="S100" s="35" t="s">
        <v>422</v>
      </c>
    </row>
    <row r="101" spans="1:19" customFormat="1" x14ac:dyDescent="0.25">
      <c r="A101" s="26" t="s">
        <v>162</v>
      </c>
      <c r="B101" s="35" t="s">
        <v>163</v>
      </c>
      <c r="C101" s="35" t="s">
        <v>164</v>
      </c>
      <c r="D101" s="193">
        <v>366.52889733881403</v>
      </c>
      <c r="E101" s="193">
        <v>55061.471102661191</v>
      </c>
      <c r="F101" s="193"/>
      <c r="G101" s="193"/>
      <c r="H101" s="193"/>
      <c r="I101" s="193">
        <v>798</v>
      </c>
      <c r="J101" s="193">
        <v>648756</v>
      </c>
      <c r="K101" s="193"/>
      <c r="L101" s="35" t="s">
        <v>414</v>
      </c>
      <c r="M101" s="30" t="s">
        <v>711</v>
      </c>
      <c r="N101" s="55"/>
      <c r="O101" s="35" t="s">
        <v>478</v>
      </c>
      <c r="P101" s="35" t="s">
        <v>203</v>
      </c>
      <c r="Q101" s="35" t="s">
        <v>164</v>
      </c>
      <c r="R101" s="35" t="s">
        <v>479</v>
      </c>
      <c r="S101" s="35" t="s">
        <v>422</v>
      </c>
    </row>
    <row r="102" spans="1:19" customFormat="1" ht="39" x14ac:dyDescent="0.25">
      <c r="A102" s="26" t="s">
        <v>162</v>
      </c>
      <c r="B102" s="35" t="s">
        <v>795</v>
      </c>
      <c r="C102" s="35" t="s">
        <v>164</v>
      </c>
      <c r="D102" s="193"/>
      <c r="E102" s="193"/>
      <c r="F102" s="193"/>
      <c r="G102" s="193">
        <v>74203</v>
      </c>
      <c r="H102" s="193"/>
      <c r="I102" s="193"/>
      <c r="J102" s="193"/>
      <c r="K102" s="193"/>
      <c r="L102" s="35" t="s">
        <v>414</v>
      </c>
      <c r="M102" s="30" t="s">
        <v>711</v>
      </c>
      <c r="N102" s="55" t="s">
        <v>830</v>
      </c>
      <c r="O102" s="35" t="s">
        <v>478</v>
      </c>
      <c r="P102" s="35" t="s">
        <v>203</v>
      </c>
      <c r="Q102" s="35" t="s">
        <v>164</v>
      </c>
      <c r="R102" s="35" t="s">
        <v>479</v>
      </c>
      <c r="S102" s="35" t="s">
        <v>422</v>
      </c>
    </row>
    <row r="103" spans="1:19" customFormat="1" ht="26.25" x14ac:dyDescent="0.25">
      <c r="A103" s="26" t="s">
        <v>162</v>
      </c>
      <c r="B103" s="35" t="s">
        <v>165</v>
      </c>
      <c r="C103" s="35" t="s">
        <v>164</v>
      </c>
      <c r="D103" s="193">
        <v>532</v>
      </c>
      <c r="E103" s="193">
        <v>1047883</v>
      </c>
      <c r="F103" s="193"/>
      <c r="G103" s="193"/>
      <c r="H103" s="193"/>
      <c r="I103" s="193">
        <v>1005</v>
      </c>
      <c r="J103" s="193">
        <v>10929285</v>
      </c>
      <c r="K103" s="193"/>
      <c r="L103" s="35" t="s">
        <v>414</v>
      </c>
      <c r="M103" s="30" t="s">
        <v>711</v>
      </c>
      <c r="N103" s="55"/>
      <c r="O103" s="35" t="s">
        <v>478</v>
      </c>
      <c r="P103" s="35" t="s">
        <v>203</v>
      </c>
      <c r="Q103" s="35" t="s">
        <v>164</v>
      </c>
      <c r="R103" s="35" t="s">
        <v>479</v>
      </c>
      <c r="S103" s="35" t="s">
        <v>422</v>
      </c>
    </row>
    <row r="104" spans="1:19" customFormat="1" ht="26.25" x14ac:dyDescent="0.25">
      <c r="A104" s="26" t="s">
        <v>166</v>
      </c>
      <c r="B104" s="35" t="s">
        <v>167</v>
      </c>
      <c r="C104" s="35" t="s">
        <v>167</v>
      </c>
      <c r="D104" s="193">
        <v>2736.9</v>
      </c>
      <c r="E104" s="193"/>
      <c r="F104" s="193"/>
      <c r="G104" s="193"/>
      <c r="H104" s="193"/>
      <c r="I104" s="193">
        <v>4976.6904761904761</v>
      </c>
      <c r="J104" s="193"/>
      <c r="K104" s="193"/>
      <c r="L104" s="35" t="s">
        <v>412</v>
      </c>
      <c r="M104" s="30" t="s">
        <v>706</v>
      </c>
      <c r="N104" s="55"/>
      <c r="O104" s="35" t="s">
        <v>480</v>
      </c>
      <c r="P104" s="35" t="s">
        <v>428</v>
      </c>
      <c r="Q104" s="35" t="s">
        <v>429</v>
      </c>
      <c r="R104" s="35" t="s">
        <v>430</v>
      </c>
      <c r="S104" s="35" t="s">
        <v>427</v>
      </c>
    </row>
    <row r="105" spans="1:19" customFormat="1" ht="39" x14ac:dyDescent="0.25">
      <c r="A105" s="26" t="s">
        <v>168</v>
      </c>
      <c r="B105" s="35" t="s">
        <v>169</v>
      </c>
      <c r="C105" s="99" t="s">
        <v>169</v>
      </c>
      <c r="D105" s="193"/>
      <c r="E105" s="193"/>
      <c r="F105" s="193"/>
      <c r="G105" s="193"/>
      <c r="H105" s="193"/>
      <c r="I105" s="193"/>
      <c r="J105" s="193"/>
      <c r="K105" s="193"/>
      <c r="L105" s="99" t="s">
        <v>412</v>
      </c>
      <c r="M105" s="30" t="s">
        <v>708</v>
      </c>
      <c r="N105" s="55" t="s">
        <v>425</v>
      </c>
      <c r="O105" s="35"/>
      <c r="P105" s="35" t="s">
        <v>442</v>
      </c>
      <c r="Q105" s="35" t="s">
        <v>443</v>
      </c>
      <c r="R105" s="35" t="s">
        <v>444</v>
      </c>
      <c r="S105" s="35" t="s">
        <v>441</v>
      </c>
    </row>
    <row r="106" spans="1:19" customFormat="1" ht="26.25" x14ac:dyDescent="0.25">
      <c r="A106" s="26" t="s">
        <v>170</v>
      </c>
      <c r="B106" s="35" t="s">
        <v>171</v>
      </c>
      <c r="C106" s="55" t="s">
        <v>171</v>
      </c>
      <c r="D106" s="193">
        <v>509.53300000000002</v>
      </c>
      <c r="E106" s="193"/>
      <c r="F106" s="193"/>
      <c r="G106" s="193"/>
      <c r="H106" s="193"/>
      <c r="I106" s="193">
        <v>1007.0952380952381</v>
      </c>
      <c r="J106" s="193"/>
      <c r="K106" s="193"/>
      <c r="L106" s="35" t="s">
        <v>412</v>
      </c>
      <c r="M106" s="30" t="s">
        <v>706</v>
      </c>
      <c r="N106" s="35"/>
      <c r="O106" s="35" t="s">
        <v>718</v>
      </c>
      <c r="P106" s="35" t="s">
        <v>433</v>
      </c>
      <c r="Q106" s="35" t="s">
        <v>482</v>
      </c>
      <c r="R106" s="35" t="s">
        <v>435</v>
      </c>
      <c r="S106" s="35" t="s">
        <v>427</v>
      </c>
    </row>
    <row r="107" spans="1:19" customFormat="1" ht="26.25" x14ac:dyDescent="0.25">
      <c r="A107" s="26" t="s">
        <v>172</v>
      </c>
      <c r="B107" s="35" t="s">
        <v>173</v>
      </c>
      <c r="C107" s="35" t="s">
        <v>173</v>
      </c>
      <c r="D107" s="193">
        <v>838.58399999999995</v>
      </c>
      <c r="E107" s="193"/>
      <c r="F107" s="193"/>
      <c r="G107" s="193"/>
      <c r="H107" s="193"/>
      <c r="I107" s="193">
        <v>2370.7619047619046</v>
      </c>
      <c r="J107" s="193"/>
      <c r="K107" s="193"/>
      <c r="L107" s="35" t="s">
        <v>412</v>
      </c>
      <c r="M107" s="30" t="s">
        <v>706</v>
      </c>
      <c r="N107" s="35"/>
      <c r="O107" s="35" t="s">
        <v>483</v>
      </c>
      <c r="P107" s="35" t="s">
        <v>428</v>
      </c>
      <c r="Q107" s="35" t="s">
        <v>429</v>
      </c>
      <c r="R107" s="35" t="s">
        <v>430</v>
      </c>
      <c r="S107" s="35" t="s">
        <v>427</v>
      </c>
    </row>
    <row r="108" spans="1:19" customFormat="1" ht="26.25" x14ac:dyDescent="0.25">
      <c r="A108" s="26" t="s">
        <v>714</v>
      </c>
      <c r="B108" s="35" t="s">
        <v>175</v>
      </c>
      <c r="C108" s="35" t="s">
        <v>176</v>
      </c>
      <c r="D108" s="193"/>
      <c r="E108" s="193"/>
      <c r="F108" s="193">
        <v>204196</v>
      </c>
      <c r="G108" s="193"/>
      <c r="H108" s="193"/>
      <c r="I108" s="193"/>
      <c r="J108" s="193"/>
      <c r="K108" s="193">
        <v>221061</v>
      </c>
      <c r="L108" s="35" t="s">
        <v>414</v>
      </c>
      <c r="M108" s="30" t="s">
        <v>711</v>
      </c>
      <c r="N108" s="35"/>
      <c r="O108" s="35" t="s">
        <v>767</v>
      </c>
      <c r="P108" s="35" t="s">
        <v>203</v>
      </c>
      <c r="Q108" s="35" t="s">
        <v>484</v>
      </c>
      <c r="R108" s="35" t="s">
        <v>444</v>
      </c>
      <c r="S108" s="35" t="s">
        <v>441</v>
      </c>
    </row>
    <row r="109" spans="1:19" customFormat="1" x14ac:dyDescent="0.25">
      <c r="A109" s="58" t="s">
        <v>805</v>
      </c>
      <c r="B109" s="615" t="s">
        <v>329</v>
      </c>
      <c r="C109" s="62" t="s">
        <v>329</v>
      </c>
      <c r="D109" s="173"/>
      <c r="E109" s="173"/>
      <c r="F109" s="173"/>
      <c r="G109" s="173"/>
      <c r="H109" s="198">
        <v>1110.7380000000001</v>
      </c>
      <c r="I109" s="198"/>
      <c r="J109" s="173"/>
      <c r="K109" s="173"/>
      <c r="L109" s="99" t="s">
        <v>416</v>
      </c>
      <c r="M109" s="30" t="s">
        <v>711</v>
      </c>
      <c r="N109" s="58"/>
      <c r="O109" s="58"/>
      <c r="P109" s="35" t="s">
        <v>463</v>
      </c>
      <c r="Q109" s="35" t="s">
        <v>464</v>
      </c>
      <c r="R109" s="35" t="s">
        <v>463</v>
      </c>
      <c r="S109" s="35" t="s">
        <v>460</v>
      </c>
    </row>
    <row r="110" spans="1:19" customFormat="1" x14ac:dyDescent="0.25">
      <c r="A110" s="26" t="s">
        <v>177</v>
      </c>
      <c r="B110" s="615" t="s">
        <v>178</v>
      </c>
      <c r="C110" s="35" t="s">
        <v>178</v>
      </c>
      <c r="D110" s="193"/>
      <c r="E110" s="193">
        <v>49803</v>
      </c>
      <c r="F110" s="193"/>
      <c r="G110" s="193"/>
      <c r="H110" s="193"/>
      <c r="I110" s="193"/>
      <c r="J110" s="193">
        <v>743849</v>
      </c>
      <c r="K110" s="193"/>
      <c r="L110" s="35" t="s">
        <v>414</v>
      </c>
      <c r="M110" s="30" t="s">
        <v>711</v>
      </c>
      <c r="N110" s="35"/>
      <c r="O110" s="35" t="s">
        <v>485</v>
      </c>
      <c r="P110" s="35" t="s">
        <v>486</v>
      </c>
      <c r="Q110" s="35" t="s">
        <v>486</v>
      </c>
      <c r="R110" s="35" t="s">
        <v>487</v>
      </c>
      <c r="S110" s="35" t="s">
        <v>460</v>
      </c>
    </row>
    <row r="111" spans="1:19" customFormat="1" ht="39" x14ac:dyDescent="0.25">
      <c r="A111" s="26" t="s">
        <v>179</v>
      </c>
      <c r="B111" s="615" t="s">
        <v>180</v>
      </c>
      <c r="C111" s="55" t="s">
        <v>180</v>
      </c>
      <c r="D111" s="193">
        <v>271.84399999999999</v>
      </c>
      <c r="E111" s="193"/>
      <c r="F111" s="193"/>
      <c r="G111" s="193"/>
      <c r="H111" s="193"/>
      <c r="I111" s="193">
        <v>723.45238095238096</v>
      </c>
      <c r="J111" s="193"/>
      <c r="K111" s="193"/>
      <c r="L111" s="35" t="s">
        <v>412</v>
      </c>
      <c r="M111" s="30" t="s">
        <v>706</v>
      </c>
      <c r="N111" s="55" t="s">
        <v>489</v>
      </c>
      <c r="O111" s="35" t="s">
        <v>488</v>
      </c>
      <c r="P111" s="35" t="s">
        <v>442</v>
      </c>
      <c r="Q111" s="35" t="s">
        <v>443</v>
      </c>
      <c r="R111" s="35" t="s">
        <v>444</v>
      </c>
      <c r="S111" s="35" t="s">
        <v>441</v>
      </c>
    </row>
    <row r="112" spans="1:19" customFormat="1" ht="26.25" x14ac:dyDescent="0.25">
      <c r="A112" s="26" t="s">
        <v>715</v>
      </c>
      <c r="B112" s="615" t="s">
        <v>181</v>
      </c>
      <c r="C112" s="99" t="s">
        <v>181</v>
      </c>
      <c r="D112" s="193">
        <v>42556.800000000003</v>
      </c>
      <c r="E112" s="193"/>
      <c r="F112" s="193"/>
      <c r="G112" s="193"/>
      <c r="H112" s="193"/>
      <c r="I112" s="193">
        <v>73636</v>
      </c>
      <c r="J112" s="193"/>
      <c r="K112" s="193"/>
      <c r="L112" s="35" t="s">
        <v>412</v>
      </c>
      <c r="M112" s="30" t="s">
        <v>706</v>
      </c>
      <c r="N112" s="30" t="s">
        <v>812</v>
      </c>
      <c r="O112" s="35" t="s">
        <v>490</v>
      </c>
      <c r="P112" s="35" t="s">
        <v>428</v>
      </c>
      <c r="Q112" s="35" t="s">
        <v>429</v>
      </c>
      <c r="R112" s="35" t="s">
        <v>430</v>
      </c>
      <c r="S112" s="35" t="s">
        <v>427</v>
      </c>
    </row>
    <row r="113" spans="1:19" customFormat="1" ht="26.25" x14ac:dyDescent="0.25">
      <c r="A113" s="26" t="s">
        <v>715</v>
      </c>
      <c r="B113" s="615" t="s">
        <v>686</v>
      </c>
      <c r="C113" s="99" t="s">
        <v>686</v>
      </c>
      <c r="D113" s="193"/>
      <c r="E113" s="193"/>
      <c r="F113" s="193"/>
      <c r="G113" s="193"/>
      <c r="H113" s="193"/>
      <c r="I113" s="193"/>
      <c r="J113" s="193"/>
      <c r="K113" s="193"/>
      <c r="L113" s="35" t="s">
        <v>412</v>
      </c>
      <c r="M113" s="30" t="s">
        <v>706</v>
      </c>
      <c r="N113" s="30" t="s">
        <v>491</v>
      </c>
      <c r="O113" s="35" t="s">
        <v>490</v>
      </c>
      <c r="P113" s="35" t="s">
        <v>428</v>
      </c>
      <c r="Q113" s="35" t="s">
        <v>429</v>
      </c>
      <c r="R113" s="35" t="s">
        <v>430</v>
      </c>
      <c r="S113" s="35" t="s">
        <v>427</v>
      </c>
    </row>
    <row r="114" spans="1:19" customFormat="1" ht="39" x14ac:dyDescent="0.25">
      <c r="A114" s="26" t="s">
        <v>182</v>
      </c>
      <c r="B114" s="615" t="s">
        <v>183</v>
      </c>
      <c r="C114" s="99" t="s">
        <v>183</v>
      </c>
      <c r="D114" s="193"/>
      <c r="E114" s="193"/>
      <c r="F114" s="193"/>
      <c r="G114" s="193"/>
      <c r="H114" s="193"/>
      <c r="I114" s="193"/>
      <c r="J114" s="193"/>
      <c r="K114" s="193"/>
      <c r="L114" s="99" t="s">
        <v>412</v>
      </c>
      <c r="M114" s="30" t="s">
        <v>708</v>
      </c>
      <c r="N114" s="55" t="s">
        <v>425</v>
      </c>
      <c r="O114" s="35"/>
      <c r="P114" s="35" t="s">
        <v>442</v>
      </c>
      <c r="Q114" s="35" t="s">
        <v>443</v>
      </c>
      <c r="R114" s="35" t="s">
        <v>444</v>
      </c>
      <c r="S114" s="35" t="s">
        <v>441</v>
      </c>
    </row>
    <row r="115" spans="1:19" customFormat="1" ht="26.25" x14ac:dyDescent="0.25">
      <c r="A115" s="26" t="s">
        <v>184</v>
      </c>
      <c r="B115" s="615" t="s">
        <v>185</v>
      </c>
      <c r="C115" s="35" t="s">
        <v>185</v>
      </c>
      <c r="D115" s="193">
        <v>1396.2170000000001</v>
      </c>
      <c r="E115" s="193"/>
      <c r="F115" s="193"/>
      <c r="G115" s="193"/>
      <c r="H115" s="193"/>
      <c r="I115" s="193">
        <v>2473.6428571428573</v>
      </c>
      <c r="J115" s="193"/>
      <c r="K115" s="193"/>
      <c r="L115" s="35" t="s">
        <v>412</v>
      </c>
      <c r="M115" s="30" t="s">
        <v>706</v>
      </c>
      <c r="N115" s="55"/>
      <c r="O115" s="35" t="s">
        <v>492</v>
      </c>
      <c r="P115" s="35" t="s">
        <v>461</v>
      </c>
      <c r="Q115" s="35" t="s">
        <v>461</v>
      </c>
      <c r="R115" s="35" t="s">
        <v>462</v>
      </c>
      <c r="S115" s="35" t="s">
        <v>460</v>
      </c>
    </row>
    <row r="116" spans="1:19" customFormat="1" ht="39" x14ac:dyDescent="0.25">
      <c r="A116" s="26" t="s">
        <v>186</v>
      </c>
      <c r="B116" s="615" t="s">
        <v>187</v>
      </c>
      <c r="C116" s="55" t="s">
        <v>187</v>
      </c>
      <c r="D116" s="193">
        <v>159.9</v>
      </c>
      <c r="E116" s="193"/>
      <c r="F116" s="193"/>
      <c r="G116" s="193"/>
      <c r="H116" s="193"/>
      <c r="I116" s="193">
        <v>690.04761904761904</v>
      </c>
      <c r="J116" s="193"/>
      <c r="K116" s="193"/>
      <c r="L116" s="35" t="s">
        <v>412</v>
      </c>
      <c r="M116" s="30" t="s">
        <v>706</v>
      </c>
      <c r="N116" s="55" t="s">
        <v>494</v>
      </c>
      <c r="O116" s="35" t="s">
        <v>493</v>
      </c>
      <c r="P116" s="35" t="s">
        <v>442</v>
      </c>
      <c r="Q116" s="35" t="s">
        <v>443</v>
      </c>
      <c r="R116" s="35" t="s">
        <v>444</v>
      </c>
      <c r="S116" s="35" t="s">
        <v>441</v>
      </c>
    </row>
    <row r="117" spans="1:19" customFormat="1" ht="26.25" x14ac:dyDescent="0.25">
      <c r="A117" s="26" t="s">
        <v>188</v>
      </c>
      <c r="B117" s="615" t="s">
        <v>189</v>
      </c>
      <c r="C117" s="55" t="s">
        <v>189</v>
      </c>
      <c r="D117" s="193">
        <v>308.56099999999998</v>
      </c>
      <c r="E117" s="193"/>
      <c r="F117" s="193"/>
      <c r="G117" s="193"/>
      <c r="H117" s="193"/>
      <c r="I117" s="193">
        <v>733.83333333333337</v>
      </c>
      <c r="J117" s="193"/>
      <c r="K117" s="193"/>
      <c r="L117" s="35" t="s">
        <v>412</v>
      </c>
      <c r="M117" s="30" t="s">
        <v>706</v>
      </c>
      <c r="N117" s="55" t="s">
        <v>497</v>
      </c>
      <c r="O117" s="35" t="s">
        <v>495</v>
      </c>
      <c r="P117" s="35" t="s">
        <v>449</v>
      </c>
      <c r="Q117" s="35" t="s">
        <v>450</v>
      </c>
      <c r="R117" s="35" t="s">
        <v>496</v>
      </c>
      <c r="S117" s="35" t="s">
        <v>422</v>
      </c>
    </row>
    <row r="118" spans="1:19" customFormat="1" ht="26.25" x14ac:dyDescent="0.25">
      <c r="A118" s="26" t="s">
        <v>190</v>
      </c>
      <c r="B118" s="615" t="s">
        <v>191</v>
      </c>
      <c r="C118" s="35" t="s">
        <v>191</v>
      </c>
      <c r="D118" s="193">
        <v>531.48500000000001</v>
      </c>
      <c r="E118" s="193"/>
      <c r="F118" s="193"/>
      <c r="G118" s="193"/>
      <c r="H118" s="193"/>
      <c r="I118" s="193">
        <v>1018.1190476190476</v>
      </c>
      <c r="J118" s="193"/>
      <c r="K118" s="193"/>
      <c r="L118" s="35" t="s">
        <v>412</v>
      </c>
      <c r="M118" s="30" t="s">
        <v>706</v>
      </c>
      <c r="N118" s="55"/>
      <c r="O118" s="35" t="s">
        <v>498</v>
      </c>
      <c r="P118" s="35" t="s">
        <v>467</v>
      </c>
      <c r="Q118" s="35" t="s">
        <v>499</v>
      </c>
      <c r="R118" s="35" t="s">
        <v>467</v>
      </c>
      <c r="S118" s="35" t="s">
        <v>427</v>
      </c>
    </row>
    <row r="119" spans="1:19" customFormat="1" ht="26.25" x14ac:dyDescent="0.25">
      <c r="A119" s="26" t="s">
        <v>192</v>
      </c>
      <c r="B119" s="615" t="s">
        <v>193</v>
      </c>
      <c r="C119" s="99" t="s">
        <v>193</v>
      </c>
      <c r="D119" s="193"/>
      <c r="E119" s="193"/>
      <c r="F119" s="193"/>
      <c r="G119" s="193"/>
      <c r="H119" s="193"/>
      <c r="I119" s="193"/>
      <c r="J119" s="193"/>
      <c r="K119" s="193"/>
      <c r="L119" s="99" t="s">
        <v>412</v>
      </c>
      <c r="M119" s="30" t="s">
        <v>706</v>
      </c>
      <c r="N119" s="55" t="s">
        <v>425</v>
      </c>
      <c r="O119" s="35" t="s">
        <v>500</v>
      </c>
      <c r="P119" s="35" t="s">
        <v>467</v>
      </c>
      <c r="Q119" s="35" t="s">
        <v>499</v>
      </c>
      <c r="R119" s="35" t="s">
        <v>467</v>
      </c>
      <c r="S119" s="35" t="s">
        <v>427</v>
      </c>
    </row>
    <row r="120" spans="1:19" customFormat="1" ht="26.25" x14ac:dyDescent="0.25">
      <c r="A120" s="26" t="s">
        <v>194</v>
      </c>
      <c r="B120" s="615" t="s">
        <v>195</v>
      </c>
      <c r="C120" s="55" t="s">
        <v>195</v>
      </c>
      <c r="D120" s="193">
        <v>856.71900000000005</v>
      </c>
      <c r="E120" s="193"/>
      <c r="F120" s="193"/>
      <c r="G120" s="193"/>
      <c r="H120" s="193"/>
      <c r="I120" s="193">
        <v>1520.6666666666667</v>
      </c>
      <c r="J120" s="193"/>
      <c r="K120" s="193"/>
      <c r="L120" s="35" t="s">
        <v>412</v>
      </c>
      <c r="M120" s="30" t="s">
        <v>706</v>
      </c>
      <c r="N120" s="55" t="s">
        <v>502</v>
      </c>
      <c r="O120" s="35" t="s">
        <v>501</v>
      </c>
      <c r="P120" s="35" t="s">
        <v>467</v>
      </c>
      <c r="Q120" s="35" t="s">
        <v>499</v>
      </c>
      <c r="R120" s="35" t="s">
        <v>467</v>
      </c>
      <c r="S120" s="35" t="s">
        <v>427</v>
      </c>
    </row>
    <row r="121" spans="1:19" customFormat="1" ht="26.25" x14ac:dyDescent="0.25">
      <c r="A121" s="26" t="s">
        <v>196</v>
      </c>
      <c r="B121" s="615" t="s">
        <v>197</v>
      </c>
      <c r="C121" s="35" t="s">
        <v>197</v>
      </c>
      <c r="D121" s="193">
        <v>537.85900000000004</v>
      </c>
      <c r="E121" s="193"/>
      <c r="F121" s="193"/>
      <c r="G121" s="193"/>
      <c r="H121" s="193"/>
      <c r="I121" s="193">
        <v>914.64285714285711</v>
      </c>
      <c r="J121" s="193"/>
      <c r="K121" s="193"/>
      <c r="L121" s="35" t="s">
        <v>412</v>
      </c>
      <c r="M121" s="30" t="s">
        <v>706</v>
      </c>
      <c r="N121" s="35"/>
      <c r="O121" s="35" t="s">
        <v>503</v>
      </c>
      <c r="P121" s="35" t="s">
        <v>449</v>
      </c>
      <c r="Q121" s="35" t="s">
        <v>450</v>
      </c>
      <c r="R121" s="35" t="s">
        <v>451</v>
      </c>
      <c r="S121" s="35" t="s">
        <v>422</v>
      </c>
    </row>
    <row r="122" spans="1:19" customFormat="1" x14ac:dyDescent="0.25">
      <c r="A122" s="26" t="s">
        <v>198</v>
      </c>
      <c r="B122" s="35" t="s">
        <v>202</v>
      </c>
      <c r="C122" s="35" t="s">
        <v>164</v>
      </c>
      <c r="D122" s="193"/>
      <c r="E122" s="193">
        <v>2240960</v>
      </c>
      <c r="F122" s="193"/>
      <c r="G122" s="193"/>
      <c r="H122" s="193"/>
      <c r="I122" s="193"/>
      <c r="J122" s="193">
        <v>23485485</v>
      </c>
      <c r="K122" s="193"/>
      <c r="L122" s="35" t="s">
        <v>414</v>
      </c>
      <c r="M122" s="30" t="s">
        <v>711</v>
      </c>
      <c r="N122" s="35"/>
      <c r="O122" s="35" t="s">
        <v>504</v>
      </c>
      <c r="P122" s="35" t="s">
        <v>203</v>
      </c>
      <c r="Q122" s="35" t="s">
        <v>164</v>
      </c>
      <c r="R122" s="35" t="s">
        <v>479</v>
      </c>
      <c r="S122" s="35" t="s">
        <v>422</v>
      </c>
    </row>
    <row r="123" spans="1:19" customFormat="1" x14ac:dyDescent="0.25">
      <c r="A123" s="26" t="s">
        <v>198</v>
      </c>
      <c r="B123" s="35" t="s">
        <v>204</v>
      </c>
      <c r="C123" s="35" t="s">
        <v>164</v>
      </c>
      <c r="D123" s="193"/>
      <c r="E123" s="193"/>
      <c r="F123" s="193"/>
      <c r="G123" s="193">
        <v>45390</v>
      </c>
      <c r="H123" s="193"/>
      <c r="I123" s="193"/>
      <c r="J123" s="193"/>
      <c r="K123" s="193"/>
      <c r="L123" s="35" t="s">
        <v>414</v>
      </c>
      <c r="M123" s="30" t="s">
        <v>711</v>
      </c>
      <c r="N123" s="35"/>
      <c r="O123" s="35" t="s">
        <v>504</v>
      </c>
      <c r="P123" s="35" t="s">
        <v>203</v>
      </c>
      <c r="Q123" s="35" t="s">
        <v>164</v>
      </c>
      <c r="R123" s="35" t="s">
        <v>479</v>
      </c>
      <c r="S123" s="35" t="s">
        <v>422</v>
      </c>
    </row>
    <row r="124" spans="1:19" customFormat="1" x14ac:dyDescent="0.25">
      <c r="A124" s="26" t="s">
        <v>198</v>
      </c>
      <c r="B124" s="35" t="s">
        <v>199</v>
      </c>
      <c r="C124" s="35" t="s">
        <v>164</v>
      </c>
      <c r="D124" s="193"/>
      <c r="E124" s="193">
        <v>1298</v>
      </c>
      <c r="F124" s="193"/>
      <c r="G124" s="193"/>
      <c r="H124" s="193"/>
      <c r="I124" s="193"/>
      <c r="J124" s="194">
        <v>44550</v>
      </c>
      <c r="K124" s="193"/>
      <c r="L124" s="35" t="s">
        <v>414</v>
      </c>
      <c r="M124" s="30" t="s">
        <v>711</v>
      </c>
      <c r="N124" s="35"/>
      <c r="O124" s="35" t="s">
        <v>504</v>
      </c>
      <c r="P124" s="35" t="s">
        <v>203</v>
      </c>
      <c r="Q124" s="35" t="s">
        <v>164</v>
      </c>
      <c r="R124" s="35" t="s">
        <v>479</v>
      </c>
      <c r="S124" s="35" t="s">
        <v>422</v>
      </c>
    </row>
    <row r="125" spans="1:19" customFormat="1" ht="26.25" x14ac:dyDescent="0.25">
      <c r="A125" s="26" t="s">
        <v>198</v>
      </c>
      <c r="B125" s="35" t="s">
        <v>200</v>
      </c>
      <c r="C125" s="35" t="s">
        <v>201</v>
      </c>
      <c r="D125" s="193"/>
      <c r="E125" s="193">
        <v>24555</v>
      </c>
      <c r="F125" s="193"/>
      <c r="G125" s="193"/>
      <c r="H125" s="193"/>
      <c r="I125" s="193"/>
      <c r="J125" s="193">
        <v>461686</v>
      </c>
      <c r="K125" s="193"/>
      <c r="L125" s="35" t="s">
        <v>414</v>
      </c>
      <c r="M125" s="30" t="s">
        <v>711</v>
      </c>
      <c r="N125" s="35"/>
      <c r="O125" s="35" t="s">
        <v>504</v>
      </c>
      <c r="P125" s="35" t="s">
        <v>203</v>
      </c>
      <c r="Q125" s="35" t="s">
        <v>505</v>
      </c>
      <c r="R125" s="35" t="s">
        <v>479</v>
      </c>
      <c r="S125" s="35" t="s">
        <v>422</v>
      </c>
    </row>
    <row r="126" spans="1:19" customFormat="1" ht="39" x14ac:dyDescent="0.25">
      <c r="A126" s="26" t="s">
        <v>205</v>
      </c>
      <c r="B126" s="55" t="s">
        <v>206</v>
      </c>
      <c r="C126" s="55" t="s">
        <v>206</v>
      </c>
      <c r="D126" s="193">
        <v>364.4</v>
      </c>
      <c r="E126" s="193"/>
      <c r="F126" s="193"/>
      <c r="G126" s="193"/>
      <c r="H126" s="193"/>
      <c r="I126" s="193">
        <v>826.66666666666663</v>
      </c>
      <c r="J126" s="193"/>
      <c r="K126" s="193"/>
      <c r="L126" s="35" t="s">
        <v>412</v>
      </c>
      <c r="M126" s="30" t="s">
        <v>706</v>
      </c>
      <c r="N126" s="35"/>
      <c r="O126" s="35" t="s">
        <v>717</v>
      </c>
      <c r="P126" s="35" t="s">
        <v>442</v>
      </c>
      <c r="Q126" s="35" t="s">
        <v>443</v>
      </c>
      <c r="R126" s="35" t="s">
        <v>444</v>
      </c>
      <c r="S126" s="35" t="s">
        <v>441</v>
      </c>
    </row>
    <row r="127" spans="1:19" customFormat="1" ht="26.25" x14ac:dyDescent="0.25">
      <c r="A127" s="26" t="s">
        <v>207</v>
      </c>
      <c r="B127" s="55" t="s">
        <v>208</v>
      </c>
      <c r="C127" s="99" t="s">
        <v>208</v>
      </c>
      <c r="D127" s="193"/>
      <c r="E127" s="193"/>
      <c r="F127" s="193"/>
      <c r="G127" s="193"/>
      <c r="H127" s="193"/>
      <c r="I127" s="193"/>
      <c r="J127" s="193"/>
      <c r="K127" s="193"/>
      <c r="L127" s="99" t="s">
        <v>412</v>
      </c>
      <c r="M127" s="30" t="s">
        <v>708</v>
      </c>
      <c r="N127" s="55" t="s">
        <v>425</v>
      </c>
      <c r="O127" s="35" t="s">
        <v>768</v>
      </c>
      <c r="P127" s="35" t="s">
        <v>467</v>
      </c>
      <c r="Q127" s="35" t="s">
        <v>468</v>
      </c>
      <c r="R127" s="35" t="s">
        <v>467</v>
      </c>
      <c r="S127" s="35" t="s">
        <v>441</v>
      </c>
    </row>
    <row r="128" spans="1:19" customFormat="1" ht="26.25" x14ac:dyDescent="0.25">
      <c r="A128" s="26" t="s">
        <v>209</v>
      </c>
      <c r="B128" s="55" t="s">
        <v>210</v>
      </c>
      <c r="C128" s="35" t="s">
        <v>210</v>
      </c>
      <c r="D128" s="193">
        <v>5336</v>
      </c>
      <c r="E128" s="193"/>
      <c r="F128" s="193"/>
      <c r="G128" s="193"/>
      <c r="H128" s="193"/>
      <c r="I128" s="193">
        <v>11192</v>
      </c>
      <c r="J128" s="193"/>
      <c r="K128" s="193"/>
      <c r="L128" s="35" t="s">
        <v>414</v>
      </c>
      <c r="M128" s="30" t="s">
        <v>711</v>
      </c>
      <c r="N128" s="55"/>
      <c r="O128" s="35" t="s">
        <v>507</v>
      </c>
      <c r="P128" s="35" t="s">
        <v>449</v>
      </c>
      <c r="Q128" s="35" t="s">
        <v>450</v>
      </c>
      <c r="R128" s="35" t="s">
        <v>451</v>
      </c>
      <c r="S128" s="35" t="s">
        <v>422</v>
      </c>
    </row>
    <row r="129" spans="1:19" customFormat="1" ht="26.25" x14ac:dyDescent="0.25">
      <c r="A129" s="26" t="s">
        <v>209</v>
      </c>
      <c r="B129" s="35" t="s">
        <v>211</v>
      </c>
      <c r="C129" s="35" t="s">
        <v>212</v>
      </c>
      <c r="D129" s="193"/>
      <c r="E129" s="193"/>
      <c r="F129" s="193"/>
      <c r="G129" s="194">
        <v>44758</v>
      </c>
      <c r="H129" s="193"/>
      <c r="I129" s="193"/>
      <c r="J129" s="193"/>
      <c r="K129" s="193"/>
      <c r="L129" s="35" t="s">
        <v>414</v>
      </c>
      <c r="M129" s="30" t="s">
        <v>711</v>
      </c>
      <c r="N129" s="55"/>
      <c r="O129" s="35" t="s">
        <v>507</v>
      </c>
      <c r="P129" s="35" t="s">
        <v>449</v>
      </c>
      <c r="Q129" s="35" t="s">
        <v>450</v>
      </c>
      <c r="R129" s="35" t="s">
        <v>496</v>
      </c>
      <c r="S129" s="35" t="s">
        <v>422</v>
      </c>
    </row>
    <row r="130" spans="1:19" customFormat="1" ht="26.25" x14ac:dyDescent="0.25">
      <c r="A130" s="26" t="s">
        <v>209</v>
      </c>
      <c r="B130" s="35" t="s">
        <v>212</v>
      </c>
      <c r="C130" s="35" t="s">
        <v>212</v>
      </c>
      <c r="D130" s="193">
        <v>3970</v>
      </c>
      <c r="E130" s="193"/>
      <c r="F130" s="193"/>
      <c r="G130" s="193"/>
      <c r="H130" s="193"/>
      <c r="I130" s="193">
        <v>9156</v>
      </c>
      <c r="J130" s="193"/>
      <c r="K130" s="193"/>
      <c r="L130" s="35" t="s">
        <v>414</v>
      </c>
      <c r="M130" s="30" t="s">
        <v>711</v>
      </c>
      <c r="N130" s="55"/>
      <c r="O130" s="35" t="s">
        <v>507</v>
      </c>
      <c r="P130" s="35" t="s">
        <v>449</v>
      </c>
      <c r="Q130" s="35" t="s">
        <v>450</v>
      </c>
      <c r="R130" s="35" t="s">
        <v>496</v>
      </c>
      <c r="S130" s="35" t="s">
        <v>422</v>
      </c>
    </row>
    <row r="131" spans="1:19" customFormat="1" ht="26.25" x14ac:dyDescent="0.25">
      <c r="A131" s="26" t="s">
        <v>209</v>
      </c>
      <c r="B131" s="35" t="s">
        <v>213</v>
      </c>
      <c r="C131" s="35" t="s">
        <v>212</v>
      </c>
      <c r="D131" s="193">
        <v>30043</v>
      </c>
      <c r="E131" s="193"/>
      <c r="F131" s="193"/>
      <c r="G131" s="193"/>
      <c r="H131" s="193"/>
      <c r="I131" s="193">
        <v>75535</v>
      </c>
      <c r="J131" s="193"/>
      <c r="K131" s="193"/>
      <c r="L131" s="35" t="s">
        <v>414</v>
      </c>
      <c r="M131" s="30" t="s">
        <v>711</v>
      </c>
      <c r="N131" s="55"/>
      <c r="O131" s="35" t="s">
        <v>507</v>
      </c>
      <c r="P131" s="35" t="s">
        <v>449</v>
      </c>
      <c r="Q131" s="35" t="s">
        <v>450</v>
      </c>
      <c r="R131" s="35" t="s">
        <v>496</v>
      </c>
      <c r="S131" s="35" t="s">
        <v>422</v>
      </c>
    </row>
    <row r="132" spans="1:19" customFormat="1" ht="26.25" x14ac:dyDescent="0.25">
      <c r="A132" s="26" t="s">
        <v>794</v>
      </c>
      <c r="B132" s="55" t="s">
        <v>719</v>
      </c>
      <c r="C132" s="55" t="s">
        <v>214</v>
      </c>
      <c r="D132" s="193">
        <v>9774.5679999999993</v>
      </c>
      <c r="E132" s="193"/>
      <c r="F132" s="193"/>
      <c r="G132" s="193"/>
      <c r="H132" s="193"/>
      <c r="I132" s="193">
        <v>17586.547619047618</v>
      </c>
      <c r="J132" s="193"/>
      <c r="K132" s="193"/>
      <c r="L132" s="35" t="s">
        <v>412</v>
      </c>
      <c r="M132" s="30" t="s">
        <v>706</v>
      </c>
      <c r="N132" s="55"/>
      <c r="O132" s="35" t="s">
        <v>508</v>
      </c>
      <c r="P132" s="35" t="s">
        <v>449</v>
      </c>
      <c r="Q132" s="35" t="s">
        <v>450</v>
      </c>
      <c r="R132" s="35" t="s">
        <v>496</v>
      </c>
      <c r="S132" s="35" t="s">
        <v>422</v>
      </c>
    </row>
    <row r="133" spans="1:19" customFormat="1" ht="26.25" x14ac:dyDescent="0.25">
      <c r="A133" s="26" t="s">
        <v>794</v>
      </c>
      <c r="B133" s="55" t="s">
        <v>720</v>
      </c>
      <c r="C133" s="55" t="s">
        <v>214</v>
      </c>
      <c r="D133" s="193"/>
      <c r="E133" s="193"/>
      <c r="F133" s="193"/>
      <c r="G133" s="193">
        <v>17740</v>
      </c>
      <c r="H133" s="193"/>
      <c r="I133" s="193"/>
      <c r="J133" s="193"/>
      <c r="K133" s="193"/>
      <c r="L133" s="35" t="s">
        <v>412</v>
      </c>
      <c r="M133" s="30" t="s">
        <v>706</v>
      </c>
      <c r="N133" s="55"/>
      <c r="O133" s="35" t="s">
        <v>508</v>
      </c>
      <c r="P133" s="35" t="s">
        <v>449</v>
      </c>
      <c r="Q133" s="35" t="s">
        <v>450</v>
      </c>
      <c r="R133" s="35" t="s">
        <v>496</v>
      </c>
      <c r="S133" s="35" t="s">
        <v>422</v>
      </c>
    </row>
    <row r="134" spans="1:19" customFormat="1" x14ac:dyDescent="0.25">
      <c r="A134" s="26" t="s">
        <v>215</v>
      </c>
      <c r="B134" s="55" t="s">
        <v>216</v>
      </c>
      <c r="C134" s="55" t="s">
        <v>216</v>
      </c>
      <c r="D134" s="193">
        <v>351.44200000000001</v>
      </c>
      <c r="E134" s="193"/>
      <c r="F134" s="193"/>
      <c r="G134" s="193"/>
      <c r="H134" s="193"/>
      <c r="I134" s="193">
        <v>1215.9285714285713</v>
      </c>
      <c r="J134" s="193"/>
      <c r="K134" s="193"/>
      <c r="L134" s="35" t="s">
        <v>412</v>
      </c>
      <c r="M134" s="30" t="s">
        <v>706</v>
      </c>
      <c r="N134" s="55" t="s">
        <v>510</v>
      </c>
      <c r="O134" s="35" t="s">
        <v>509</v>
      </c>
      <c r="P134" s="35" t="s">
        <v>463</v>
      </c>
      <c r="Q134" s="35" t="s">
        <v>464</v>
      </c>
      <c r="R134" s="35" t="s">
        <v>463</v>
      </c>
      <c r="S134" s="35" t="s">
        <v>460</v>
      </c>
    </row>
    <row r="135" spans="1:19" customFormat="1" ht="26.25" x14ac:dyDescent="0.25">
      <c r="A135" s="26" t="s">
        <v>217</v>
      </c>
      <c r="B135" s="55" t="s">
        <v>218</v>
      </c>
      <c r="C135" s="35" t="s">
        <v>218</v>
      </c>
      <c r="D135" s="193">
        <v>763</v>
      </c>
      <c r="E135" s="193"/>
      <c r="F135" s="193"/>
      <c r="G135" s="193"/>
      <c r="H135" s="193"/>
      <c r="I135" s="193">
        <v>1695.2380952380952</v>
      </c>
      <c r="J135" s="193"/>
      <c r="K135" s="193"/>
      <c r="L135" s="35" t="s">
        <v>412</v>
      </c>
      <c r="M135" s="30" t="s">
        <v>706</v>
      </c>
      <c r="N135" s="55"/>
      <c r="O135" s="35" t="s">
        <v>511</v>
      </c>
      <c r="P135" s="35" t="s">
        <v>467</v>
      </c>
      <c r="Q135" s="35" t="s">
        <v>499</v>
      </c>
      <c r="R135" s="35" t="s">
        <v>467</v>
      </c>
      <c r="S135" s="35" t="s">
        <v>427</v>
      </c>
    </row>
    <row r="136" spans="1:19" customFormat="1" ht="39" x14ac:dyDescent="0.25">
      <c r="A136" s="26" t="s">
        <v>219</v>
      </c>
      <c r="B136" s="55" t="s">
        <v>220</v>
      </c>
      <c r="C136" s="55" t="s">
        <v>220</v>
      </c>
      <c r="D136" s="193">
        <v>83.8</v>
      </c>
      <c r="E136" s="193"/>
      <c r="F136" s="193"/>
      <c r="G136" s="193">
        <v>2.665</v>
      </c>
      <c r="H136" s="193"/>
      <c r="I136" s="193">
        <v>839.30952380952385</v>
      </c>
      <c r="J136" s="193"/>
      <c r="K136" s="193"/>
      <c r="L136" s="35" t="s">
        <v>412</v>
      </c>
      <c r="M136" s="30" t="s">
        <v>706</v>
      </c>
      <c r="N136" s="55" t="s">
        <v>513</v>
      </c>
      <c r="O136" s="35" t="s">
        <v>512</v>
      </c>
      <c r="P136" s="35" t="s">
        <v>467</v>
      </c>
      <c r="Q136" s="35" t="s">
        <v>468</v>
      </c>
      <c r="R136" s="35" t="s">
        <v>467</v>
      </c>
      <c r="S136" s="35" t="s">
        <v>427</v>
      </c>
    </row>
    <row r="137" spans="1:19" customFormat="1" ht="26.25" x14ac:dyDescent="0.25">
      <c r="A137" s="26" t="s">
        <v>221</v>
      </c>
      <c r="B137" s="55" t="s">
        <v>222</v>
      </c>
      <c r="C137" s="35" t="s">
        <v>222</v>
      </c>
      <c r="D137" s="193">
        <v>325.81</v>
      </c>
      <c r="E137" s="193"/>
      <c r="F137" s="193"/>
      <c r="G137" s="193"/>
      <c r="H137" s="193"/>
      <c r="I137" s="193">
        <v>631.88095238095241</v>
      </c>
      <c r="J137" s="193"/>
      <c r="K137" s="193"/>
      <c r="L137" s="35" t="s">
        <v>412</v>
      </c>
      <c r="M137" s="30" t="s">
        <v>706</v>
      </c>
      <c r="N137" s="55"/>
      <c r="O137" s="35" t="s">
        <v>514</v>
      </c>
      <c r="P137" s="35" t="s">
        <v>439</v>
      </c>
      <c r="Q137" s="35" t="s">
        <v>515</v>
      </c>
      <c r="R137" s="35" t="s">
        <v>440</v>
      </c>
      <c r="S137" s="35" t="s">
        <v>438</v>
      </c>
    </row>
    <row r="138" spans="1:19" customFormat="1" x14ac:dyDescent="0.25">
      <c r="A138" s="26" t="s">
        <v>223</v>
      </c>
      <c r="B138" s="55" t="s">
        <v>224</v>
      </c>
      <c r="C138" s="55" t="s">
        <v>224</v>
      </c>
      <c r="D138" s="193">
        <v>264.815</v>
      </c>
      <c r="E138" s="193"/>
      <c r="F138" s="193"/>
      <c r="G138" s="193"/>
      <c r="H138" s="193"/>
      <c r="I138" s="193">
        <v>535.59523809523807</v>
      </c>
      <c r="J138" s="193"/>
      <c r="K138" s="193"/>
      <c r="L138" s="35" t="s">
        <v>412</v>
      </c>
      <c r="M138" s="30" t="s">
        <v>415</v>
      </c>
      <c r="N138" s="55" t="s">
        <v>517</v>
      </c>
      <c r="O138" s="35" t="s">
        <v>516</v>
      </c>
      <c r="P138" s="35" t="s">
        <v>433</v>
      </c>
      <c r="Q138" s="35" t="s">
        <v>434</v>
      </c>
      <c r="R138" s="35" t="s">
        <v>435</v>
      </c>
      <c r="S138" s="35" t="s">
        <v>427</v>
      </c>
    </row>
    <row r="139" spans="1:19" customFormat="1" x14ac:dyDescent="0.25">
      <c r="A139" s="26" t="s">
        <v>225</v>
      </c>
      <c r="B139" s="55" t="s">
        <v>226</v>
      </c>
      <c r="C139" s="35" t="s">
        <v>226</v>
      </c>
      <c r="D139" s="193">
        <v>2813.2170000000001</v>
      </c>
      <c r="E139" s="193"/>
      <c r="F139" s="193"/>
      <c r="G139" s="193"/>
      <c r="H139" s="193"/>
      <c r="I139" s="193">
        <v>4997.2619047619046</v>
      </c>
      <c r="J139" s="193"/>
      <c r="K139" s="193"/>
      <c r="L139" s="35" t="s">
        <v>412</v>
      </c>
      <c r="M139" s="30" t="s">
        <v>706</v>
      </c>
      <c r="N139" s="55"/>
      <c r="O139" s="35" t="s">
        <v>769</v>
      </c>
      <c r="P139" s="35" t="s">
        <v>433</v>
      </c>
      <c r="Q139" s="35" t="s">
        <v>434</v>
      </c>
      <c r="R139" s="35" t="s">
        <v>435</v>
      </c>
      <c r="S139" s="35" t="s">
        <v>427</v>
      </c>
    </row>
    <row r="140" spans="1:19" customFormat="1" ht="39" x14ac:dyDescent="0.25">
      <c r="A140" s="26" t="s">
        <v>227</v>
      </c>
      <c r="B140" s="55" t="s">
        <v>228</v>
      </c>
      <c r="C140" s="30" t="s">
        <v>228</v>
      </c>
      <c r="D140" s="193"/>
      <c r="E140" s="193"/>
      <c r="F140" s="193"/>
      <c r="G140" s="193"/>
      <c r="H140" s="193"/>
      <c r="I140" s="196"/>
      <c r="J140" s="193"/>
      <c r="K140" s="196"/>
      <c r="L140" s="99" t="s">
        <v>412</v>
      </c>
      <c r="M140" s="30" t="s">
        <v>706</v>
      </c>
      <c r="N140" s="55" t="s">
        <v>425</v>
      </c>
      <c r="O140" s="35" t="s">
        <v>519</v>
      </c>
      <c r="P140" s="35" t="s">
        <v>442</v>
      </c>
      <c r="Q140" s="35" t="s">
        <v>443</v>
      </c>
      <c r="R140" s="35" t="s">
        <v>444</v>
      </c>
      <c r="S140" s="35" t="s">
        <v>441</v>
      </c>
    </row>
    <row r="141" spans="1:19" customFormat="1" ht="39" x14ac:dyDescent="0.25">
      <c r="A141" s="26" t="s">
        <v>229</v>
      </c>
      <c r="B141" s="55" t="s">
        <v>230</v>
      </c>
      <c r="C141" s="35" t="s">
        <v>230</v>
      </c>
      <c r="D141" s="193">
        <v>459.05099999999999</v>
      </c>
      <c r="E141" s="193"/>
      <c r="F141" s="193"/>
      <c r="G141" s="193"/>
      <c r="H141" s="193"/>
      <c r="I141" s="193">
        <v>1030.3809523809523</v>
      </c>
      <c r="J141" s="193"/>
      <c r="K141" s="193"/>
      <c r="L141" s="35" t="s">
        <v>412</v>
      </c>
      <c r="M141" s="30" t="s">
        <v>706</v>
      </c>
      <c r="N141" s="35"/>
      <c r="O141" s="35" t="s">
        <v>716</v>
      </c>
      <c r="P141" s="35" t="s">
        <v>442</v>
      </c>
      <c r="Q141" s="35" t="s">
        <v>443</v>
      </c>
      <c r="R141" s="35" t="s">
        <v>444</v>
      </c>
      <c r="S141" s="35" t="s">
        <v>441</v>
      </c>
    </row>
    <row r="142" spans="1:19" customFormat="1" ht="39" x14ac:dyDescent="0.25">
      <c r="A142" s="26" t="s">
        <v>231</v>
      </c>
      <c r="B142" s="35" t="s">
        <v>232</v>
      </c>
      <c r="C142" s="35" t="s">
        <v>233</v>
      </c>
      <c r="D142" s="193">
        <v>13</v>
      </c>
      <c r="E142" s="193"/>
      <c r="F142" s="193"/>
      <c r="G142" s="193"/>
      <c r="H142" s="193"/>
      <c r="I142" s="193">
        <v>590</v>
      </c>
      <c r="J142" s="193"/>
      <c r="K142" s="193"/>
      <c r="L142" s="35" t="s">
        <v>414</v>
      </c>
      <c r="M142" s="30" t="s">
        <v>711</v>
      </c>
      <c r="N142" s="35"/>
      <c r="O142" s="35" t="s">
        <v>521</v>
      </c>
      <c r="P142" s="35" t="s">
        <v>203</v>
      </c>
      <c r="Q142" s="35" t="s">
        <v>454</v>
      </c>
      <c r="R142" s="35" t="s">
        <v>444</v>
      </c>
      <c r="S142" s="35" t="s">
        <v>441</v>
      </c>
    </row>
    <row r="143" spans="1:19" customFormat="1" ht="26.25" x14ac:dyDescent="0.25">
      <c r="A143" s="26" t="s">
        <v>231</v>
      </c>
      <c r="B143" s="35" t="s">
        <v>176</v>
      </c>
      <c r="C143" s="35" t="s">
        <v>176</v>
      </c>
      <c r="D143" s="193">
        <v>10318</v>
      </c>
      <c r="E143" s="193"/>
      <c r="F143" s="193"/>
      <c r="G143" s="193"/>
      <c r="H143" s="193"/>
      <c r="I143" s="193">
        <v>40442</v>
      </c>
      <c r="J143" s="193"/>
      <c r="K143" s="193"/>
      <c r="L143" s="35" t="s">
        <v>414</v>
      </c>
      <c r="M143" s="30" t="s">
        <v>711</v>
      </c>
      <c r="N143" s="35"/>
      <c r="O143" s="35" t="s">
        <v>521</v>
      </c>
      <c r="P143" s="35" t="s">
        <v>203</v>
      </c>
      <c r="Q143" s="35" t="s">
        <v>484</v>
      </c>
      <c r="R143" s="35" t="s">
        <v>444</v>
      </c>
      <c r="S143" s="35" t="s">
        <v>441</v>
      </c>
    </row>
    <row r="144" spans="1:19" customFormat="1" x14ac:dyDescent="0.25">
      <c r="A144" s="26" t="s">
        <v>231</v>
      </c>
      <c r="B144" s="35" t="s">
        <v>234</v>
      </c>
      <c r="C144" s="35" t="s">
        <v>234</v>
      </c>
      <c r="D144" s="193">
        <v>308.32489080708712</v>
      </c>
      <c r="E144" s="193"/>
      <c r="F144" s="193">
        <v>189476.7</v>
      </c>
      <c r="G144" s="193"/>
      <c r="H144" s="193"/>
      <c r="I144" s="193">
        <v>744</v>
      </c>
      <c r="J144" s="193"/>
      <c r="K144" s="193">
        <v>188767</v>
      </c>
      <c r="L144" s="35" t="s">
        <v>414</v>
      </c>
      <c r="M144" s="30" t="s">
        <v>711</v>
      </c>
      <c r="N144" s="35"/>
      <c r="O144" s="35" t="s">
        <v>521</v>
      </c>
      <c r="P144" s="35" t="s">
        <v>203</v>
      </c>
      <c r="Q144" s="35" t="s">
        <v>522</v>
      </c>
      <c r="R144" s="35" t="s">
        <v>444</v>
      </c>
      <c r="S144" s="35" t="s">
        <v>441</v>
      </c>
    </row>
    <row r="145" spans="1:19" customFormat="1" ht="26.25" x14ac:dyDescent="0.25">
      <c r="A145" s="26" t="s">
        <v>231</v>
      </c>
      <c r="B145" s="35" t="s">
        <v>235</v>
      </c>
      <c r="C145" s="35" t="s">
        <v>235</v>
      </c>
      <c r="D145" s="193">
        <v>520322</v>
      </c>
      <c r="E145" s="193"/>
      <c r="F145" s="193"/>
      <c r="G145" s="193"/>
      <c r="H145" s="193"/>
      <c r="I145" s="193">
        <v>843929</v>
      </c>
      <c r="J145" s="193"/>
      <c r="K145" s="193"/>
      <c r="L145" s="35" t="s">
        <v>414</v>
      </c>
      <c r="M145" s="30" t="s">
        <v>711</v>
      </c>
      <c r="N145" s="35"/>
      <c r="O145" s="35" t="s">
        <v>521</v>
      </c>
      <c r="P145" s="35" t="s">
        <v>203</v>
      </c>
      <c r="Q145" s="35" t="s">
        <v>484</v>
      </c>
      <c r="R145" s="35" t="s">
        <v>444</v>
      </c>
      <c r="S145" s="35" t="s">
        <v>441</v>
      </c>
    </row>
    <row r="146" spans="1:19" customFormat="1" x14ac:dyDescent="0.25">
      <c r="A146" s="26" t="s">
        <v>236</v>
      </c>
      <c r="B146" s="55"/>
      <c r="C146" s="55" t="s">
        <v>237</v>
      </c>
      <c r="D146" s="193">
        <v>689.9</v>
      </c>
      <c r="E146" s="193"/>
      <c r="F146" s="193"/>
      <c r="G146" s="193"/>
      <c r="H146" s="193"/>
      <c r="I146" s="193">
        <v>1399.4285714285713</v>
      </c>
      <c r="J146" s="193"/>
      <c r="K146" s="193"/>
      <c r="L146" s="35" t="s">
        <v>412</v>
      </c>
      <c r="M146" s="30" t="s">
        <v>706</v>
      </c>
      <c r="N146" s="55" t="s">
        <v>524</v>
      </c>
      <c r="O146" s="35" t="s">
        <v>523</v>
      </c>
      <c r="P146" s="35" t="s">
        <v>463</v>
      </c>
      <c r="Q146" s="35" t="s">
        <v>464</v>
      </c>
      <c r="R146" s="35" t="s">
        <v>463</v>
      </c>
      <c r="S146" s="35" t="s">
        <v>460</v>
      </c>
    </row>
    <row r="147" spans="1:19" customFormat="1" ht="26.25" x14ac:dyDescent="0.25">
      <c r="A147" s="26" t="s">
        <v>238</v>
      </c>
      <c r="B147" s="35" t="s">
        <v>755</v>
      </c>
      <c r="C147" s="35" t="s">
        <v>239</v>
      </c>
      <c r="D147" s="193"/>
      <c r="E147" s="193"/>
      <c r="F147" s="193"/>
      <c r="G147" s="193">
        <v>1868</v>
      </c>
      <c r="H147" s="193"/>
      <c r="I147" s="193"/>
      <c r="J147" s="193"/>
      <c r="K147" s="193"/>
      <c r="L147" s="35" t="s">
        <v>412</v>
      </c>
      <c r="M147" s="30" t="s">
        <v>706</v>
      </c>
      <c r="N147" s="55"/>
      <c r="O147" s="35" t="s">
        <v>525</v>
      </c>
      <c r="P147" s="35" t="s">
        <v>439</v>
      </c>
      <c r="Q147" s="35" t="s">
        <v>515</v>
      </c>
      <c r="R147" s="35" t="s">
        <v>440</v>
      </c>
      <c r="S147" s="35" t="s">
        <v>438</v>
      </c>
    </row>
    <row r="148" spans="1:19" customFormat="1" ht="26.25" x14ac:dyDescent="0.25">
      <c r="A148" s="26" t="s">
        <v>238</v>
      </c>
      <c r="B148" s="35" t="s">
        <v>239</v>
      </c>
      <c r="C148" s="35" t="s">
        <v>239</v>
      </c>
      <c r="D148" s="193">
        <v>21.655999999999999</v>
      </c>
      <c r="E148" s="193"/>
      <c r="F148" s="193"/>
      <c r="G148" s="193"/>
      <c r="H148" s="193"/>
      <c r="I148" s="193">
        <v>40.642857142857146</v>
      </c>
      <c r="J148" s="193"/>
      <c r="K148" s="193"/>
      <c r="L148" s="35" t="s">
        <v>412</v>
      </c>
      <c r="M148" s="30" t="s">
        <v>706</v>
      </c>
      <c r="N148" s="55"/>
      <c r="O148" s="35" t="s">
        <v>525</v>
      </c>
      <c r="P148" s="35" t="s">
        <v>439</v>
      </c>
      <c r="Q148" s="35" t="s">
        <v>515</v>
      </c>
      <c r="R148" s="35" t="s">
        <v>440</v>
      </c>
      <c r="S148" s="35" t="s">
        <v>438</v>
      </c>
    </row>
    <row r="149" spans="1:19" customFormat="1" ht="39" x14ac:dyDescent="0.25">
      <c r="A149" s="26" t="s">
        <v>797</v>
      </c>
      <c r="B149" s="55" t="s">
        <v>240</v>
      </c>
      <c r="C149" s="55" t="s">
        <v>240</v>
      </c>
      <c r="D149" s="193">
        <v>3341</v>
      </c>
      <c r="E149" s="193"/>
      <c r="F149" s="193"/>
      <c r="G149" s="193"/>
      <c r="H149" s="193"/>
      <c r="I149" s="193">
        <v>5962.6904761904761</v>
      </c>
      <c r="J149" s="193"/>
      <c r="K149" s="193"/>
      <c r="L149" s="35" t="s">
        <v>412</v>
      </c>
      <c r="M149" s="30" t="s">
        <v>706</v>
      </c>
      <c r="N149" s="55"/>
      <c r="O149" s="35" t="s">
        <v>770</v>
      </c>
      <c r="P149" s="35" t="s">
        <v>442</v>
      </c>
      <c r="Q149" s="35" t="s">
        <v>443</v>
      </c>
      <c r="R149" s="35" t="s">
        <v>444</v>
      </c>
      <c r="S149" s="35" t="s">
        <v>441</v>
      </c>
    </row>
    <row r="150" spans="1:19" s="17" customFormat="1" ht="26.25" x14ac:dyDescent="0.25">
      <c r="A150" s="26" t="s">
        <v>241</v>
      </c>
      <c r="B150" s="35" t="s">
        <v>242</v>
      </c>
      <c r="C150" s="35" t="s">
        <v>201</v>
      </c>
      <c r="D150" s="193"/>
      <c r="E150" s="193">
        <v>265248</v>
      </c>
      <c r="F150" s="193"/>
      <c r="G150" s="193"/>
      <c r="H150" s="193"/>
      <c r="J150" s="193">
        <v>3406784</v>
      </c>
      <c r="K150" s="193"/>
      <c r="L150" s="35" t="s">
        <v>414</v>
      </c>
      <c r="M150" s="30" t="s">
        <v>711</v>
      </c>
      <c r="N150" s="55"/>
      <c r="O150" s="35" t="s">
        <v>527</v>
      </c>
      <c r="P150" s="35" t="s">
        <v>203</v>
      </c>
      <c r="Q150" s="35" t="s">
        <v>505</v>
      </c>
      <c r="R150" s="35" t="s">
        <v>479</v>
      </c>
      <c r="S150" s="35" t="s">
        <v>422</v>
      </c>
    </row>
    <row r="151" spans="1:19" s="17" customFormat="1" ht="51.75" x14ac:dyDescent="0.25">
      <c r="A151" s="26" t="s">
        <v>241</v>
      </c>
      <c r="B151" s="35" t="s">
        <v>1060</v>
      </c>
      <c r="C151" s="35" t="s">
        <v>203</v>
      </c>
      <c r="D151" s="193"/>
      <c r="E151" s="193"/>
      <c r="F151" s="193"/>
      <c r="G151" s="194">
        <v>348271</v>
      </c>
      <c r="H151" s="193"/>
      <c r="I151" s="193"/>
      <c r="J151" s="193"/>
      <c r="K151" s="193"/>
      <c r="L151" s="35" t="s">
        <v>640</v>
      </c>
      <c r="M151" s="30" t="s">
        <v>711</v>
      </c>
      <c r="N151" s="55" t="s">
        <v>821</v>
      </c>
      <c r="O151" s="35" t="s">
        <v>527</v>
      </c>
      <c r="P151" s="35" t="s">
        <v>203</v>
      </c>
      <c r="Q151" s="35" t="s">
        <v>164</v>
      </c>
      <c r="R151" s="35" t="s">
        <v>479</v>
      </c>
      <c r="S151" s="35" t="s">
        <v>422</v>
      </c>
    </row>
    <row r="152" spans="1:19" customFormat="1" ht="26.25" x14ac:dyDescent="0.25">
      <c r="A152" s="26" t="s">
        <v>241</v>
      </c>
      <c r="B152" s="35" t="s">
        <v>243</v>
      </c>
      <c r="C152" s="35" t="s">
        <v>243</v>
      </c>
      <c r="D152" s="193">
        <v>202</v>
      </c>
      <c r="E152" s="193"/>
      <c r="F152" s="193"/>
      <c r="G152" s="193"/>
      <c r="H152" s="193"/>
      <c r="I152" s="193">
        <v>258</v>
      </c>
      <c r="J152" s="193"/>
      <c r="K152" s="193"/>
      <c r="L152" s="35" t="s">
        <v>414</v>
      </c>
      <c r="M152" s="30" t="s">
        <v>711</v>
      </c>
      <c r="N152" s="55"/>
      <c r="O152" s="35" t="s">
        <v>527</v>
      </c>
      <c r="P152" s="35" t="s">
        <v>203</v>
      </c>
      <c r="Q152" s="35" t="s">
        <v>505</v>
      </c>
      <c r="R152" s="35" t="s">
        <v>479</v>
      </c>
      <c r="S152" s="35" t="s">
        <v>422</v>
      </c>
    </row>
    <row r="153" spans="1:19" customFormat="1" ht="39" x14ac:dyDescent="0.25">
      <c r="A153" s="26" t="s">
        <v>244</v>
      </c>
      <c r="B153" s="35" t="s">
        <v>245</v>
      </c>
      <c r="C153" s="35" t="s">
        <v>245</v>
      </c>
      <c r="D153" s="193">
        <v>364.93099999999998</v>
      </c>
      <c r="E153" s="193"/>
      <c r="F153" s="193"/>
      <c r="G153" s="193"/>
      <c r="H153" s="193"/>
      <c r="I153" s="193">
        <v>767.40476190476193</v>
      </c>
      <c r="J153" s="193"/>
      <c r="K153" s="193"/>
      <c r="L153" s="35" t="s">
        <v>412</v>
      </c>
      <c r="M153" s="30" t="s">
        <v>706</v>
      </c>
      <c r="N153" s="55"/>
      <c r="O153" s="35" t="s">
        <v>528</v>
      </c>
      <c r="P153" s="35" t="s">
        <v>442</v>
      </c>
      <c r="Q153" s="35" t="s">
        <v>443</v>
      </c>
      <c r="R153" s="35" t="s">
        <v>444</v>
      </c>
      <c r="S153" s="35" t="s">
        <v>441</v>
      </c>
    </row>
    <row r="154" spans="1:19" customFormat="1" ht="26.25" x14ac:dyDescent="0.25">
      <c r="A154" s="26" t="s">
        <v>246</v>
      </c>
      <c r="B154" s="35" t="s">
        <v>247</v>
      </c>
      <c r="C154" s="55" t="s">
        <v>247</v>
      </c>
      <c r="D154" s="193">
        <v>184.339</v>
      </c>
      <c r="E154" s="193"/>
      <c r="F154" s="193"/>
      <c r="G154" s="193"/>
      <c r="H154" s="193"/>
      <c r="I154" s="193">
        <v>427.47619047619048</v>
      </c>
      <c r="J154" s="193"/>
      <c r="K154" s="193"/>
      <c r="L154" s="35" t="s">
        <v>412</v>
      </c>
      <c r="M154" s="30" t="s">
        <v>706</v>
      </c>
      <c r="N154" s="55" t="s">
        <v>530</v>
      </c>
      <c r="O154" s="35" t="s">
        <v>529</v>
      </c>
      <c r="P154" s="35" t="s">
        <v>467</v>
      </c>
      <c r="Q154" s="35" t="s">
        <v>499</v>
      </c>
      <c r="R154" s="35" t="s">
        <v>467</v>
      </c>
      <c r="S154" s="35" t="s">
        <v>427</v>
      </c>
    </row>
    <row r="155" spans="1:19" customFormat="1" ht="51.75" x14ac:dyDescent="0.25">
      <c r="A155" s="26" t="s">
        <v>248</v>
      </c>
      <c r="B155" s="35" t="s">
        <v>690</v>
      </c>
      <c r="C155" s="100" t="s">
        <v>690</v>
      </c>
      <c r="D155" s="193"/>
      <c r="E155" s="193"/>
      <c r="F155" s="193"/>
      <c r="G155" s="193"/>
      <c r="H155" s="193"/>
      <c r="I155" s="193"/>
      <c r="J155" s="193"/>
      <c r="K155" s="193"/>
      <c r="L155" s="35" t="s">
        <v>412</v>
      </c>
      <c r="M155" s="30" t="s">
        <v>706</v>
      </c>
      <c r="N155" s="35" t="s">
        <v>692</v>
      </c>
      <c r="O155" s="35" t="s">
        <v>733</v>
      </c>
      <c r="P155" s="35" t="s">
        <v>467</v>
      </c>
      <c r="Q155" s="35" t="s">
        <v>499</v>
      </c>
      <c r="R155" s="35" t="s">
        <v>467</v>
      </c>
      <c r="S155" s="35" t="s">
        <v>427</v>
      </c>
    </row>
    <row r="156" spans="1:19" customFormat="1" ht="51.75" x14ac:dyDescent="0.25">
      <c r="A156" s="26" t="s">
        <v>248</v>
      </c>
      <c r="B156" s="100" t="s">
        <v>688</v>
      </c>
      <c r="C156" s="100" t="s">
        <v>688</v>
      </c>
      <c r="D156" s="193">
        <v>461.23500000000001</v>
      </c>
      <c r="E156" s="193"/>
      <c r="F156" s="193"/>
      <c r="G156" s="193"/>
      <c r="H156" s="193"/>
      <c r="I156" s="193">
        <v>912.35714285714289</v>
      </c>
      <c r="J156" s="193"/>
      <c r="K156" s="193"/>
      <c r="L156" s="35" t="s">
        <v>412</v>
      </c>
      <c r="M156" s="30" t="s">
        <v>706</v>
      </c>
      <c r="N156" s="35" t="s">
        <v>692</v>
      </c>
      <c r="O156" s="35" t="s">
        <v>733</v>
      </c>
      <c r="P156" s="35" t="s">
        <v>467</v>
      </c>
      <c r="Q156" s="35" t="s">
        <v>499</v>
      </c>
      <c r="R156" s="35" t="s">
        <v>467</v>
      </c>
      <c r="S156" s="35" t="s">
        <v>427</v>
      </c>
    </row>
    <row r="157" spans="1:19" customFormat="1" ht="51.75" x14ac:dyDescent="0.25">
      <c r="A157" s="26" t="s">
        <v>248</v>
      </c>
      <c r="B157" s="100" t="s">
        <v>691</v>
      </c>
      <c r="C157" s="100" t="s">
        <v>689</v>
      </c>
      <c r="D157" s="193"/>
      <c r="E157" s="193"/>
      <c r="F157" s="193"/>
      <c r="G157" s="193">
        <v>3005</v>
      </c>
      <c r="H157" s="193"/>
      <c r="I157" s="193"/>
      <c r="J157" s="193"/>
      <c r="K157" s="193"/>
      <c r="L157" s="35" t="s">
        <v>412</v>
      </c>
      <c r="M157" s="30" t="s">
        <v>706</v>
      </c>
      <c r="N157" s="35" t="s">
        <v>692</v>
      </c>
      <c r="O157" s="35" t="s">
        <v>733</v>
      </c>
      <c r="P157" s="35" t="s">
        <v>461</v>
      </c>
      <c r="Q157" s="35" t="s">
        <v>499</v>
      </c>
      <c r="R157" s="35" t="s">
        <v>467</v>
      </c>
      <c r="S157" s="35" t="s">
        <v>427</v>
      </c>
    </row>
    <row r="158" spans="1:19" customFormat="1" ht="26.25" x14ac:dyDescent="0.25">
      <c r="A158" s="26" t="s">
        <v>249</v>
      </c>
      <c r="B158" s="35" t="s">
        <v>250</v>
      </c>
      <c r="C158" s="35" t="s">
        <v>250</v>
      </c>
      <c r="D158" s="193">
        <v>2034.3979999999999</v>
      </c>
      <c r="E158" s="193"/>
      <c r="F158" s="193"/>
      <c r="G158" s="193"/>
      <c r="H158" s="193"/>
      <c r="I158" s="193">
        <v>3367.4047619047619</v>
      </c>
      <c r="J158" s="193"/>
      <c r="K158" s="193"/>
      <c r="L158" s="35" t="s">
        <v>412</v>
      </c>
      <c r="M158" s="30" t="s">
        <v>706</v>
      </c>
      <c r="N158" s="35"/>
      <c r="O158" s="35" t="s">
        <v>532</v>
      </c>
      <c r="P158" s="35" t="s">
        <v>439</v>
      </c>
      <c r="Q158" s="35" t="s">
        <v>515</v>
      </c>
      <c r="R158" s="35" t="s">
        <v>440</v>
      </c>
      <c r="S158" s="35" t="s">
        <v>438</v>
      </c>
    </row>
    <row r="159" spans="1:19" customFormat="1" ht="64.5" x14ac:dyDescent="0.25">
      <c r="A159" s="26" t="s">
        <v>249</v>
      </c>
      <c r="B159" s="35" t="s">
        <v>251</v>
      </c>
      <c r="C159" s="55" t="s">
        <v>251</v>
      </c>
      <c r="D159" s="193"/>
      <c r="E159" s="193"/>
      <c r="F159" s="193"/>
      <c r="G159" s="193"/>
      <c r="H159" s="193"/>
      <c r="I159" s="193"/>
      <c r="J159" s="193"/>
      <c r="K159" s="193"/>
      <c r="L159" s="35" t="s">
        <v>412</v>
      </c>
      <c r="M159" s="30" t="s">
        <v>706</v>
      </c>
      <c r="N159" s="55" t="s">
        <v>533</v>
      </c>
      <c r="O159" s="35" t="s">
        <v>532</v>
      </c>
      <c r="P159" s="35" t="s">
        <v>439</v>
      </c>
      <c r="Q159" s="35" t="s">
        <v>91</v>
      </c>
      <c r="R159" s="35" t="s">
        <v>440</v>
      </c>
      <c r="S159" s="35" t="s">
        <v>438</v>
      </c>
    </row>
    <row r="160" spans="1:19" customFormat="1" ht="26.25" x14ac:dyDescent="0.25">
      <c r="A160" s="26" t="s">
        <v>249</v>
      </c>
      <c r="B160" s="35" t="s">
        <v>252</v>
      </c>
      <c r="C160" s="35" t="s">
        <v>252</v>
      </c>
      <c r="D160" s="193">
        <v>4624.4669999999996</v>
      </c>
      <c r="E160" s="193"/>
      <c r="F160" s="193"/>
      <c r="G160" s="193"/>
      <c r="H160" s="193"/>
      <c r="I160" s="193">
        <v>7646.833333333333</v>
      </c>
      <c r="J160" s="193"/>
      <c r="K160" s="193"/>
      <c r="L160" s="35" t="s">
        <v>412</v>
      </c>
      <c r="M160" s="30" t="s">
        <v>706</v>
      </c>
      <c r="N160" s="55"/>
      <c r="O160" s="35" t="s">
        <v>532</v>
      </c>
      <c r="P160" s="35" t="s">
        <v>439</v>
      </c>
      <c r="Q160" s="35" t="s">
        <v>515</v>
      </c>
      <c r="R160" s="35" t="s">
        <v>440</v>
      </c>
      <c r="S160" s="35" t="s">
        <v>438</v>
      </c>
    </row>
    <row r="161" spans="1:19" customFormat="1" ht="26.25" x14ac:dyDescent="0.25">
      <c r="A161" s="26" t="s">
        <v>249</v>
      </c>
      <c r="B161" s="35" t="s">
        <v>253</v>
      </c>
      <c r="C161" s="35" t="s">
        <v>253</v>
      </c>
      <c r="D161" s="193">
        <v>2498.2179999999998</v>
      </c>
      <c r="E161" s="193"/>
      <c r="F161" s="193"/>
      <c r="G161" s="193"/>
      <c r="H161" s="193"/>
      <c r="I161" s="193">
        <v>4290.6904761904761</v>
      </c>
      <c r="J161" s="193"/>
      <c r="K161" s="193"/>
      <c r="L161" s="35" t="s">
        <v>412</v>
      </c>
      <c r="M161" s="30" t="s">
        <v>706</v>
      </c>
      <c r="N161" s="55"/>
      <c r="O161" s="35" t="s">
        <v>532</v>
      </c>
      <c r="P161" s="35" t="s">
        <v>439</v>
      </c>
      <c r="Q161" s="35" t="s">
        <v>534</v>
      </c>
      <c r="R161" s="35" t="s">
        <v>440</v>
      </c>
      <c r="S161" s="35" t="s">
        <v>438</v>
      </c>
    </row>
    <row r="162" spans="1:19" customFormat="1" ht="39" x14ac:dyDescent="0.25">
      <c r="A162" s="26" t="s">
        <v>249</v>
      </c>
      <c r="B162" s="35" t="s">
        <v>254</v>
      </c>
      <c r="C162" s="55" t="s">
        <v>254</v>
      </c>
      <c r="D162" s="193"/>
      <c r="E162" s="193"/>
      <c r="F162" s="193"/>
      <c r="G162" s="193"/>
      <c r="H162" s="193"/>
      <c r="I162" s="193"/>
      <c r="J162" s="193"/>
      <c r="K162" s="193"/>
      <c r="L162" s="35" t="s">
        <v>412</v>
      </c>
      <c r="M162" s="30" t="s">
        <v>706</v>
      </c>
      <c r="N162" s="55" t="s">
        <v>535</v>
      </c>
      <c r="O162" s="35" t="s">
        <v>532</v>
      </c>
      <c r="P162" s="35" t="s">
        <v>439</v>
      </c>
      <c r="Q162" s="35" t="s">
        <v>515</v>
      </c>
      <c r="R162" s="35" t="s">
        <v>440</v>
      </c>
      <c r="S162" s="35" t="s">
        <v>438</v>
      </c>
    </row>
    <row r="163" spans="1:19" customFormat="1" ht="26.25" x14ac:dyDescent="0.25">
      <c r="A163" s="26" t="s">
        <v>255</v>
      </c>
      <c r="B163" s="35" t="s">
        <v>256</v>
      </c>
      <c r="C163" s="99" t="s">
        <v>256</v>
      </c>
      <c r="D163" s="193"/>
      <c r="E163" s="193"/>
      <c r="F163" s="193"/>
      <c r="G163" s="193"/>
      <c r="H163" s="193"/>
      <c r="I163" s="193"/>
      <c r="J163" s="193"/>
      <c r="K163" s="193"/>
      <c r="L163" s="99" t="s">
        <v>412</v>
      </c>
      <c r="M163" s="30" t="s">
        <v>706</v>
      </c>
      <c r="N163" s="55" t="s">
        <v>425</v>
      </c>
      <c r="O163" s="35" t="s">
        <v>721</v>
      </c>
      <c r="P163" s="35" t="s">
        <v>461</v>
      </c>
      <c r="Q163" s="35" t="s">
        <v>461</v>
      </c>
      <c r="R163" s="35" t="s">
        <v>462</v>
      </c>
      <c r="S163" s="35" t="s">
        <v>460</v>
      </c>
    </row>
    <row r="164" spans="1:19" customFormat="1" ht="26.25" x14ac:dyDescent="0.25">
      <c r="A164" s="26" t="s">
        <v>257</v>
      </c>
      <c r="B164" s="35" t="s">
        <v>258</v>
      </c>
      <c r="C164" s="35" t="s">
        <v>259</v>
      </c>
      <c r="D164" s="193"/>
      <c r="E164" s="193"/>
      <c r="F164" s="193"/>
      <c r="G164" s="193">
        <v>40956</v>
      </c>
      <c r="H164" s="193"/>
      <c r="I164" s="193"/>
      <c r="J164" s="193"/>
      <c r="K164" s="193"/>
      <c r="L164" s="35" t="s">
        <v>414</v>
      </c>
      <c r="M164" s="30" t="s">
        <v>711</v>
      </c>
      <c r="N164" s="55"/>
      <c r="O164" s="35" t="s">
        <v>536</v>
      </c>
      <c r="P164" s="35" t="s">
        <v>439</v>
      </c>
      <c r="Q164" s="35" t="s">
        <v>537</v>
      </c>
      <c r="R164" s="35" t="s">
        <v>440</v>
      </c>
      <c r="S164" s="35" t="s">
        <v>438</v>
      </c>
    </row>
    <row r="165" spans="1:19" customFormat="1" ht="26.25" x14ac:dyDescent="0.25">
      <c r="A165" s="26" t="s">
        <v>257</v>
      </c>
      <c r="B165" s="35" t="s">
        <v>259</v>
      </c>
      <c r="C165" s="35" t="s">
        <v>259</v>
      </c>
      <c r="D165" s="193"/>
      <c r="E165" s="193"/>
      <c r="F165" s="193"/>
      <c r="G165" s="193">
        <v>23338</v>
      </c>
      <c r="H165" s="193"/>
      <c r="I165" s="193"/>
      <c r="J165" s="193"/>
      <c r="K165" s="193"/>
      <c r="L165" s="35" t="s">
        <v>414</v>
      </c>
      <c r="M165" s="30" t="s">
        <v>711</v>
      </c>
      <c r="N165" s="55"/>
      <c r="O165" s="35" t="s">
        <v>536</v>
      </c>
      <c r="P165" s="35" t="s">
        <v>439</v>
      </c>
      <c r="Q165" s="35" t="s">
        <v>537</v>
      </c>
      <c r="R165" s="35" t="s">
        <v>440</v>
      </c>
      <c r="S165" s="35" t="s">
        <v>438</v>
      </c>
    </row>
    <row r="166" spans="1:19" customFormat="1" ht="26.25" x14ac:dyDescent="0.25">
      <c r="A166" s="26" t="s">
        <v>257</v>
      </c>
      <c r="B166" s="35" t="s">
        <v>260</v>
      </c>
      <c r="C166" s="35" t="s">
        <v>259</v>
      </c>
      <c r="D166" s="194">
        <v>-447</v>
      </c>
      <c r="E166" s="193"/>
      <c r="F166" s="193"/>
      <c r="G166" s="193"/>
      <c r="H166" s="193"/>
      <c r="I166" s="193">
        <v>2600</v>
      </c>
      <c r="J166" s="193"/>
      <c r="K166" s="193"/>
      <c r="L166" s="35" t="s">
        <v>414</v>
      </c>
      <c r="M166" s="30" t="s">
        <v>711</v>
      </c>
      <c r="N166" s="55" t="s">
        <v>657</v>
      </c>
      <c r="O166" s="35" t="s">
        <v>536</v>
      </c>
      <c r="P166" s="35" t="s">
        <v>439</v>
      </c>
      <c r="Q166" s="35" t="s">
        <v>537</v>
      </c>
      <c r="R166" s="35" t="s">
        <v>440</v>
      </c>
      <c r="S166" s="35" t="s">
        <v>438</v>
      </c>
    </row>
    <row r="167" spans="1:19" customFormat="1" ht="26.25" x14ac:dyDescent="0.25">
      <c r="A167" s="26" t="s">
        <v>257</v>
      </c>
      <c r="B167" s="35" t="s">
        <v>261</v>
      </c>
      <c r="C167" s="35" t="s">
        <v>259</v>
      </c>
      <c r="D167" s="193"/>
      <c r="E167" s="193"/>
      <c r="F167" s="193"/>
      <c r="G167" s="193">
        <v>11368</v>
      </c>
      <c r="H167" s="193"/>
      <c r="I167" s="193"/>
      <c r="J167" s="193"/>
      <c r="K167" s="193"/>
      <c r="L167" s="35" t="s">
        <v>414</v>
      </c>
      <c r="M167" s="30" t="s">
        <v>711</v>
      </c>
      <c r="N167" s="35"/>
      <c r="O167" s="35" t="s">
        <v>536</v>
      </c>
      <c r="P167" s="35" t="s">
        <v>439</v>
      </c>
      <c r="Q167" s="35" t="s">
        <v>537</v>
      </c>
      <c r="R167" s="35" t="s">
        <v>440</v>
      </c>
      <c r="S167" s="35" t="s">
        <v>438</v>
      </c>
    </row>
    <row r="168" spans="1:19" customFormat="1" ht="26.25" x14ac:dyDescent="0.25">
      <c r="A168" s="26" t="s">
        <v>257</v>
      </c>
      <c r="B168" s="35" t="s">
        <v>262</v>
      </c>
      <c r="C168" s="35" t="s">
        <v>259</v>
      </c>
      <c r="D168" s="193"/>
      <c r="E168" s="193"/>
      <c r="F168" s="193"/>
      <c r="G168" s="193">
        <v>91977</v>
      </c>
      <c r="H168" s="193"/>
      <c r="I168" s="193"/>
      <c r="J168" s="193"/>
      <c r="K168" s="193"/>
      <c r="L168" s="35" t="s">
        <v>414</v>
      </c>
      <c r="M168" s="30" t="s">
        <v>711</v>
      </c>
      <c r="N168" s="35"/>
      <c r="O168" s="35" t="s">
        <v>536</v>
      </c>
      <c r="P168" s="35" t="s">
        <v>439</v>
      </c>
      <c r="Q168" s="35" t="s">
        <v>537</v>
      </c>
      <c r="R168" s="35" t="s">
        <v>440</v>
      </c>
      <c r="S168" s="35" t="s">
        <v>438</v>
      </c>
    </row>
    <row r="169" spans="1:19" customFormat="1" x14ac:dyDescent="0.25">
      <c r="A169" s="26" t="s">
        <v>263</v>
      </c>
      <c r="B169" s="35" t="s">
        <v>264</v>
      </c>
      <c r="C169" s="35" t="s">
        <v>264</v>
      </c>
      <c r="D169" s="193">
        <v>2693.9929999999999</v>
      </c>
      <c r="E169" s="193"/>
      <c r="F169" s="193"/>
      <c r="G169" s="193">
        <v>2327.8719999999998</v>
      </c>
      <c r="H169" s="193"/>
      <c r="I169" s="193">
        <v>5593.6428571428569</v>
      </c>
      <c r="J169" s="193"/>
      <c r="K169" s="193"/>
      <c r="L169" s="35" t="s">
        <v>412</v>
      </c>
      <c r="M169" s="30" t="s">
        <v>706</v>
      </c>
      <c r="N169" s="35"/>
      <c r="O169" s="35" t="s">
        <v>538</v>
      </c>
      <c r="P169" s="35" t="s">
        <v>433</v>
      </c>
      <c r="Q169" s="35" t="s">
        <v>434</v>
      </c>
      <c r="R169" s="35" t="s">
        <v>435</v>
      </c>
      <c r="S169" s="35" t="s">
        <v>427</v>
      </c>
    </row>
    <row r="170" spans="1:19" customFormat="1" ht="26.25" x14ac:dyDescent="0.25">
      <c r="A170" s="26" t="s">
        <v>265</v>
      </c>
      <c r="B170" s="35" t="s">
        <v>266</v>
      </c>
      <c r="C170" s="35" t="s">
        <v>266</v>
      </c>
      <c r="D170" s="193">
        <v>1651.43</v>
      </c>
      <c r="E170" s="193"/>
      <c r="F170" s="193"/>
      <c r="G170" s="193"/>
      <c r="H170" s="193"/>
      <c r="I170" s="193">
        <v>3797.9523809523807</v>
      </c>
      <c r="J170" s="193"/>
      <c r="K170" s="193"/>
      <c r="L170" s="35" t="s">
        <v>412</v>
      </c>
      <c r="M170" s="30" t="s">
        <v>706</v>
      </c>
      <c r="N170" s="35"/>
      <c r="O170" s="35" t="s">
        <v>539</v>
      </c>
      <c r="P170" s="35" t="s">
        <v>428</v>
      </c>
      <c r="Q170" s="35" t="s">
        <v>429</v>
      </c>
      <c r="R170" s="35" t="s">
        <v>430</v>
      </c>
      <c r="S170" s="35" t="s">
        <v>427</v>
      </c>
    </row>
    <row r="171" spans="1:19" customFormat="1" ht="51.75" x14ac:dyDescent="0.25">
      <c r="A171" s="26" t="s">
        <v>267</v>
      </c>
      <c r="B171" s="35" t="s">
        <v>268</v>
      </c>
      <c r="C171" s="55" t="s">
        <v>268</v>
      </c>
      <c r="D171" s="193"/>
      <c r="E171" s="193"/>
      <c r="F171" s="193"/>
      <c r="G171" s="193"/>
      <c r="H171" s="193"/>
      <c r="I171" s="193"/>
      <c r="J171" s="193"/>
      <c r="K171" s="193"/>
      <c r="L171" s="35" t="s">
        <v>412</v>
      </c>
      <c r="M171" s="30" t="s">
        <v>706</v>
      </c>
      <c r="N171" s="30" t="s">
        <v>541</v>
      </c>
      <c r="O171" s="35" t="s">
        <v>540</v>
      </c>
      <c r="P171" s="35" t="s">
        <v>461</v>
      </c>
      <c r="Q171" s="35" t="s">
        <v>461</v>
      </c>
      <c r="R171" s="35" t="s">
        <v>462</v>
      </c>
      <c r="S171" s="35" t="s">
        <v>460</v>
      </c>
    </row>
    <row r="172" spans="1:19" customFormat="1" x14ac:dyDescent="0.25">
      <c r="A172" s="26" t="s">
        <v>269</v>
      </c>
      <c r="B172" s="35" t="s">
        <v>270</v>
      </c>
      <c r="C172" s="35" t="s">
        <v>270</v>
      </c>
      <c r="D172" s="193">
        <v>9766</v>
      </c>
      <c r="E172" s="193"/>
      <c r="F172" s="193"/>
      <c r="G172" s="193"/>
      <c r="H172" s="193"/>
      <c r="I172" s="193">
        <v>16909</v>
      </c>
      <c r="J172" s="193"/>
      <c r="K172" s="193"/>
      <c r="L172" s="35" t="s">
        <v>414</v>
      </c>
      <c r="M172" s="30" t="s">
        <v>711</v>
      </c>
      <c r="N172" s="55"/>
      <c r="O172" s="35" t="s">
        <v>542</v>
      </c>
      <c r="P172" s="35" t="s">
        <v>270</v>
      </c>
      <c r="Q172" s="35" t="s">
        <v>423</v>
      </c>
      <c r="R172" s="35" t="s">
        <v>424</v>
      </c>
      <c r="S172" s="35" t="s">
        <v>422</v>
      </c>
    </row>
    <row r="173" spans="1:19" customFormat="1" x14ac:dyDescent="0.25">
      <c r="A173" s="26" t="s">
        <v>269</v>
      </c>
      <c r="B173" s="35" t="s">
        <v>271</v>
      </c>
      <c r="C173" s="35" t="s">
        <v>270</v>
      </c>
      <c r="D173" s="193"/>
      <c r="E173" s="193"/>
      <c r="F173" s="193"/>
      <c r="G173" s="193"/>
      <c r="H173" s="193"/>
      <c r="I173" s="193">
        <v>1008</v>
      </c>
      <c r="J173" s="193"/>
      <c r="K173" s="193"/>
      <c r="L173" s="35" t="s">
        <v>414</v>
      </c>
      <c r="M173" s="30" t="s">
        <v>711</v>
      </c>
      <c r="N173" s="55"/>
      <c r="O173" s="35" t="s">
        <v>542</v>
      </c>
      <c r="P173" s="35" t="s">
        <v>270</v>
      </c>
      <c r="Q173" s="35" t="s">
        <v>423</v>
      </c>
      <c r="R173" s="35" t="s">
        <v>424</v>
      </c>
      <c r="S173" s="35" t="s">
        <v>422</v>
      </c>
    </row>
    <row r="174" spans="1:19" customFormat="1" x14ac:dyDescent="0.25">
      <c r="A174" s="26" t="s">
        <v>269</v>
      </c>
      <c r="B174" s="35" t="s">
        <v>272</v>
      </c>
      <c r="C174" s="35" t="s">
        <v>270</v>
      </c>
      <c r="D174" s="193"/>
      <c r="E174" s="193"/>
      <c r="F174" s="193"/>
      <c r="G174" s="193"/>
      <c r="H174" s="193">
        <v>12606</v>
      </c>
      <c r="I174" s="193"/>
      <c r="J174" s="193"/>
      <c r="K174" s="193"/>
      <c r="L174" s="35" t="s">
        <v>414</v>
      </c>
      <c r="M174" s="30" t="s">
        <v>711</v>
      </c>
      <c r="N174" s="55"/>
      <c r="O174" s="35" t="s">
        <v>542</v>
      </c>
      <c r="P174" s="35" t="s">
        <v>270</v>
      </c>
      <c r="Q174" s="35" t="s">
        <v>423</v>
      </c>
      <c r="R174" s="35" t="s">
        <v>424</v>
      </c>
      <c r="S174" s="35" t="s">
        <v>422</v>
      </c>
    </row>
    <row r="175" spans="1:19" customFormat="1" x14ac:dyDescent="0.25">
      <c r="A175" s="26" t="s">
        <v>269</v>
      </c>
      <c r="B175" s="35" t="s">
        <v>274</v>
      </c>
      <c r="C175" s="35" t="s">
        <v>270</v>
      </c>
      <c r="D175" s="193"/>
      <c r="E175" s="193"/>
      <c r="F175" s="193"/>
      <c r="G175" s="193"/>
      <c r="H175" s="193"/>
      <c r="I175" s="193">
        <v>30</v>
      </c>
      <c r="J175" s="193"/>
      <c r="K175" s="193"/>
      <c r="L175" s="35" t="s">
        <v>414</v>
      </c>
      <c r="M175" s="30" t="s">
        <v>711</v>
      </c>
      <c r="N175" s="55"/>
      <c r="O175" s="35" t="s">
        <v>542</v>
      </c>
      <c r="P175" s="35" t="s">
        <v>270</v>
      </c>
      <c r="Q175" s="35" t="s">
        <v>423</v>
      </c>
      <c r="R175" s="35" t="s">
        <v>424</v>
      </c>
      <c r="S175" s="35" t="s">
        <v>422</v>
      </c>
    </row>
    <row r="176" spans="1:19" customFormat="1" x14ac:dyDescent="0.25">
      <c r="A176" s="26" t="s">
        <v>269</v>
      </c>
      <c r="B176" s="35" t="s">
        <v>273</v>
      </c>
      <c r="C176" s="35" t="s">
        <v>270</v>
      </c>
      <c r="D176" s="193"/>
      <c r="E176" s="193"/>
      <c r="F176" s="193"/>
      <c r="G176" s="193">
        <v>123964</v>
      </c>
      <c r="H176" s="193"/>
      <c r="I176" s="193"/>
      <c r="J176" s="193"/>
      <c r="K176" s="193"/>
      <c r="L176" s="35" t="s">
        <v>414</v>
      </c>
      <c r="M176" s="30" t="s">
        <v>711</v>
      </c>
      <c r="N176" s="55"/>
      <c r="O176" s="35" t="s">
        <v>542</v>
      </c>
      <c r="P176" s="35" t="s">
        <v>270</v>
      </c>
      <c r="Q176" s="35" t="s">
        <v>423</v>
      </c>
      <c r="R176" s="35" t="s">
        <v>424</v>
      </c>
      <c r="S176" s="35" t="s">
        <v>422</v>
      </c>
    </row>
    <row r="177" spans="1:19" customFormat="1" ht="26.25" x14ac:dyDescent="0.25">
      <c r="A177" s="26" t="s">
        <v>275</v>
      </c>
      <c r="B177" s="35" t="s">
        <v>276</v>
      </c>
      <c r="C177" s="35" t="s">
        <v>276</v>
      </c>
      <c r="D177" s="193">
        <v>457.899</v>
      </c>
      <c r="E177" s="193"/>
      <c r="F177" s="193"/>
      <c r="G177" s="193"/>
      <c r="H177" s="193"/>
      <c r="I177" s="193">
        <v>937.28571428571433</v>
      </c>
      <c r="J177" s="193"/>
      <c r="K177" s="193"/>
      <c r="L177" s="35" t="s">
        <v>412</v>
      </c>
      <c r="M177" s="30" t="s">
        <v>706</v>
      </c>
      <c r="N177" s="55"/>
      <c r="O177" s="35" t="s">
        <v>543</v>
      </c>
      <c r="P177" s="35" t="s">
        <v>467</v>
      </c>
      <c r="Q177" s="35" t="s">
        <v>499</v>
      </c>
      <c r="R177" s="35" t="s">
        <v>467</v>
      </c>
      <c r="S177" s="35" t="s">
        <v>427</v>
      </c>
    </row>
    <row r="178" spans="1:19" customFormat="1" ht="26.25" x14ac:dyDescent="0.25">
      <c r="A178" s="26" t="s">
        <v>277</v>
      </c>
      <c r="B178" s="35" t="s">
        <v>278</v>
      </c>
      <c r="C178" s="35" t="s">
        <v>278</v>
      </c>
      <c r="D178" s="193">
        <v>26907.381000000001</v>
      </c>
      <c r="E178" s="193"/>
      <c r="F178" s="193"/>
      <c r="G178" s="193"/>
      <c r="H178" s="193">
        <v>970.24800000000005</v>
      </c>
      <c r="I178" s="193">
        <v>34217.571428571428</v>
      </c>
      <c r="J178" s="193"/>
      <c r="K178" s="193"/>
      <c r="L178" s="35" t="s">
        <v>412</v>
      </c>
      <c r="M178" s="30" t="s">
        <v>706</v>
      </c>
      <c r="N178" s="55"/>
      <c r="O178" s="35" t="s">
        <v>544</v>
      </c>
      <c r="P178" s="35" t="s">
        <v>461</v>
      </c>
      <c r="Q178" s="35" t="s">
        <v>461</v>
      </c>
      <c r="R178" s="35" t="s">
        <v>462</v>
      </c>
      <c r="S178" s="35" t="s">
        <v>460</v>
      </c>
    </row>
    <row r="179" spans="1:19" customFormat="1" ht="39" x14ac:dyDescent="0.25">
      <c r="A179" s="26" t="s">
        <v>279</v>
      </c>
      <c r="B179" s="35" t="s">
        <v>280</v>
      </c>
      <c r="C179" s="55" t="s">
        <v>280</v>
      </c>
      <c r="D179" s="193">
        <v>330.74099999999999</v>
      </c>
      <c r="E179" s="193"/>
      <c r="F179" s="193"/>
      <c r="G179" s="193"/>
      <c r="H179" s="193"/>
      <c r="I179" s="193">
        <v>759.76190476190482</v>
      </c>
      <c r="J179" s="193"/>
      <c r="K179" s="193"/>
      <c r="L179" s="35" t="s">
        <v>412</v>
      </c>
      <c r="M179" s="30" t="s">
        <v>706</v>
      </c>
      <c r="N179" s="55"/>
      <c r="O179" s="35" t="s">
        <v>545</v>
      </c>
      <c r="P179" s="35" t="s">
        <v>442</v>
      </c>
      <c r="Q179" s="35" t="s">
        <v>443</v>
      </c>
      <c r="R179" s="35" t="s">
        <v>444</v>
      </c>
      <c r="S179" s="35" t="s">
        <v>441</v>
      </c>
    </row>
    <row r="180" spans="1:19" customFormat="1" ht="26.25" x14ac:dyDescent="0.25">
      <c r="A180" s="26" t="s">
        <v>281</v>
      </c>
      <c r="B180" s="35" t="s">
        <v>282</v>
      </c>
      <c r="C180" s="55" t="s">
        <v>282</v>
      </c>
      <c r="D180" s="193">
        <v>574.79499999999996</v>
      </c>
      <c r="E180" s="193"/>
      <c r="F180" s="193"/>
      <c r="G180" s="193"/>
      <c r="H180" s="193"/>
      <c r="I180" s="193">
        <v>4894.4285714285716</v>
      </c>
      <c r="J180" s="193"/>
      <c r="K180" s="193"/>
      <c r="L180" s="35" t="s">
        <v>412</v>
      </c>
      <c r="M180" s="30" t="s">
        <v>706</v>
      </c>
      <c r="N180" s="55" t="s">
        <v>547</v>
      </c>
      <c r="O180" s="35" t="s">
        <v>546</v>
      </c>
      <c r="P180" s="35" t="s">
        <v>428</v>
      </c>
      <c r="Q180" s="35" t="s">
        <v>429</v>
      </c>
      <c r="R180" s="35" t="s">
        <v>430</v>
      </c>
      <c r="S180" s="35" t="s">
        <v>427</v>
      </c>
    </row>
    <row r="181" spans="1:19" customFormat="1" ht="26.25" x14ac:dyDescent="0.25">
      <c r="A181" s="26" t="s">
        <v>283</v>
      </c>
      <c r="B181" s="35" t="s">
        <v>284</v>
      </c>
      <c r="C181" s="35" t="s">
        <v>284</v>
      </c>
      <c r="D181" s="193">
        <v>1037.3910000000001</v>
      </c>
      <c r="E181" s="193"/>
      <c r="F181" s="193"/>
      <c r="G181" s="193"/>
      <c r="H181" s="193"/>
      <c r="I181" s="193">
        <v>1816.3809523809523</v>
      </c>
      <c r="J181" s="193"/>
      <c r="K181" s="193"/>
      <c r="L181" s="35" t="s">
        <v>412</v>
      </c>
      <c r="M181" s="30" t="s">
        <v>706</v>
      </c>
      <c r="N181" s="55"/>
      <c r="O181" s="35" t="s">
        <v>548</v>
      </c>
      <c r="P181" s="35" t="s">
        <v>428</v>
      </c>
      <c r="Q181" s="35" t="s">
        <v>429</v>
      </c>
      <c r="R181" s="35" t="s">
        <v>430</v>
      </c>
      <c r="S181" s="35" t="s">
        <v>427</v>
      </c>
    </row>
    <row r="182" spans="1:19" customFormat="1" x14ac:dyDescent="0.25">
      <c r="A182" s="26" t="s">
        <v>285</v>
      </c>
      <c r="B182" s="35" t="s">
        <v>286</v>
      </c>
      <c r="C182" s="55" t="s">
        <v>286</v>
      </c>
      <c r="D182" s="193">
        <v>60.77</v>
      </c>
      <c r="E182" s="193"/>
      <c r="F182" s="193"/>
      <c r="G182" s="193">
        <v>200.99299999999999</v>
      </c>
      <c r="H182" s="193"/>
      <c r="I182" s="193">
        <v>333.52380952380952</v>
      </c>
      <c r="J182" s="193"/>
      <c r="K182" s="193"/>
      <c r="L182" s="35" t="s">
        <v>412</v>
      </c>
      <c r="M182" s="30" t="s">
        <v>706</v>
      </c>
      <c r="N182" s="55" t="s">
        <v>550</v>
      </c>
      <c r="O182" s="35" t="s">
        <v>549</v>
      </c>
      <c r="P182" s="35" t="s">
        <v>270</v>
      </c>
      <c r="Q182" s="35" t="s">
        <v>423</v>
      </c>
      <c r="R182" s="35" t="s">
        <v>424</v>
      </c>
      <c r="S182" s="35" t="s">
        <v>422</v>
      </c>
    </row>
    <row r="183" spans="1:19" customFormat="1" ht="26.25" x14ac:dyDescent="0.25">
      <c r="A183" s="26" t="s">
        <v>287</v>
      </c>
      <c r="B183" s="35" t="s">
        <v>288</v>
      </c>
      <c r="C183" s="55" t="s">
        <v>288</v>
      </c>
      <c r="D183" s="193">
        <v>169.07499999999999</v>
      </c>
      <c r="E183" s="193"/>
      <c r="F183" s="193"/>
      <c r="G183" s="193"/>
      <c r="H183" s="193"/>
      <c r="I183" s="193">
        <v>915.19047619047615</v>
      </c>
      <c r="J183" s="193"/>
      <c r="K183" s="193"/>
      <c r="L183" s="35" t="s">
        <v>412</v>
      </c>
      <c r="M183" s="30" t="s">
        <v>706</v>
      </c>
      <c r="N183" s="55" t="s">
        <v>552</v>
      </c>
      <c r="O183" s="35" t="s">
        <v>551</v>
      </c>
      <c r="P183" s="35" t="s">
        <v>467</v>
      </c>
      <c r="Q183" s="35" t="s">
        <v>499</v>
      </c>
      <c r="R183" s="35" t="s">
        <v>467</v>
      </c>
      <c r="S183" s="35" t="s">
        <v>427</v>
      </c>
    </row>
    <row r="184" spans="1:19" customFormat="1" ht="26.25" x14ac:dyDescent="0.25">
      <c r="A184" s="26" t="s">
        <v>289</v>
      </c>
      <c r="B184" s="35" t="s">
        <v>290</v>
      </c>
      <c r="C184" s="55" t="s">
        <v>290</v>
      </c>
      <c r="D184" s="193">
        <v>73.105000000000004</v>
      </c>
      <c r="E184" s="193"/>
      <c r="F184" s="193"/>
      <c r="G184" s="193"/>
      <c r="H184" s="193"/>
      <c r="I184" s="193">
        <v>242.78571428571428</v>
      </c>
      <c r="J184" s="193"/>
      <c r="K184" s="193"/>
      <c r="L184" s="35" t="s">
        <v>412</v>
      </c>
      <c r="M184" s="30" t="s">
        <v>706</v>
      </c>
      <c r="N184" s="55" t="s">
        <v>554</v>
      </c>
      <c r="O184" s="35" t="s">
        <v>553</v>
      </c>
      <c r="P184" s="35" t="s">
        <v>428</v>
      </c>
      <c r="Q184" s="35" t="s">
        <v>429</v>
      </c>
      <c r="R184" s="35" t="s">
        <v>430</v>
      </c>
      <c r="S184" s="35" t="s">
        <v>427</v>
      </c>
    </row>
    <row r="185" spans="1:19" customFormat="1" ht="26.25" x14ac:dyDescent="0.25">
      <c r="A185" s="26" t="s">
        <v>291</v>
      </c>
      <c r="B185" s="35" t="s">
        <v>292</v>
      </c>
      <c r="C185" s="35" t="s">
        <v>292</v>
      </c>
      <c r="D185" s="193">
        <v>1379.1569999999999</v>
      </c>
      <c r="E185" s="193"/>
      <c r="F185" s="193"/>
      <c r="G185" s="193"/>
      <c r="H185" s="193"/>
      <c r="I185" s="193">
        <v>2371.8809523809523</v>
      </c>
      <c r="J185" s="193"/>
      <c r="K185" s="193"/>
      <c r="L185" s="35" t="s">
        <v>412</v>
      </c>
      <c r="M185" s="30" t="s">
        <v>706</v>
      </c>
      <c r="N185" s="55"/>
      <c r="O185" s="35" t="s">
        <v>555</v>
      </c>
      <c r="P185" s="35" t="s">
        <v>467</v>
      </c>
      <c r="Q185" s="35" t="s">
        <v>468</v>
      </c>
      <c r="R185" s="35" t="s">
        <v>467</v>
      </c>
      <c r="S185" s="35" t="s">
        <v>427</v>
      </c>
    </row>
    <row r="186" spans="1:19" customFormat="1" ht="39" x14ac:dyDescent="0.25">
      <c r="A186" s="26" t="s">
        <v>723</v>
      </c>
      <c r="B186" s="35" t="s">
        <v>294</v>
      </c>
      <c r="C186" s="55" t="s">
        <v>294</v>
      </c>
      <c r="D186" s="193">
        <v>2646.4</v>
      </c>
      <c r="E186" s="193"/>
      <c r="F186" s="193"/>
      <c r="G186" s="193"/>
      <c r="H186" s="193"/>
      <c r="I186" s="193">
        <v>4835.2380952380954</v>
      </c>
      <c r="J186" s="193"/>
      <c r="K186" s="193"/>
      <c r="L186" s="35" t="s">
        <v>412</v>
      </c>
      <c r="M186" s="30" t="s">
        <v>706</v>
      </c>
      <c r="N186" s="55" t="s">
        <v>557</v>
      </c>
      <c r="O186" s="35" t="s">
        <v>556</v>
      </c>
      <c r="P186" s="35" t="s">
        <v>442</v>
      </c>
      <c r="Q186" s="35" t="s">
        <v>443</v>
      </c>
      <c r="R186" s="35" t="s">
        <v>444</v>
      </c>
      <c r="S186" s="35" t="s">
        <v>427</v>
      </c>
    </row>
    <row r="187" spans="1:19" customFormat="1" ht="39" x14ac:dyDescent="0.25">
      <c r="A187" s="26" t="s">
        <v>295</v>
      </c>
      <c r="B187" s="35" t="s">
        <v>296</v>
      </c>
      <c r="C187" s="35" t="s">
        <v>297</v>
      </c>
      <c r="D187" s="193">
        <v>-236</v>
      </c>
      <c r="E187" s="193"/>
      <c r="F187" s="193"/>
      <c r="G187" s="193"/>
      <c r="H187" s="193"/>
      <c r="I187" s="193">
        <v>74</v>
      </c>
      <c r="J187" s="193"/>
      <c r="K187" s="193"/>
      <c r="L187" s="35" t="s">
        <v>414</v>
      </c>
      <c r="M187" s="30" t="s">
        <v>711</v>
      </c>
      <c r="N187" s="35"/>
      <c r="O187" s="35" t="s">
        <v>558</v>
      </c>
      <c r="P187" s="35" t="s">
        <v>439</v>
      </c>
      <c r="Q187" s="35" t="s">
        <v>453</v>
      </c>
      <c r="R187" s="35" t="s">
        <v>440</v>
      </c>
      <c r="S187" s="35" t="s">
        <v>438</v>
      </c>
    </row>
    <row r="188" spans="1:19" customFormat="1" ht="39" x14ac:dyDescent="0.25">
      <c r="A188" s="26" t="s">
        <v>295</v>
      </c>
      <c r="B188" s="35" t="s">
        <v>298</v>
      </c>
      <c r="C188" s="35" t="s">
        <v>297</v>
      </c>
      <c r="D188" s="193"/>
      <c r="E188" s="193"/>
      <c r="F188" s="193"/>
      <c r="G188" s="193">
        <v>3130</v>
      </c>
      <c r="H188" s="193"/>
      <c r="I188" s="193"/>
      <c r="J188" s="193"/>
      <c r="K188" s="193"/>
      <c r="L188" s="35" t="s">
        <v>414</v>
      </c>
      <c r="M188" s="30" t="s">
        <v>711</v>
      </c>
      <c r="N188" s="35"/>
      <c r="O188" s="35" t="s">
        <v>558</v>
      </c>
      <c r="P188" s="35" t="s">
        <v>439</v>
      </c>
      <c r="Q188" s="35" t="s">
        <v>453</v>
      </c>
      <c r="R188" s="35" t="s">
        <v>440</v>
      </c>
      <c r="S188" s="35" t="s">
        <v>438</v>
      </c>
    </row>
    <row r="189" spans="1:19" customFormat="1" ht="39" x14ac:dyDescent="0.25">
      <c r="A189" s="26" t="s">
        <v>295</v>
      </c>
      <c r="B189" s="35" t="s">
        <v>299</v>
      </c>
      <c r="C189" s="35" t="s">
        <v>297</v>
      </c>
      <c r="D189" s="193"/>
      <c r="E189" s="193"/>
      <c r="F189" s="193"/>
      <c r="G189" s="193">
        <v>16239</v>
      </c>
      <c r="H189" s="193"/>
      <c r="I189" s="193"/>
      <c r="J189" s="193"/>
      <c r="K189" s="193"/>
      <c r="L189" s="35" t="s">
        <v>414</v>
      </c>
      <c r="M189" s="30" t="s">
        <v>711</v>
      </c>
      <c r="N189" s="35"/>
      <c r="O189" s="35" t="s">
        <v>558</v>
      </c>
      <c r="P189" s="35" t="s">
        <v>439</v>
      </c>
      <c r="Q189" s="35" t="s">
        <v>453</v>
      </c>
      <c r="R189" s="35" t="s">
        <v>440</v>
      </c>
      <c r="S189" s="35" t="s">
        <v>438</v>
      </c>
    </row>
    <row r="190" spans="1:19" customFormat="1" ht="26.25" x14ac:dyDescent="0.25">
      <c r="A190" s="26" t="s">
        <v>300</v>
      </c>
      <c r="B190" s="35" t="s">
        <v>301</v>
      </c>
      <c r="C190" s="35" t="s">
        <v>301</v>
      </c>
      <c r="D190" s="193">
        <v>325.88600000000002</v>
      </c>
      <c r="E190" s="193"/>
      <c r="F190" s="193"/>
      <c r="G190" s="193"/>
      <c r="H190" s="193"/>
      <c r="I190" s="193">
        <v>667.69047619047615</v>
      </c>
      <c r="J190" s="193"/>
      <c r="K190" s="193"/>
      <c r="L190" s="35" t="s">
        <v>412</v>
      </c>
      <c r="M190" s="30" t="s">
        <v>706</v>
      </c>
      <c r="N190" s="35"/>
      <c r="O190" s="35" t="s">
        <v>559</v>
      </c>
      <c r="P190" s="35" t="s">
        <v>428</v>
      </c>
      <c r="Q190" s="35" t="s">
        <v>429</v>
      </c>
      <c r="R190" s="35" t="s">
        <v>430</v>
      </c>
      <c r="S190" s="35" t="s">
        <v>427</v>
      </c>
    </row>
    <row r="191" spans="1:19" customFormat="1" ht="26.25" x14ac:dyDescent="0.25">
      <c r="A191" s="26" t="s">
        <v>300</v>
      </c>
      <c r="B191" s="35" t="s">
        <v>302</v>
      </c>
      <c r="C191" s="35" t="s">
        <v>302</v>
      </c>
      <c r="D191" s="193">
        <v>293.23200000000003</v>
      </c>
      <c r="E191" s="193"/>
      <c r="F191" s="193"/>
      <c r="G191" s="193"/>
      <c r="H191" s="193"/>
      <c r="I191" s="193">
        <v>599.16666666666663</v>
      </c>
      <c r="J191" s="193"/>
      <c r="K191" s="193"/>
      <c r="L191" s="35" t="s">
        <v>412</v>
      </c>
      <c r="M191" s="30" t="s">
        <v>706</v>
      </c>
      <c r="N191" s="35"/>
      <c r="O191" s="35" t="s">
        <v>559</v>
      </c>
      <c r="P191" s="35" t="s">
        <v>428</v>
      </c>
      <c r="Q191" s="35" t="s">
        <v>429</v>
      </c>
      <c r="R191" s="35" t="s">
        <v>430</v>
      </c>
      <c r="S191" s="35" t="s">
        <v>427</v>
      </c>
    </row>
    <row r="192" spans="1:19" customFormat="1" ht="26.25" x14ac:dyDescent="0.25">
      <c r="A192" s="26" t="s">
        <v>300</v>
      </c>
      <c r="B192" s="35" t="s">
        <v>303</v>
      </c>
      <c r="C192" s="35" t="s">
        <v>303</v>
      </c>
      <c r="D192" s="193">
        <v>98.58</v>
      </c>
      <c r="E192" s="193"/>
      <c r="F192" s="193"/>
      <c r="G192" s="193"/>
      <c r="H192" s="193"/>
      <c r="I192" s="193">
        <v>312.95238095238096</v>
      </c>
      <c r="J192" s="193"/>
      <c r="K192" s="193"/>
      <c r="L192" s="35" t="s">
        <v>412</v>
      </c>
      <c r="M192" s="30" t="s">
        <v>706</v>
      </c>
      <c r="N192" s="35"/>
      <c r="O192" s="35" t="s">
        <v>559</v>
      </c>
      <c r="P192" s="35" t="s">
        <v>428</v>
      </c>
      <c r="Q192" s="35" t="s">
        <v>429</v>
      </c>
      <c r="R192" s="35" t="s">
        <v>430</v>
      </c>
      <c r="S192" s="35" t="s">
        <v>427</v>
      </c>
    </row>
    <row r="193" spans="1:19" customFormat="1" ht="26.25" x14ac:dyDescent="0.25">
      <c r="A193" s="26" t="s">
        <v>300</v>
      </c>
      <c r="B193" s="35" t="s">
        <v>304</v>
      </c>
      <c r="C193" s="35" t="s">
        <v>304</v>
      </c>
      <c r="D193" s="193">
        <v>251.279</v>
      </c>
      <c r="E193" s="193"/>
      <c r="F193" s="193"/>
      <c r="G193" s="193"/>
      <c r="H193" s="193"/>
      <c r="I193" s="193">
        <v>596.80952380952385</v>
      </c>
      <c r="J193" s="193"/>
      <c r="K193" s="193"/>
      <c r="L193" s="35" t="s">
        <v>412</v>
      </c>
      <c r="M193" s="30" t="s">
        <v>706</v>
      </c>
      <c r="N193" s="35"/>
      <c r="O193" s="35" t="s">
        <v>559</v>
      </c>
      <c r="P193" s="35" t="s">
        <v>428</v>
      </c>
      <c r="Q193" s="35" t="s">
        <v>429</v>
      </c>
      <c r="R193" s="35" t="s">
        <v>430</v>
      </c>
      <c r="S193" s="35" t="s">
        <v>427</v>
      </c>
    </row>
    <row r="194" spans="1:19" customFormat="1" ht="26.25" x14ac:dyDescent="0.25">
      <c r="A194" s="26" t="s">
        <v>300</v>
      </c>
      <c r="B194" s="35" t="s">
        <v>305</v>
      </c>
      <c r="C194" s="35" t="s">
        <v>305</v>
      </c>
      <c r="D194" s="193">
        <v>138.97499999999999</v>
      </c>
      <c r="E194" s="193"/>
      <c r="F194" s="193"/>
      <c r="G194" s="193"/>
      <c r="H194" s="193"/>
      <c r="I194" s="193">
        <v>338.78571428571428</v>
      </c>
      <c r="J194" s="193"/>
      <c r="K194" s="193"/>
      <c r="L194" s="35" t="s">
        <v>412</v>
      </c>
      <c r="M194" s="30" t="s">
        <v>706</v>
      </c>
      <c r="N194" s="35"/>
      <c r="O194" s="35" t="s">
        <v>559</v>
      </c>
      <c r="P194" s="35" t="s">
        <v>428</v>
      </c>
      <c r="Q194" s="35" t="s">
        <v>429</v>
      </c>
      <c r="R194" s="35" t="s">
        <v>430</v>
      </c>
      <c r="S194" s="35" t="s">
        <v>427</v>
      </c>
    </row>
    <row r="195" spans="1:19" customFormat="1" ht="39" x14ac:dyDescent="0.25">
      <c r="A195" s="26" t="s">
        <v>306</v>
      </c>
      <c r="B195" s="35" t="s">
        <v>307</v>
      </c>
      <c r="C195" s="99" t="s">
        <v>307</v>
      </c>
      <c r="D195" s="193"/>
      <c r="E195" s="193"/>
      <c r="F195" s="193"/>
      <c r="G195" s="193"/>
      <c r="H195" s="193"/>
      <c r="I195" s="193"/>
      <c r="J195" s="193"/>
      <c r="K195" s="193"/>
      <c r="L195" s="99" t="s">
        <v>416</v>
      </c>
      <c r="M195" s="30" t="s">
        <v>711</v>
      </c>
      <c r="N195" s="55" t="s">
        <v>560</v>
      </c>
      <c r="O195" s="35"/>
      <c r="P195" s="35" t="s">
        <v>442</v>
      </c>
      <c r="Q195" s="35" t="s">
        <v>443</v>
      </c>
      <c r="R195" s="35" t="s">
        <v>444</v>
      </c>
      <c r="S195" s="35" t="s">
        <v>427</v>
      </c>
    </row>
    <row r="196" spans="1:19" customFormat="1" ht="26.25" x14ac:dyDescent="0.25">
      <c r="A196" s="26" t="s">
        <v>311</v>
      </c>
      <c r="B196" s="35" t="s">
        <v>694</v>
      </c>
      <c r="C196" s="100" t="s">
        <v>694</v>
      </c>
      <c r="D196" s="193"/>
      <c r="E196" s="193"/>
      <c r="F196" s="193"/>
      <c r="G196" s="193"/>
      <c r="H196" s="193"/>
      <c r="I196" s="193"/>
      <c r="J196" s="193"/>
      <c r="K196" s="193"/>
      <c r="L196" s="35" t="s">
        <v>412</v>
      </c>
      <c r="M196" s="30" t="s">
        <v>706</v>
      </c>
      <c r="N196" s="55" t="s">
        <v>743</v>
      </c>
      <c r="O196" s="35" t="s">
        <v>562</v>
      </c>
      <c r="P196" s="35" t="s">
        <v>467</v>
      </c>
      <c r="Q196" s="35" t="s">
        <v>467</v>
      </c>
      <c r="R196" s="35" t="s">
        <v>467</v>
      </c>
      <c r="S196" s="35" t="s">
        <v>427</v>
      </c>
    </row>
    <row r="197" spans="1:19" customFormat="1" ht="51.75" x14ac:dyDescent="0.25">
      <c r="A197" s="26" t="s">
        <v>311</v>
      </c>
      <c r="B197" s="35" t="s">
        <v>312</v>
      </c>
      <c r="C197" s="100" t="s">
        <v>312</v>
      </c>
      <c r="D197" s="193">
        <v>16295.901</v>
      </c>
      <c r="E197" s="193"/>
      <c r="F197" s="193"/>
      <c r="G197" s="193"/>
      <c r="H197" s="193"/>
      <c r="I197" s="193">
        <v>33647.166666666664</v>
      </c>
      <c r="J197" s="193"/>
      <c r="K197" s="193"/>
      <c r="L197" s="35" t="s">
        <v>412</v>
      </c>
      <c r="M197" s="30" t="s">
        <v>706</v>
      </c>
      <c r="N197" s="55" t="s">
        <v>824</v>
      </c>
      <c r="O197" s="35" t="s">
        <v>562</v>
      </c>
      <c r="P197" s="35" t="s">
        <v>467</v>
      </c>
      <c r="Q197" s="35" t="s">
        <v>467</v>
      </c>
      <c r="R197" s="35" t="s">
        <v>467</v>
      </c>
      <c r="S197" s="35" t="s">
        <v>427</v>
      </c>
    </row>
    <row r="198" spans="1:19" customFormat="1" ht="26.25" x14ac:dyDescent="0.25">
      <c r="A198" s="26" t="s">
        <v>311</v>
      </c>
      <c r="B198" s="35" t="s">
        <v>693</v>
      </c>
      <c r="C198" s="100" t="s">
        <v>693</v>
      </c>
      <c r="D198" s="193"/>
      <c r="E198" s="193"/>
      <c r="F198" s="193"/>
      <c r="G198" s="193"/>
      <c r="H198" s="193"/>
      <c r="I198" s="193"/>
      <c r="J198" s="193"/>
      <c r="K198" s="193"/>
      <c r="L198" s="35" t="s">
        <v>412</v>
      </c>
      <c r="M198" s="30" t="s">
        <v>706</v>
      </c>
      <c r="N198" s="55" t="s">
        <v>742</v>
      </c>
      <c r="O198" s="35" t="s">
        <v>562</v>
      </c>
      <c r="P198" s="35" t="s">
        <v>467</v>
      </c>
      <c r="Q198" s="35" t="s">
        <v>467</v>
      </c>
      <c r="R198" s="35" t="s">
        <v>467</v>
      </c>
      <c r="S198" s="35" t="s">
        <v>427</v>
      </c>
    </row>
    <row r="199" spans="1:19" customFormat="1" ht="39" x14ac:dyDescent="0.25">
      <c r="A199" s="26" t="s">
        <v>313</v>
      </c>
      <c r="B199" s="35" t="s">
        <v>314</v>
      </c>
      <c r="C199" s="55" t="s">
        <v>314</v>
      </c>
      <c r="D199" s="193"/>
      <c r="E199" s="193"/>
      <c r="F199" s="193"/>
      <c r="G199" s="193"/>
      <c r="H199" s="193"/>
      <c r="I199" s="193"/>
      <c r="J199" s="193"/>
      <c r="K199" s="193"/>
      <c r="L199" s="35" t="s">
        <v>412</v>
      </c>
      <c r="M199" s="30" t="s">
        <v>706</v>
      </c>
      <c r="N199" s="55" t="s">
        <v>565</v>
      </c>
      <c r="O199" s="35" t="s">
        <v>564</v>
      </c>
      <c r="P199" s="35" t="s">
        <v>428</v>
      </c>
      <c r="Q199" s="35" t="s">
        <v>429</v>
      </c>
      <c r="R199" s="35" t="s">
        <v>430</v>
      </c>
      <c r="S199" s="35" t="s">
        <v>427</v>
      </c>
    </row>
    <row r="200" spans="1:19" customFormat="1" ht="26.25" x14ac:dyDescent="0.25">
      <c r="A200" s="26" t="s">
        <v>315</v>
      </c>
      <c r="B200" s="35" t="s">
        <v>316</v>
      </c>
      <c r="C200" s="55" t="s">
        <v>316</v>
      </c>
      <c r="D200" s="193">
        <v>814.83900000000006</v>
      </c>
      <c r="E200" s="193"/>
      <c r="F200" s="193"/>
      <c r="G200" s="193"/>
      <c r="H200" s="193"/>
      <c r="I200" s="193">
        <v>1784.0238095238096</v>
      </c>
      <c r="J200" s="193"/>
      <c r="K200" s="193"/>
      <c r="L200" s="35" t="s">
        <v>412</v>
      </c>
      <c r="M200" s="30" t="s">
        <v>706</v>
      </c>
      <c r="N200" s="55" t="s">
        <v>567</v>
      </c>
      <c r="O200" s="35" t="s">
        <v>566</v>
      </c>
      <c r="P200" s="35" t="s">
        <v>428</v>
      </c>
      <c r="Q200" s="35" t="s">
        <v>429</v>
      </c>
      <c r="R200" s="35" t="s">
        <v>430</v>
      </c>
      <c r="S200" s="35" t="s">
        <v>427</v>
      </c>
    </row>
    <row r="201" spans="1:19" customFormat="1" ht="26.25" x14ac:dyDescent="0.25">
      <c r="A201" s="26" t="s">
        <v>317</v>
      </c>
      <c r="B201" s="35" t="s">
        <v>318</v>
      </c>
      <c r="C201" s="55" t="s">
        <v>318</v>
      </c>
      <c r="D201" s="193">
        <v>1027.413</v>
      </c>
      <c r="E201" s="193"/>
      <c r="F201" s="193"/>
      <c r="G201" s="193"/>
      <c r="H201" s="193"/>
      <c r="I201" s="193">
        <v>2408.5952380952381</v>
      </c>
      <c r="J201" s="193"/>
      <c r="K201" s="193"/>
      <c r="L201" s="35" t="s">
        <v>412</v>
      </c>
      <c r="M201" s="30" t="s">
        <v>706</v>
      </c>
      <c r="N201" s="55" t="s">
        <v>569</v>
      </c>
      <c r="O201" s="35" t="s">
        <v>568</v>
      </c>
      <c r="P201" s="35" t="s">
        <v>428</v>
      </c>
      <c r="Q201" s="35" t="s">
        <v>429</v>
      </c>
      <c r="R201" s="35" t="s">
        <v>430</v>
      </c>
      <c r="S201" s="35" t="s">
        <v>427</v>
      </c>
    </row>
    <row r="202" spans="1:19" s="17" customFormat="1" ht="39" x14ac:dyDescent="0.25">
      <c r="A202" s="26" t="s">
        <v>319</v>
      </c>
      <c r="B202" s="35" t="s">
        <v>320</v>
      </c>
      <c r="C202" s="55" t="s">
        <v>320</v>
      </c>
      <c r="D202" s="193">
        <v>94.88</v>
      </c>
      <c r="E202" s="193"/>
      <c r="F202" s="193"/>
      <c r="G202" s="193"/>
      <c r="H202" s="193">
        <v>2.3919999999999999</v>
      </c>
      <c r="I202" s="193">
        <v>215.1904761904762</v>
      </c>
      <c r="J202" s="193"/>
      <c r="K202" s="193"/>
      <c r="L202" s="35" t="s">
        <v>412</v>
      </c>
      <c r="M202" s="30" t="s">
        <v>415</v>
      </c>
      <c r="N202" s="55" t="s">
        <v>571</v>
      </c>
      <c r="O202" s="35" t="s">
        <v>570</v>
      </c>
      <c r="P202" s="35" t="s">
        <v>467</v>
      </c>
      <c r="Q202" s="35" t="s">
        <v>499</v>
      </c>
      <c r="R202" s="35" t="s">
        <v>467</v>
      </c>
      <c r="S202" s="35" t="s">
        <v>427</v>
      </c>
    </row>
    <row r="203" spans="1:19" customFormat="1" x14ac:dyDescent="0.25">
      <c r="A203" s="26" t="s">
        <v>321</v>
      </c>
      <c r="B203" s="35" t="s">
        <v>322</v>
      </c>
      <c r="C203" s="35" t="s">
        <v>322</v>
      </c>
      <c r="D203" s="193">
        <v>713.79899999999998</v>
      </c>
      <c r="E203" s="193"/>
      <c r="F203" s="193"/>
      <c r="G203" s="193"/>
      <c r="H203" s="193"/>
      <c r="I203" s="193">
        <v>820.59523809523807</v>
      </c>
      <c r="J203" s="193"/>
      <c r="K203" s="193"/>
      <c r="L203" s="35" t="s">
        <v>412</v>
      </c>
      <c r="M203" s="30" t="s">
        <v>706</v>
      </c>
      <c r="N203" s="35"/>
      <c r="O203" s="35" t="s">
        <v>572</v>
      </c>
      <c r="P203" s="35" t="s">
        <v>433</v>
      </c>
      <c r="Q203" s="35" t="s">
        <v>434</v>
      </c>
      <c r="R203" s="35" t="s">
        <v>435</v>
      </c>
      <c r="S203" s="35" t="s">
        <v>427</v>
      </c>
    </row>
    <row r="204" spans="1:19" customFormat="1" ht="26.25" x14ac:dyDescent="0.25">
      <c r="A204" s="26" t="s">
        <v>323</v>
      </c>
      <c r="B204" s="35" t="s">
        <v>324</v>
      </c>
      <c r="C204" s="55" t="s">
        <v>324</v>
      </c>
      <c r="D204" s="193">
        <v>123.66</v>
      </c>
      <c r="E204" s="193"/>
      <c r="F204" s="193"/>
      <c r="G204" s="193"/>
      <c r="H204" s="193"/>
      <c r="I204" s="193">
        <v>1469.2380952380952</v>
      </c>
      <c r="J204" s="193"/>
      <c r="K204" s="193"/>
      <c r="L204" s="35" t="s">
        <v>412</v>
      </c>
      <c r="M204" s="30" t="s">
        <v>706</v>
      </c>
      <c r="N204" s="55" t="s">
        <v>574</v>
      </c>
      <c r="O204" s="35" t="s">
        <v>573</v>
      </c>
      <c r="P204" s="35" t="s">
        <v>467</v>
      </c>
      <c r="Q204" s="35" t="s">
        <v>468</v>
      </c>
      <c r="R204" s="35" t="s">
        <v>467</v>
      </c>
      <c r="S204" s="35" t="s">
        <v>427</v>
      </c>
    </row>
    <row r="205" spans="1:19" customFormat="1" ht="39" x14ac:dyDescent="0.25">
      <c r="A205" s="26" t="s">
        <v>325</v>
      </c>
      <c r="B205" s="35" t="s">
        <v>326</v>
      </c>
      <c r="C205" s="55" t="s">
        <v>326</v>
      </c>
      <c r="D205" s="193">
        <v>342.03800000000001</v>
      </c>
      <c r="E205" s="193"/>
      <c r="F205" s="193"/>
      <c r="G205" s="193"/>
      <c r="H205" s="193"/>
      <c r="I205" s="193">
        <v>799.64285714285711</v>
      </c>
      <c r="J205" s="193"/>
      <c r="K205" s="193"/>
      <c r="L205" s="35" t="s">
        <v>412</v>
      </c>
      <c r="M205" s="30" t="s">
        <v>706</v>
      </c>
      <c r="N205" s="55" t="s">
        <v>576</v>
      </c>
      <c r="O205" s="35" t="s">
        <v>575</v>
      </c>
      <c r="P205" s="35" t="s">
        <v>442</v>
      </c>
      <c r="Q205" s="35" t="s">
        <v>443</v>
      </c>
      <c r="R205" s="35" t="s">
        <v>444</v>
      </c>
      <c r="S205" s="35" t="s">
        <v>427</v>
      </c>
    </row>
    <row r="206" spans="1:19" customFormat="1" ht="39" x14ac:dyDescent="0.25">
      <c r="A206" s="26" t="s">
        <v>327</v>
      </c>
      <c r="B206" s="30" t="s">
        <v>328</v>
      </c>
      <c r="C206" s="30" t="s">
        <v>329</v>
      </c>
      <c r="D206" s="193">
        <v>23985.81</v>
      </c>
      <c r="E206" s="193"/>
      <c r="F206" s="193"/>
      <c r="G206" s="193"/>
      <c r="H206" s="193"/>
      <c r="I206" s="195">
        <v>34637.595238095237</v>
      </c>
      <c r="J206" s="193"/>
      <c r="K206" s="193"/>
      <c r="L206" s="35" t="s">
        <v>412</v>
      </c>
      <c r="M206" s="30" t="s">
        <v>706</v>
      </c>
      <c r="N206" s="55" t="s">
        <v>829</v>
      </c>
      <c r="O206" s="35" t="s">
        <v>771</v>
      </c>
      <c r="P206" s="35" t="s">
        <v>463</v>
      </c>
      <c r="Q206" s="35" t="s">
        <v>464</v>
      </c>
      <c r="R206" s="35" t="s">
        <v>463</v>
      </c>
      <c r="S206" s="35" t="s">
        <v>460</v>
      </c>
    </row>
    <row r="207" spans="1:19" customFormat="1" x14ac:dyDescent="0.25">
      <c r="A207" s="26" t="s">
        <v>330</v>
      </c>
      <c r="B207" s="35" t="s">
        <v>331</v>
      </c>
      <c r="C207" s="35" t="s">
        <v>331</v>
      </c>
      <c r="D207" s="193">
        <v>3854.1990000000001</v>
      </c>
      <c r="E207" s="193"/>
      <c r="F207" s="193"/>
      <c r="G207" s="193"/>
      <c r="H207" s="193"/>
      <c r="I207" s="193">
        <v>6713.9285714285716</v>
      </c>
      <c r="J207" s="193"/>
      <c r="K207" s="193"/>
      <c r="L207" s="35" t="s">
        <v>412</v>
      </c>
      <c r="M207" s="30" t="s">
        <v>706</v>
      </c>
      <c r="N207" s="55"/>
      <c r="O207" s="35" t="s">
        <v>579</v>
      </c>
      <c r="P207" s="35" t="s">
        <v>486</v>
      </c>
      <c r="Q207" s="35" t="s">
        <v>486</v>
      </c>
      <c r="R207" s="35" t="s">
        <v>487</v>
      </c>
      <c r="S207" s="35" t="s">
        <v>460</v>
      </c>
    </row>
    <row r="208" spans="1:19" customFormat="1" x14ac:dyDescent="0.25">
      <c r="A208" s="26" t="s">
        <v>330</v>
      </c>
      <c r="B208" s="35" t="s">
        <v>332</v>
      </c>
      <c r="C208" s="35" t="s">
        <v>332</v>
      </c>
      <c r="D208" s="193">
        <v>3380.0830000000001</v>
      </c>
      <c r="E208" s="193"/>
      <c r="F208" s="193"/>
      <c r="G208" s="193"/>
      <c r="H208" s="193"/>
      <c r="I208" s="193">
        <v>7881.333333333333</v>
      </c>
      <c r="J208" s="193"/>
      <c r="K208" s="193"/>
      <c r="L208" s="35" t="s">
        <v>412</v>
      </c>
      <c r="M208" s="30" t="s">
        <v>706</v>
      </c>
      <c r="N208" s="55"/>
      <c r="O208" s="35" t="s">
        <v>579</v>
      </c>
      <c r="P208" s="35" t="s">
        <v>486</v>
      </c>
      <c r="Q208" s="35" t="s">
        <v>486</v>
      </c>
      <c r="R208" s="35" t="s">
        <v>487</v>
      </c>
      <c r="S208" s="35" t="s">
        <v>460</v>
      </c>
    </row>
    <row r="209" spans="1:19" customFormat="1" x14ac:dyDescent="0.25">
      <c r="A209" s="26" t="s">
        <v>330</v>
      </c>
      <c r="B209" s="35" t="s">
        <v>333</v>
      </c>
      <c r="C209" s="35" t="s">
        <v>333</v>
      </c>
      <c r="D209" s="193">
        <v>4983.7340000000004</v>
      </c>
      <c r="E209" s="193"/>
      <c r="F209" s="193"/>
      <c r="G209" s="193"/>
      <c r="H209" s="193"/>
      <c r="I209" s="193">
        <v>8093.6190476190477</v>
      </c>
      <c r="J209" s="193"/>
      <c r="K209" s="193"/>
      <c r="L209" s="35" t="s">
        <v>412</v>
      </c>
      <c r="M209" s="30" t="s">
        <v>706</v>
      </c>
      <c r="N209" s="55"/>
      <c r="O209" s="35" t="s">
        <v>579</v>
      </c>
      <c r="P209" s="35" t="s">
        <v>486</v>
      </c>
      <c r="Q209" s="35" t="s">
        <v>486</v>
      </c>
      <c r="R209" s="35" t="s">
        <v>487</v>
      </c>
      <c r="S209" s="35" t="s">
        <v>460</v>
      </c>
    </row>
    <row r="210" spans="1:19" customFormat="1" x14ac:dyDescent="0.25">
      <c r="A210" s="26" t="s">
        <v>330</v>
      </c>
      <c r="B210" s="35" t="s">
        <v>334</v>
      </c>
      <c r="C210" s="35" t="s">
        <v>334</v>
      </c>
      <c r="D210" s="193">
        <v>420</v>
      </c>
      <c r="E210" s="193">
        <v>4877</v>
      </c>
      <c r="F210" s="193"/>
      <c r="G210" s="193"/>
      <c r="H210" s="193"/>
      <c r="I210" s="193">
        <v>723</v>
      </c>
      <c r="J210" s="193">
        <v>11310</v>
      </c>
      <c r="K210" s="193"/>
      <c r="L210" s="35" t="s">
        <v>414</v>
      </c>
      <c r="M210" s="30" t="s">
        <v>706</v>
      </c>
      <c r="N210" s="55"/>
      <c r="O210" s="35" t="s">
        <v>579</v>
      </c>
      <c r="P210" s="35" t="s">
        <v>486</v>
      </c>
      <c r="Q210" s="35" t="s">
        <v>486</v>
      </c>
      <c r="R210" s="35" t="s">
        <v>487</v>
      </c>
      <c r="S210" s="35" t="s">
        <v>460</v>
      </c>
    </row>
    <row r="211" spans="1:19" customFormat="1" x14ac:dyDescent="0.25">
      <c r="A211" s="26" t="s">
        <v>330</v>
      </c>
      <c r="B211" s="35" t="s">
        <v>335</v>
      </c>
      <c r="C211" s="35" t="s">
        <v>335</v>
      </c>
      <c r="D211" s="193">
        <v>6561.4639999999999</v>
      </c>
      <c r="E211" s="193"/>
      <c r="F211" s="193"/>
      <c r="G211" s="193"/>
      <c r="H211" s="193"/>
      <c r="I211" s="193">
        <v>9753.5476190476184</v>
      </c>
      <c r="J211" s="193"/>
      <c r="K211" s="193"/>
      <c r="L211" s="35" t="s">
        <v>412</v>
      </c>
      <c r="M211" s="30" t="s">
        <v>706</v>
      </c>
      <c r="N211" s="55"/>
      <c r="O211" s="35" t="s">
        <v>579</v>
      </c>
      <c r="P211" s="35" t="s">
        <v>486</v>
      </c>
      <c r="Q211" s="35" t="s">
        <v>486</v>
      </c>
      <c r="R211" s="35" t="s">
        <v>487</v>
      </c>
      <c r="S211" s="35" t="s">
        <v>460</v>
      </c>
    </row>
    <row r="212" spans="1:19" customFormat="1" x14ac:dyDescent="0.25">
      <c r="A212" s="26" t="s">
        <v>330</v>
      </c>
      <c r="B212" s="35" t="s">
        <v>336</v>
      </c>
      <c r="C212" s="35" t="s">
        <v>336</v>
      </c>
      <c r="D212" s="193">
        <v>3498.1779999999999</v>
      </c>
      <c r="E212" s="193"/>
      <c r="F212" s="193"/>
      <c r="G212" s="193"/>
      <c r="H212" s="193"/>
      <c r="I212" s="193">
        <v>6651.2857142857147</v>
      </c>
      <c r="J212" s="193"/>
      <c r="K212" s="193"/>
      <c r="L212" s="35" t="s">
        <v>412</v>
      </c>
      <c r="M212" s="30" t="s">
        <v>706</v>
      </c>
      <c r="N212" s="55"/>
      <c r="O212" s="35" t="s">
        <v>579</v>
      </c>
      <c r="P212" s="35" t="s">
        <v>486</v>
      </c>
      <c r="Q212" s="35" t="s">
        <v>486</v>
      </c>
      <c r="R212" s="35" t="s">
        <v>487</v>
      </c>
      <c r="S212" s="35" t="s">
        <v>460</v>
      </c>
    </row>
    <row r="213" spans="1:19" customFormat="1" x14ac:dyDescent="0.25">
      <c r="A213" s="26" t="s">
        <v>330</v>
      </c>
      <c r="B213" s="35" t="s">
        <v>337</v>
      </c>
      <c r="C213" s="35" t="s">
        <v>337</v>
      </c>
      <c r="D213" s="193">
        <v>5762.3459999999995</v>
      </c>
      <c r="E213" s="193"/>
      <c r="F213" s="193"/>
      <c r="G213" s="193"/>
      <c r="H213" s="193"/>
      <c r="I213" s="193">
        <v>11409.619047619048</v>
      </c>
      <c r="J213" s="193"/>
      <c r="K213" s="193"/>
      <c r="L213" s="35" t="s">
        <v>412</v>
      </c>
      <c r="M213" s="30" t="s">
        <v>706</v>
      </c>
      <c r="N213" s="55"/>
      <c r="O213" s="35" t="s">
        <v>579</v>
      </c>
      <c r="P213" s="35" t="s">
        <v>486</v>
      </c>
      <c r="Q213" s="35" t="s">
        <v>486</v>
      </c>
      <c r="R213" s="35" t="s">
        <v>487</v>
      </c>
      <c r="S213" s="35" t="s">
        <v>460</v>
      </c>
    </row>
    <row r="214" spans="1:19" customFormat="1" ht="26.25" x14ac:dyDescent="0.25">
      <c r="A214" s="26" t="s">
        <v>338</v>
      </c>
      <c r="B214" s="35" t="s">
        <v>758</v>
      </c>
      <c r="C214" s="35" t="s">
        <v>339</v>
      </c>
      <c r="D214" s="193">
        <v>854.76099999999997</v>
      </c>
      <c r="E214" s="193"/>
      <c r="F214" s="193"/>
      <c r="G214" s="193"/>
      <c r="H214" s="193"/>
      <c r="I214" s="193">
        <v>1574.1190476190477</v>
      </c>
      <c r="J214" s="193"/>
      <c r="K214" s="193"/>
      <c r="L214" s="35" t="s">
        <v>412</v>
      </c>
      <c r="M214" s="30" t="s">
        <v>706</v>
      </c>
      <c r="N214" s="55"/>
      <c r="O214" s="35" t="s">
        <v>580</v>
      </c>
      <c r="P214" s="35" t="s">
        <v>428</v>
      </c>
      <c r="Q214" s="35" t="s">
        <v>459</v>
      </c>
      <c r="R214" s="35" t="s">
        <v>430</v>
      </c>
      <c r="S214" s="35" t="s">
        <v>441</v>
      </c>
    </row>
    <row r="215" spans="1:19" customFormat="1" ht="26.25" x14ac:dyDescent="0.25">
      <c r="A215" s="26" t="s">
        <v>798</v>
      </c>
      <c r="B215" s="55" t="s">
        <v>696</v>
      </c>
      <c r="C215" s="99" t="s">
        <v>696</v>
      </c>
      <c r="D215" s="193"/>
      <c r="E215" s="193"/>
      <c r="F215" s="193"/>
      <c r="G215" s="193"/>
      <c r="H215" s="193"/>
      <c r="I215" s="193"/>
      <c r="J215" s="193"/>
      <c r="K215" s="193"/>
      <c r="L215" s="35" t="s">
        <v>412</v>
      </c>
      <c r="M215" s="30" t="s">
        <v>706</v>
      </c>
      <c r="N215" s="99" t="s">
        <v>582</v>
      </c>
      <c r="O215" s="35" t="s">
        <v>772</v>
      </c>
      <c r="P215" s="35" t="s">
        <v>467</v>
      </c>
      <c r="Q215" s="35" t="s">
        <v>468</v>
      </c>
      <c r="R215" s="35" t="s">
        <v>467</v>
      </c>
      <c r="S215" s="35" t="s">
        <v>427</v>
      </c>
    </row>
    <row r="216" spans="1:19" customFormat="1" ht="26.25" x14ac:dyDescent="0.25">
      <c r="A216" s="26" t="s">
        <v>798</v>
      </c>
      <c r="B216" s="55" t="s">
        <v>340</v>
      </c>
      <c r="C216" s="99" t="s">
        <v>340</v>
      </c>
      <c r="D216" s="193">
        <v>17894.349999999999</v>
      </c>
      <c r="E216" s="193"/>
      <c r="F216" s="193"/>
      <c r="G216" s="193"/>
      <c r="H216" s="193"/>
      <c r="I216" s="193">
        <v>30462.404761904763</v>
      </c>
      <c r="J216" s="193"/>
      <c r="K216" s="193"/>
      <c r="L216" s="35" t="s">
        <v>412</v>
      </c>
      <c r="M216" s="30" t="s">
        <v>706</v>
      </c>
      <c r="N216" s="118" t="s">
        <v>697</v>
      </c>
      <c r="O216" s="35" t="s">
        <v>772</v>
      </c>
      <c r="P216" s="35" t="s">
        <v>467</v>
      </c>
      <c r="Q216" s="35" t="s">
        <v>468</v>
      </c>
      <c r="R216" s="35" t="s">
        <v>467</v>
      </c>
      <c r="S216" s="35" t="s">
        <v>427</v>
      </c>
    </row>
    <row r="217" spans="1:19" customFormat="1" ht="26.25" x14ac:dyDescent="0.25">
      <c r="A217" s="26" t="s">
        <v>341</v>
      </c>
      <c r="B217" s="55" t="s">
        <v>342</v>
      </c>
      <c r="C217" s="35" t="s">
        <v>342</v>
      </c>
      <c r="D217" s="193">
        <v>344.399</v>
      </c>
      <c r="E217" s="193"/>
      <c r="F217" s="193"/>
      <c r="G217" s="194"/>
      <c r="H217" s="193"/>
      <c r="I217" s="193">
        <v>612.11904761904759</v>
      </c>
      <c r="J217" s="193"/>
      <c r="K217" s="193"/>
      <c r="L217" s="35" t="s">
        <v>412</v>
      </c>
      <c r="M217" s="30" t="s">
        <v>706</v>
      </c>
      <c r="N217" s="55" t="s">
        <v>584</v>
      </c>
      <c r="O217" s="35" t="s">
        <v>583</v>
      </c>
      <c r="P217" s="35" t="s">
        <v>270</v>
      </c>
      <c r="Q217" s="35" t="s">
        <v>423</v>
      </c>
      <c r="R217" s="35" t="s">
        <v>424</v>
      </c>
      <c r="S217" s="35" t="s">
        <v>422</v>
      </c>
    </row>
    <row r="218" spans="1:19" customFormat="1" ht="26.25" x14ac:dyDescent="0.25">
      <c r="A218" s="26" t="s">
        <v>343</v>
      </c>
      <c r="B218" s="55" t="s">
        <v>344</v>
      </c>
      <c r="C218" s="35" t="s">
        <v>344</v>
      </c>
      <c r="D218" s="193">
        <v>256.67700000000002</v>
      </c>
      <c r="E218" s="193"/>
      <c r="F218" s="193"/>
      <c r="G218" s="194"/>
      <c r="H218" s="193"/>
      <c r="I218" s="193">
        <v>516.02380952380952</v>
      </c>
      <c r="J218" s="193"/>
      <c r="K218" s="193"/>
      <c r="L218" s="35" t="s">
        <v>412</v>
      </c>
      <c r="M218" s="30" t="s">
        <v>706</v>
      </c>
      <c r="N218" s="35"/>
      <c r="O218" s="35" t="s">
        <v>585</v>
      </c>
      <c r="P218" s="35" t="s">
        <v>467</v>
      </c>
      <c r="Q218" s="35" t="s">
        <v>499</v>
      </c>
      <c r="R218" s="35" t="s">
        <v>467</v>
      </c>
      <c r="S218" s="35" t="s">
        <v>427</v>
      </c>
    </row>
    <row r="219" spans="1:19" customFormat="1" ht="26.25" x14ac:dyDescent="0.25">
      <c r="A219" s="26" t="s">
        <v>345</v>
      </c>
      <c r="B219" s="55" t="s">
        <v>346</v>
      </c>
      <c r="C219" s="35" t="s">
        <v>346</v>
      </c>
      <c r="D219" s="193">
        <v>941.88400000000001</v>
      </c>
      <c r="E219" s="193"/>
      <c r="F219" s="193"/>
      <c r="G219" s="194"/>
      <c r="H219" s="193"/>
      <c r="I219" s="193">
        <v>1622.7142857142858</v>
      </c>
      <c r="J219" s="193"/>
      <c r="K219" s="193"/>
      <c r="L219" s="35" t="s">
        <v>412</v>
      </c>
      <c r="M219" s="30" t="s">
        <v>706</v>
      </c>
      <c r="N219" s="35"/>
      <c r="O219" s="35"/>
      <c r="P219" s="35" t="s">
        <v>439</v>
      </c>
      <c r="Q219" s="35" t="s">
        <v>515</v>
      </c>
      <c r="R219" s="35" t="s">
        <v>440</v>
      </c>
      <c r="S219" s="35" t="s">
        <v>438</v>
      </c>
    </row>
    <row r="220" spans="1:19" customFormat="1" ht="26.25" x14ac:dyDescent="0.25">
      <c r="A220" s="26" t="s">
        <v>347</v>
      </c>
      <c r="B220" s="35" t="s">
        <v>760</v>
      </c>
      <c r="C220" s="35" t="s">
        <v>348</v>
      </c>
      <c r="D220" s="194">
        <v>633</v>
      </c>
      <c r="E220" s="193"/>
      <c r="F220" s="193"/>
      <c r="G220" s="194">
        <v>10880</v>
      </c>
      <c r="H220" s="193"/>
      <c r="I220" s="193">
        <v>1136</v>
      </c>
      <c r="J220" s="193"/>
      <c r="K220" s="193"/>
      <c r="L220" s="35" t="s">
        <v>414</v>
      </c>
      <c r="M220" s="30" t="s">
        <v>711</v>
      </c>
      <c r="N220" s="35"/>
      <c r="O220" s="35" t="s">
        <v>587</v>
      </c>
      <c r="P220" s="35" t="s">
        <v>439</v>
      </c>
      <c r="Q220" s="35" t="s">
        <v>534</v>
      </c>
      <c r="R220" s="35" t="s">
        <v>440</v>
      </c>
      <c r="S220" s="35" t="s">
        <v>438</v>
      </c>
    </row>
    <row r="221" spans="1:19" customFormat="1" ht="26.25" x14ac:dyDescent="0.25">
      <c r="A221" s="26" t="s">
        <v>349</v>
      </c>
      <c r="B221" s="55" t="s">
        <v>350</v>
      </c>
      <c r="C221" s="55" t="s">
        <v>350</v>
      </c>
      <c r="D221" s="193">
        <v>481.87400000000002</v>
      </c>
      <c r="E221" s="193"/>
      <c r="F221" s="193"/>
      <c r="G221" s="193"/>
      <c r="H221" s="193">
        <v>8.468</v>
      </c>
      <c r="I221" s="193">
        <v>962.30952380952385</v>
      </c>
      <c r="J221" s="193"/>
      <c r="K221" s="193"/>
      <c r="L221" s="35" t="s">
        <v>412</v>
      </c>
      <c r="M221" s="30" t="s">
        <v>706</v>
      </c>
      <c r="N221" s="35"/>
      <c r="O221" s="35" t="s">
        <v>588</v>
      </c>
      <c r="P221" s="35" t="s">
        <v>467</v>
      </c>
      <c r="Q221" s="35" t="s">
        <v>499</v>
      </c>
      <c r="R221" s="35" t="s">
        <v>467</v>
      </c>
      <c r="S221" s="35" t="s">
        <v>427</v>
      </c>
    </row>
    <row r="222" spans="1:19" customFormat="1" ht="26.25" x14ac:dyDescent="0.25">
      <c r="A222" s="26" t="s">
        <v>351</v>
      </c>
      <c r="B222" s="55" t="s">
        <v>352</v>
      </c>
      <c r="C222" s="30" t="s">
        <v>352</v>
      </c>
      <c r="D222" s="193"/>
      <c r="E222" s="193"/>
      <c r="F222" s="193"/>
      <c r="G222" s="193"/>
      <c r="H222" s="193"/>
      <c r="I222" s="193"/>
      <c r="J222" s="193"/>
      <c r="K222" s="193"/>
      <c r="L222" s="99" t="s">
        <v>412</v>
      </c>
      <c r="M222" s="30" t="s">
        <v>706</v>
      </c>
      <c r="N222" s="55" t="s">
        <v>425</v>
      </c>
      <c r="O222" s="35" t="s">
        <v>589</v>
      </c>
      <c r="P222" s="35" t="s">
        <v>428</v>
      </c>
      <c r="Q222" s="35" t="s">
        <v>429</v>
      </c>
      <c r="R222" s="35" t="s">
        <v>430</v>
      </c>
      <c r="S222" s="35" t="s">
        <v>427</v>
      </c>
    </row>
    <row r="223" spans="1:19" customFormat="1" ht="26.25" x14ac:dyDescent="0.25">
      <c r="A223" s="26" t="s">
        <v>353</v>
      </c>
      <c r="B223" s="55" t="s">
        <v>354</v>
      </c>
      <c r="C223" s="55" t="s">
        <v>354</v>
      </c>
      <c r="D223" s="193"/>
      <c r="E223" s="193"/>
      <c r="F223" s="193"/>
      <c r="G223" s="193"/>
      <c r="H223" s="193"/>
      <c r="I223" s="193"/>
      <c r="J223" s="193"/>
      <c r="K223" s="193"/>
      <c r="L223" s="99" t="s">
        <v>412</v>
      </c>
      <c r="M223" s="30" t="s">
        <v>706</v>
      </c>
      <c r="N223" s="55" t="s">
        <v>590</v>
      </c>
      <c r="O223" s="35" t="s">
        <v>731</v>
      </c>
      <c r="P223" s="35" t="s">
        <v>467</v>
      </c>
      <c r="Q223" s="35" t="s">
        <v>499</v>
      </c>
      <c r="R223" s="35" t="s">
        <v>467</v>
      </c>
      <c r="S223" s="35" t="s">
        <v>427</v>
      </c>
    </row>
    <row r="224" spans="1:19" customFormat="1" ht="26.25" x14ac:dyDescent="0.25">
      <c r="A224" s="26" t="s">
        <v>355</v>
      </c>
      <c r="B224" s="55" t="s">
        <v>356</v>
      </c>
      <c r="C224" s="55" t="s">
        <v>356</v>
      </c>
      <c r="D224" s="193">
        <v>1157.278</v>
      </c>
      <c r="E224" s="193"/>
      <c r="F224" s="193"/>
      <c r="G224" s="193"/>
      <c r="H224" s="193">
        <v>10</v>
      </c>
      <c r="I224" s="193">
        <v>2227.8809523809523</v>
      </c>
      <c r="J224" s="193"/>
      <c r="K224" s="193"/>
      <c r="L224" s="35" t="s">
        <v>412</v>
      </c>
      <c r="M224" s="30" t="s">
        <v>706</v>
      </c>
      <c r="N224" s="55" t="s">
        <v>592</v>
      </c>
      <c r="O224" s="35" t="s">
        <v>591</v>
      </c>
      <c r="P224" s="35" t="s">
        <v>428</v>
      </c>
      <c r="Q224" s="35" t="s">
        <v>429</v>
      </c>
      <c r="R224" s="35" t="s">
        <v>430</v>
      </c>
      <c r="S224" s="35" t="s">
        <v>427</v>
      </c>
    </row>
    <row r="225" spans="1:19" customFormat="1" ht="39" x14ac:dyDescent="0.25">
      <c r="A225" s="26" t="s">
        <v>357</v>
      </c>
      <c r="B225" s="55" t="s">
        <v>358</v>
      </c>
      <c r="C225" s="99" t="s">
        <v>358</v>
      </c>
      <c r="D225" s="193"/>
      <c r="E225" s="193"/>
      <c r="F225" s="193"/>
      <c r="G225" s="193"/>
      <c r="H225" s="193"/>
      <c r="I225" s="193"/>
      <c r="J225" s="193"/>
      <c r="K225" s="193"/>
      <c r="L225" s="99" t="s">
        <v>412</v>
      </c>
      <c r="M225" s="30" t="s">
        <v>708</v>
      </c>
      <c r="N225" s="55" t="s">
        <v>425</v>
      </c>
      <c r="O225" s="35"/>
      <c r="P225" s="35" t="s">
        <v>442</v>
      </c>
      <c r="Q225" s="35" t="s">
        <v>443</v>
      </c>
      <c r="R225" s="35" t="s">
        <v>444</v>
      </c>
      <c r="S225" s="35" t="s">
        <v>441</v>
      </c>
    </row>
    <row r="226" spans="1:19" customFormat="1" ht="39" x14ac:dyDescent="0.25">
      <c r="A226" s="26" t="s">
        <v>359</v>
      </c>
      <c r="B226" s="55" t="s">
        <v>360</v>
      </c>
      <c r="C226" s="55" t="s">
        <v>360</v>
      </c>
      <c r="D226" s="193">
        <v>454.68</v>
      </c>
      <c r="E226" s="193"/>
      <c r="F226" s="193"/>
      <c r="G226" s="193"/>
      <c r="H226" s="193"/>
      <c r="I226" s="193">
        <v>1189.7380952380952</v>
      </c>
      <c r="J226" s="193"/>
      <c r="K226" s="193"/>
      <c r="L226" s="35" t="s">
        <v>412</v>
      </c>
      <c r="M226" s="30" t="s">
        <v>706</v>
      </c>
      <c r="N226" s="55" t="s">
        <v>594</v>
      </c>
      <c r="O226" s="35" t="s">
        <v>593</v>
      </c>
      <c r="P226" s="35" t="s">
        <v>442</v>
      </c>
      <c r="Q226" s="35" t="s">
        <v>443</v>
      </c>
      <c r="R226" s="35" t="s">
        <v>444</v>
      </c>
      <c r="S226" s="35" t="s">
        <v>441</v>
      </c>
    </row>
    <row r="227" spans="1:19" customFormat="1" ht="26.25" x14ac:dyDescent="0.25">
      <c r="A227" s="26" t="s">
        <v>361</v>
      </c>
      <c r="B227" s="55" t="s">
        <v>362</v>
      </c>
      <c r="C227" s="30" t="s">
        <v>362</v>
      </c>
      <c r="D227" s="193"/>
      <c r="E227" s="193"/>
      <c r="F227" s="193"/>
      <c r="G227" s="193"/>
      <c r="H227" s="193"/>
      <c r="I227" s="193"/>
      <c r="J227" s="193"/>
      <c r="K227" s="193"/>
      <c r="L227" s="99" t="s">
        <v>412</v>
      </c>
      <c r="M227" s="30" t="s">
        <v>708</v>
      </c>
      <c r="N227" s="55" t="s">
        <v>425</v>
      </c>
      <c r="O227" s="35" t="s">
        <v>773</v>
      </c>
      <c r="P227" s="35" t="s">
        <v>433</v>
      </c>
      <c r="Q227" s="35" t="s">
        <v>482</v>
      </c>
      <c r="R227" s="35" t="s">
        <v>435</v>
      </c>
      <c r="S227" s="35" t="s">
        <v>427</v>
      </c>
    </row>
    <row r="228" spans="1:19" customFormat="1" ht="26.25" x14ac:dyDescent="0.25">
      <c r="A228" s="26" t="s">
        <v>363</v>
      </c>
      <c r="B228" s="55" t="s">
        <v>364</v>
      </c>
      <c r="C228" s="35" t="s">
        <v>364</v>
      </c>
      <c r="D228" s="194">
        <v>678</v>
      </c>
      <c r="E228" s="193"/>
      <c r="F228" s="193"/>
      <c r="G228" s="193"/>
      <c r="H228" s="193"/>
      <c r="I228" s="193">
        <v>1301</v>
      </c>
      <c r="J228" s="193"/>
      <c r="K228" s="193"/>
      <c r="L228" s="35" t="s">
        <v>414</v>
      </c>
      <c r="M228" s="30" t="s">
        <v>711</v>
      </c>
      <c r="N228" s="55"/>
      <c r="O228" s="35" t="s">
        <v>596</v>
      </c>
      <c r="P228" s="35" t="s">
        <v>203</v>
      </c>
      <c r="Q228" s="35" t="s">
        <v>505</v>
      </c>
      <c r="R228" s="35" t="s">
        <v>496</v>
      </c>
      <c r="S228" s="35" t="s">
        <v>422</v>
      </c>
    </row>
    <row r="229" spans="1:19" customFormat="1" x14ac:dyDescent="0.25">
      <c r="A229" s="26" t="s">
        <v>724</v>
      </c>
      <c r="B229" s="35" t="s">
        <v>367</v>
      </c>
      <c r="C229" s="35" t="s">
        <v>368</v>
      </c>
      <c r="D229" s="193"/>
      <c r="E229" s="193"/>
      <c r="F229" s="193"/>
      <c r="G229" s="193">
        <v>58422</v>
      </c>
      <c r="H229" s="193"/>
      <c r="I229" s="193"/>
      <c r="J229" s="193"/>
      <c r="K229" s="193"/>
      <c r="L229" s="35" t="s">
        <v>414</v>
      </c>
      <c r="M229" s="30" t="s">
        <v>711</v>
      </c>
      <c r="N229" s="55"/>
      <c r="O229" s="35" t="s">
        <v>597</v>
      </c>
      <c r="P229" s="35" t="s">
        <v>439</v>
      </c>
      <c r="Q229" s="35" t="s">
        <v>368</v>
      </c>
      <c r="R229" s="35" t="s">
        <v>440</v>
      </c>
      <c r="S229" s="35" t="s">
        <v>438</v>
      </c>
    </row>
    <row r="230" spans="1:19" customFormat="1" x14ac:dyDescent="0.25">
      <c r="A230" s="26" t="s">
        <v>724</v>
      </c>
      <c r="B230" s="35" t="s">
        <v>369</v>
      </c>
      <c r="C230" s="35" t="s">
        <v>368</v>
      </c>
      <c r="D230" s="193"/>
      <c r="E230" s="193"/>
      <c r="F230" s="193"/>
      <c r="G230" s="193">
        <v>58101</v>
      </c>
      <c r="H230" s="193"/>
      <c r="I230" s="193"/>
      <c r="J230" s="193"/>
      <c r="K230" s="193"/>
      <c r="L230" s="35" t="s">
        <v>414</v>
      </c>
      <c r="M230" s="30" t="s">
        <v>711</v>
      </c>
      <c r="N230" s="55"/>
      <c r="O230" s="35" t="s">
        <v>597</v>
      </c>
      <c r="P230" s="35" t="s">
        <v>439</v>
      </c>
      <c r="Q230" s="35" t="s">
        <v>368</v>
      </c>
      <c r="R230" s="35" t="s">
        <v>440</v>
      </c>
      <c r="S230" s="35" t="s">
        <v>438</v>
      </c>
    </row>
    <row r="231" spans="1:19" customFormat="1" x14ac:dyDescent="0.25">
      <c r="A231" s="26" t="s">
        <v>724</v>
      </c>
      <c r="B231" s="35" t="s">
        <v>370</v>
      </c>
      <c r="C231" s="35" t="s">
        <v>368</v>
      </c>
      <c r="D231" s="193">
        <v>-169</v>
      </c>
      <c r="E231" s="193"/>
      <c r="F231" s="193"/>
      <c r="G231" s="193"/>
      <c r="H231" s="193"/>
      <c r="I231" s="193">
        <v>1634</v>
      </c>
      <c r="J231" s="193"/>
      <c r="K231" s="193"/>
      <c r="L231" s="35" t="s">
        <v>414</v>
      </c>
      <c r="M231" s="30" t="s">
        <v>711</v>
      </c>
      <c r="N231" s="55"/>
      <c r="O231" s="35" t="s">
        <v>597</v>
      </c>
      <c r="P231" s="35" t="s">
        <v>439</v>
      </c>
      <c r="Q231" s="35" t="s">
        <v>368</v>
      </c>
      <c r="R231" s="35" t="s">
        <v>440</v>
      </c>
      <c r="S231" s="35" t="s">
        <v>438</v>
      </c>
    </row>
    <row r="232" spans="1:19" customFormat="1" ht="26.25" x14ac:dyDescent="0.25">
      <c r="A232" s="26" t="s">
        <v>371</v>
      </c>
      <c r="B232" s="55" t="s">
        <v>372</v>
      </c>
      <c r="C232" s="55" t="s">
        <v>259</v>
      </c>
      <c r="D232" s="193"/>
      <c r="E232" s="193"/>
      <c r="F232" s="193"/>
      <c r="G232" s="193"/>
      <c r="H232" s="193"/>
      <c r="I232" s="193"/>
      <c r="J232" s="193"/>
      <c r="K232" s="193"/>
      <c r="L232" s="35" t="s">
        <v>416</v>
      </c>
      <c r="M232" s="30" t="s">
        <v>711</v>
      </c>
      <c r="N232" s="55" t="s">
        <v>560</v>
      </c>
      <c r="O232" s="35"/>
      <c r="P232" s="35" t="s">
        <v>439</v>
      </c>
      <c r="Q232" s="35" t="s">
        <v>537</v>
      </c>
      <c r="R232" s="35" t="s">
        <v>440</v>
      </c>
      <c r="S232" s="35" t="s">
        <v>438</v>
      </c>
    </row>
    <row r="233" spans="1:19" customFormat="1" x14ac:dyDescent="0.25">
      <c r="A233" s="26" t="s">
        <v>761</v>
      </c>
      <c r="B233" s="30" t="s">
        <v>373</v>
      </c>
      <c r="C233" s="30" t="s">
        <v>91</v>
      </c>
      <c r="D233" s="193"/>
      <c r="E233" s="193"/>
      <c r="F233" s="193"/>
      <c r="G233" s="193"/>
      <c r="H233" s="193"/>
      <c r="I233" s="193"/>
      <c r="J233" s="193"/>
      <c r="K233" s="193"/>
      <c r="L233" s="99" t="s">
        <v>416</v>
      </c>
      <c r="M233" s="30" t="s">
        <v>711</v>
      </c>
      <c r="N233" s="55" t="s">
        <v>560</v>
      </c>
      <c r="O233" s="35"/>
      <c r="P233" s="35" t="s">
        <v>439</v>
      </c>
      <c r="Q233" s="35" t="s">
        <v>91</v>
      </c>
      <c r="R233" s="35" t="s">
        <v>440</v>
      </c>
      <c r="S233" s="35" t="s">
        <v>438</v>
      </c>
    </row>
    <row r="234" spans="1:19" customFormat="1" ht="26.25" x14ac:dyDescent="0.25">
      <c r="A234" s="26" t="s">
        <v>374</v>
      </c>
      <c r="B234" s="35" t="s">
        <v>375</v>
      </c>
      <c r="C234" s="55" t="s">
        <v>375</v>
      </c>
      <c r="D234" s="193">
        <v>4810.5450000000001</v>
      </c>
      <c r="E234" s="193"/>
      <c r="F234" s="193"/>
      <c r="G234" s="193"/>
      <c r="H234" s="193"/>
      <c r="I234" s="193">
        <v>7985.4285714285716</v>
      </c>
      <c r="J234" s="193"/>
      <c r="K234" s="193"/>
      <c r="L234" s="35" t="s">
        <v>412</v>
      </c>
      <c r="M234" s="30" t="s">
        <v>706</v>
      </c>
      <c r="N234" s="55"/>
      <c r="O234" s="35" t="s">
        <v>599</v>
      </c>
      <c r="P234" s="35" t="s">
        <v>433</v>
      </c>
      <c r="Q234" s="35" t="s">
        <v>482</v>
      </c>
      <c r="R234" s="35" t="s">
        <v>435</v>
      </c>
      <c r="S234" s="35" t="s">
        <v>427</v>
      </c>
    </row>
    <row r="235" spans="1:19" customFormat="1" ht="39" x14ac:dyDescent="0.25">
      <c r="A235" s="26" t="s">
        <v>376</v>
      </c>
      <c r="B235" s="35" t="s">
        <v>377</v>
      </c>
      <c r="C235" s="99" t="s">
        <v>377</v>
      </c>
      <c r="D235" s="193"/>
      <c r="E235" s="193"/>
      <c r="F235" s="193"/>
      <c r="G235" s="193"/>
      <c r="H235" s="193"/>
      <c r="I235" s="193"/>
      <c r="J235" s="193"/>
      <c r="K235" s="193"/>
      <c r="L235" s="99" t="s">
        <v>412</v>
      </c>
      <c r="M235" s="30" t="s">
        <v>706</v>
      </c>
      <c r="N235" s="55" t="s">
        <v>425</v>
      </c>
      <c r="O235" s="35" t="s">
        <v>600</v>
      </c>
      <c r="P235" s="35" t="s">
        <v>442</v>
      </c>
      <c r="Q235" s="35" t="s">
        <v>443</v>
      </c>
      <c r="R235" s="35" t="s">
        <v>444</v>
      </c>
      <c r="S235" s="35" t="s">
        <v>441</v>
      </c>
    </row>
    <row r="236" spans="1:19" customFormat="1" ht="39" x14ac:dyDescent="0.25">
      <c r="A236" s="26" t="s">
        <v>378</v>
      </c>
      <c r="B236" s="35" t="s">
        <v>379</v>
      </c>
      <c r="C236" s="35" t="s">
        <v>379</v>
      </c>
      <c r="D236" s="193">
        <v>238.53200000000001</v>
      </c>
      <c r="E236" s="193"/>
      <c r="F236" s="193"/>
      <c r="G236" s="193"/>
      <c r="H236" s="193"/>
      <c r="I236" s="193">
        <v>550.21428571428567</v>
      </c>
      <c r="J236" s="193"/>
      <c r="K236" s="193"/>
      <c r="L236" s="35" t="s">
        <v>412</v>
      </c>
      <c r="M236" s="30" t="s">
        <v>706</v>
      </c>
      <c r="N236" s="35"/>
      <c r="O236" s="35" t="s">
        <v>601</v>
      </c>
      <c r="P236" s="35" t="s">
        <v>442</v>
      </c>
      <c r="Q236" s="35" t="s">
        <v>443</v>
      </c>
      <c r="R236" s="35" t="s">
        <v>444</v>
      </c>
      <c r="S236" s="35" t="s">
        <v>427</v>
      </c>
    </row>
    <row r="237" spans="1:19" s="17" customFormat="1" ht="26.25" x14ac:dyDescent="0.25">
      <c r="A237" s="26" t="s">
        <v>380</v>
      </c>
      <c r="B237" s="35" t="s">
        <v>381</v>
      </c>
      <c r="C237" s="35" t="s">
        <v>381</v>
      </c>
      <c r="D237" s="193">
        <v>635.00699999999995</v>
      </c>
      <c r="E237" s="193"/>
      <c r="F237" s="193"/>
      <c r="G237" s="193"/>
      <c r="H237" s="193"/>
      <c r="I237" s="193">
        <v>1291.6428571428571</v>
      </c>
      <c r="J237" s="193"/>
      <c r="K237" s="193"/>
      <c r="L237" s="35" t="s">
        <v>412</v>
      </c>
      <c r="M237" s="30" t="s">
        <v>706</v>
      </c>
      <c r="N237" s="35"/>
      <c r="O237" s="35" t="s">
        <v>602</v>
      </c>
      <c r="P237" s="35" t="s">
        <v>467</v>
      </c>
      <c r="Q237" s="35" t="s">
        <v>499</v>
      </c>
      <c r="R237" s="35" t="s">
        <v>479</v>
      </c>
      <c r="S237" s="35" t="s">
        <v>427</v>
      </c>
    </row>
    <row r="238" spans="1:19" customFormat="1" ht="39" x14ac:dyDescent="0.25">
      <c r="A238" s="26" t="s">
        <v>725</v>
      </c>
      <c r="B238" s="35" t="s">
        <v>382</v>
      </c>
      <c r="C238" s="35" t="s">
        <v>382</v>
      </c>
      <c r="D238" s="193">
        <v>1214.8050000000001</v>
      </c>
      <c r="E238" s="193"/>
      <c r="F238" s="193"/>
      <c r="G238" s="193"/>
      <c r="H238" s="193"/>
      <c r="I238" s="193">
        <v>2164.8809523809523</v>
      </c>
      <c r="J238" s="193"/>
      <c r="K238" s="193"/>
      <c r="L238" s="35" t="s">
        <v>412</v>
      </c>
      <c r="M238" s="30" t="s">
        <v>706</v>
      </c>
      <c r="N238" s="35"/>
      <c r="O238" s="35" t="s">
        <v>774</v>
      </c>
      <c r="P238" s="35" t="s">
        <v>442</v>
      </c>
      <c r="Q238" s="35" t="s">
        <v>443</v>
      </c>
      <c r="R238" s="35" t="s">
        <v>444</v>
      </c>
      <c r="S238" s="35" t="s">
        <v>441</v>
      </c>
    </row>
    <row r="239" spans="1:19" customFormat="1" ht="26.25" x14ac:dyDescent="0.25">
      <c r="A239" s="26" t="s">
        <v>383</v>
      </c>
      <c r="B239" s="35" t="s">
        <v>384</v>
      </c>
      <c r="C239" s="35" t="s">
        <v>384</v>
      </c>
      <c r="D239" s="193">
        <v>509.8</v>
      </c>
      <c r="E239" s="193"/>
      <c r="F239" s="193"/>
      <c r="G239" s="193"/>
      <c r="H239" s="193"/>
      <c r="I239" s="193">
        <v>1010.952380952381</v>
      </c>
      <c r="J239" s="193"/>
      <c r="K239" s="193"/>
      <c r="L239" s="35" t="s">
        <v>412</v>
      </c>
      <c r="M239" s="30" t="s">
        <v>706</v>
      </c>
      <c r="N239" s="35"/>
      <c r="O239" s="35" t="s">
        <v>604</v>
      </c>
      <c r="P239" s="35" t="s">
        <v>449</v>
      </c>
      <c r="Q239" s="35" t="s">
        <v>450</v>
      </c>
      <c r="R239" s="35" t="s">
        <v>496</v>
      </c>
      <c r="S239" s="35" t="s">
        <v>422</v>
      </c>
    </row>
    <row r="240" spans="1:19" customFormat="1" ht="26.25" x14ac:dyDescent="0.25">
      <c r="A240" s="26" t="s">
        <v>762</v>
      </c>
      <c r="B240" s="35" t="s">
        <v>386</v>
      </c>
      <c r="C240" s="55" t="s">
        <v>386</v>
      </c>
      <c r="D240" s="193">
        <v>724.05899999999997</v>
      </c>
      <c r="E240" s="193"/>
      <c r="F240" s="193"/>
      <c r="G240" s="193"/>
      <c r="H240" s="193"/>
      <c r="I240" s="193">
        <v>5052.166666666667</v>
      </c>
      <c r="J240" s="193"/>
      <c r="K240" s="193"/>
      <c r="L240" s="35" t="s">
        <v>412</v>
      </c>
      <c r="M240" s="30" t="s">
        <v>706</v>
      </c>
      <c r="N240" s="55" t="s">
        <v>606</v>
      </c>
      <c r="O240" s="35" t="s">
        <v>605</v>
      </c>
      <c r="P240" s="35" t="s">
        <v>433</v>
      </c>
      <c r="Q240" s="35" t="s">
        <v>482</v>
      </c>
      <c r="R240" s="35" t="s">
        <v>435</v>
      </c>
      <c r="S240" s="35" t="s">
        <v>427</v>
      </c>
    </row>
    <row r="241" spans="1:19" customFormat="1" x14ac:dyDescent="0.25">
      <c r="A241" s="26" t="s">
        <v>387</v>
      </c>
      <c r="B241" s="35" t="s">
        <v>388</v>
      </c>
      <c r="C241" s="55" t="s">
        <v>388</v>
      </c>
      <c r="D241" s="193">
        <v>3223.239</v>
      </c>
      <c r="E241" s="193"/>
      <c r="F241" s="193"/>
      <c r="G241" s="193"/>
      <c r="H241" s="193"/>
      <c r="I241" s="193">
        <v>7324.3809523809523</v>
      </c>
      <c r="J241" s="193"/>
      <c r="K241" s="193"/>
      <c r="L241" s="35" t="s">
        <v>412</v>
      </c>
      <c r="M241" s="30" t="s">
        <v>706</v>
      </c>
      <c r="N241" s="55" t="s">
        <v>608</v>
      </c>
      <c r="O241" s="35" t="s">
        <v>607</v>
      </c>
      <c r="P241" s="35" t="s">
        <v>433</v>
      </c>
      <c r="Q241" s="35" t="s">
        <v>434</v>
      </c>
      <c r="R241" s="35" t="s">
        <v>435</v>
      </c>
      <c r="S241" s="35" t="s">
        <v>427</v>
      </c>
    </row>
    <row r="242" spans="1:19" customFormat="1" ht="39" x14ac:dyDescent="0.25">
      <c r="A242" s="26" t="s">
        <v>389</v>
      </c>
      <c r="B242" s="35" t="s">
        <v>390</v>
      </c>
      <c r="C242" s="55" t="s">
        <v>390</v>
      </c>
      <c r="D242" s="193">
        <v>345.42</v>
      </c>
      <c r="E242" s="193"/>
      <c r="F242" s="193"/>
      <c r="G242" s="193"/>
      <c r="H242" s="193"/>
      <c r="I242" s="193">
        <v>756.52380952380952</v>
      </c>
      <c r="J242" s="193"/>
      <c r="K242" s="193"/>
      <c r="L242" s="35" t="s">
        <v>412</v>
      </c>
      <c r="M242" s="30" t="s">
        <v>706</v>
      </c>
      <c r="N242" s="55" t="s">
        <v>592</v>
      </c>
      <c r="O242" s="35" t="s">
        <v>722</v>
      </c>
      <c r="P242" s="35" t="s">
        <v>442</v>
      </c>
      <c r="Q242" s="35" t="s">
        <v>443</v>
      </c>
      <c r="R242" s="35" t="s">
        <v>444</v>
      </c>
      <c r="S242" s="35" t="s">
        <v>441</v>
      </c>
    </row>
    <row r="243" spans="1:19" customFormat="1" ht="26.25" x14ac:dyDescent="0.25">
      <c r="A243" s="26" t="s">
        <v>391</v>
      </c>
      <c r="B243" s="35" t="s">
        <v>392</v>
      </c>
      <c r="C243" s="35" t="s">
        <v>392</v>
      </c>
      <c r="D243" s="193">
        <v>413.64699999999999</v>
      </c>
      <c r="E243" s="193"/>
      <c r="F243" s="193"/>
      <c r="G243" s="193"/>
      <c r="H243" s="193"/>
      <c r="I243" s="193">
        <v>825.19047619047615</v>
      </c>
      <c r="J243" s="193"/>
      <c r="K243" s="193"/>
      <c r="L243" s="35" t="s">
        <v>412</v>
      </c>
      <c r="M243" s="30" t="s">
        <v>706</v>
      </c>
      <c r="N243" s="55"/>
      <c r="O243" s="35" t="s">
        <v>610</v>
      </c>
      <c r="P243" s="35" t="s">
        <v>439</v>
      </c>
      <c r="Q243" s="35" t="s">
        <v>515</v>
      </c>
      <c r="R243" s="35" t="s">
        <v>440</v>
      </c>
      <c r="S243" s="35" t="s">
        <v>438</v>
      </c>
    </row>
    <row r="244" spans="1:19" customFormat="1" ht="26.25" x14ac:dyDescent="0.25">
      <c r="A244" s="26" t="s">
        <v>393</v>
      </c>
      <c r="B244" s="35" t="s">
        <v>394</v>
      </c>
      <c r="C244" s="55" t="s">
        <v>394</v>
      </c>
      <c r="D244" s="193">
        <v>653.44000000000005</v>
      </c>
      <c r="E244" s="193"/>
      <c r="F244" s="193"/>
      <c r="G244" s="193"/>
      <c r="H244" s="193"/>
      <c r="I244" s="193">
        <v>1349.2142857142858</v>
      </c>
      <c r="J244" s="193"/>
      <c r="K244" s="193"/>
      <c r="L244" s="35" t="s">
        <v>412</v>
      </c>
      <c r="M244" s="30" t="s">
        <v>706</v>
      </c>
      <c r="N244" s="55"/>
      <c r="O244" s="35" t="s">
        <v>611</v>
      </c>
      <c r="P244" s="35" t="s">
        <v>428</v>
      </c>
      <c r="Q244" s="35" t="s">
        <v>429</v>
      </c>
      <c r="R244" s="35" t="s">
        <v>430</v>
      </c>
      <c r="S244" s="35" t="s">
        <v>427</v>
      </c>
    </row>
    <row r="245" spans="1:19" customFormat="1" ht="26.25" x14ac:dyDescent="0.25">
      <c r="A245" s="26" t="s">
        <v>395</v>
      </c>
      <c r="B245" s="35" t="s">
        <v>396</v>
      </c>
      <c r="C245" s="55" t="s">
        <v>396</v>
      </c>
      <c r="D245" s="193">
        <v>698.58900000000006</v>
      </c>
      <c r="E245" s="193"/>
      <c r="F245" s="193"/>
      <c r="G245" s="193"/>
      <c r="H245" s="193"/>
      <c r="I245" s="193">
        <v>1899.8571428571429</v>
      </c>
      <c r="J245" s="193"/>
      <c r="K245" s="193"/>
      <c r="L245" s="35" t="s">
        <v>412</v>
      </c>
      <c r="M245" s="30" t="s">
        <v>706</v>
      </c>
      <c r="N245" s="55" t="s">
        <v>613</v>
      </c>
      <c r="O245" s="35" t="s">
        <v>612</v>
      </c>
      <c r="P245" s="35" t="s">
        <v>428</v>
      </c>
      <c r="Q245" s="35" t="s">
        <v>429</v>
      </c>
      <c r="R245" s="35" t="s">
        <v>430</v>
      </c>
      <c r="S245" s="35" t="s">
        <v>427</v>
      </c>
    </row>
    <row r="246" spans="1:19" customFormat="1" ht="26.25" x14ac:dyDescent="0.25">
      <c r="A246" s="26" t="s">
        <v>397</v>
      </c>
      <c r="B246" s="35" t="s">
        <v>398</v>
      </c>
      <c r="C246" s="35" t="s">
        <v>398</v>
      </c>
      <c r="D246" s="193">
        <v>286.63799999999998</v>
      </c>
      <c r="E246" s="193"/>
      <c r="F246" s="193"/>
      <c r="G246" s="193"/>
      <c r="H246" s="193"/>
      <c r="I246" s="193">
        <v>531.59523809523807</v>
      </c>
      <c r="J246" s="193"/>
      <c r="K246" s="193"/>
      <c r="L246" s="35" t="s">
        <v>412</v>
      </c>
      <c r="M246" s="30" t="s">
        <v>706</v>
      </c>
      <c r="N246" s="55" t="s">
        <v>615</v>
      </c>
      <c r="O246" s="35" t="s">
        <v>614</v>
      </c>
      <c r="P246" s="35" t="s">
        <v>467</v>
      </c>
      <c r="Q246" s="35" t="s">
        <v>468</v>
      </c>
      <c r="R246" s="35" t="s">
        <v>467</v>
      </c>
      <c r="S246" s="35" t="s">
        <v>427</v>
      </c>
    </row>
    <row r="247" spans="1:19" customFormat="1" ht="26.25" x14ac:dyDescent="0.25">
      <c r="A247" s="26" t="s">
        <v>399</v>
      </c>
      <c r="B247" s="35" t="s">
        <v>400</v>
      </c>
      <c r="C247" s="55" t="s">
        <v>400</v>
      </c>
      <c r="D247" s="193">
        <v>256.59500000000003</v>
      </c>
      <c r="E247" s="193"/>
      <c r="F247" s="193"/>
      <c r="G247" s="193"/>
      <c r="H247" s="193"/>
      <c r="I247" s="193">
        <v>574.57142857142856</v>
      </c>
      <c r="J247" s="193"/>
      <c r="K247" s="193"/>
      <c r="L247" s="35" t="s">
        <v>412</v>
      </c>
      <c r="M247" s="30" t="s">
        <v>706</v>
      </c>
      <c r="N247" s="55"/>
      <c r="O247" s="35" t="s">
        <v>616</v>
      </c>
      <c r="P247" s="35" t="s">
        <v>433</v>
      </c>
      <c r="Q247" s="35" t="s">
        <v>482</v>
      </c>
      <c r="R247" s="35" t="s">
        <v>435</v>
      </c>
      <c r="S247" s="35" t="s">
        <v>427</v>
      </c>
    </row>
    <row r="248" spans="1:19" customFormat="1" ht="26.25" x14ac:dyDescent="0.25">
      <c r="A248" s="26" t="s">
        <v>799</v>
      </c>
      <c r="B248" s="35" t="s">
        <v>401</v>
      </c>
      <c r="C248" s="35" t="s">
        <v>401</v>
      </c>
      <c r="D248" s="193">
        <v>3836.1280000000002</v>
      </c>
      <c r="E248" s="193"/>
      <c r="F248" s="193"/>
      <c r="G248" s="193"/>
      <c r="H248" s="193">
        <v>596.77200000000005</v>
      </c>
      <c r="I248" s="193">
        <v>6510.7380952380954</v>
      </c>
      <c r="J248" s="193"/>
      <c r="K248" s="193"/>
      <c r="L248" s="35" t="s">
        <v>412</v>
      </c>
      <c r="M248" s="30" t="s">
        <v>706</v>
      </c>
      <c r="N248" s="55"/>
      <c r="O248" s="35" t="s">
        <v>775</v>
      </c>
      <c r="P248" s="35" t="s">
        <v>463</v>
      </c>
      <c r="Q248" s="35" t="s">
        <v>464</v>
      </c>
      <c r="R248" s="35" t="s">
        <v>463</v>
      </c>
      <c r="S248" s="35" t="s">
        <v>460</v>
      </c>
    </row>
    <row r="249" spans="1:19" customFormat="1" ht="51.75" x14ac:dyDescent="0.25">
      <c r="A249" s="26" t="s">
        <v>726</v>
      </c>
      <c r="B249" s="35" t="s">
        <v>658</v>
      </c>
      <c r="C249" s="55" t="s">
        <v>658</v>
      </c>
      <c r="D249" s="193">
        <v>32777.728999999999</v>
      </c>
      <c r="E249" s="193"/>
      <c r="F249" s="193"/>
      <c r="G249" s="193"/>
      <c r="H249" s="193"/>
      <c r="I249" s="193">
        <v>55291.619047619046</v>
      </c>
      <c r="J249" s="193"/>
      <c r="K249" s="193"/>
      <c r="L249" s="35" t="s">
        <v>412</v>
      </c>
      <c r="M249" s="30" t="s">
        <v>706</v>
      </c>
      <c r="N249" s="117" t="s">
        <v>814</v>
      </c>
      <c r="O249" s="35" t="s">
        <v>734</v>
      </c>
      <c r="P249" s="35" t="s">
        <v>433</v>
      </c>
      <c r="Q249" s="35" t="s">
        <v>482</v>
      </c>
      <c r="R249" s="35" t="s">
        <v>435</v>
      </c>
      <c r="S249" s="35" t="s">
        <v>427</v>
      </c>
    </row>
    <row r="250" spans="1:19" customFormat="1" ht="26.25" x14ac:dyDescent="0.25">
      <c r="A250" s="26" t="s">
        <v>402</v>
      </c>
      <c r="B250" s="35" t="s">
        <v>403</v>
      </c>
      <c r="C250" s="55" t="s">
        <v>403</v>
      </c>
      <c r="D250" s="193">
        <v>395.2</v>
      </c>
      <c r="E250" s="193"/>
      <c r="F250" s="193"/>
      <c r="G250" s="193"/>
      <c r="H250" s="193"/>
      <c r="I250" s="193">
        <v>961.33333333333337</v>
      </c>
      <c r="J250" s="193"/>
      <c r="K250" s="193"/>
      <c r="L250" s="35" t="s">
        <v>412</v>
      </c>
      <c r="M250" s="30" t="s">
        <v>706</v>
      </c>
      <c r="N250" s="55" t="s">
        <v>622</v>
      </c>
      <c r="O250" s="35" t="s">
        <v>621</v>
      </c>
      <c r="P250" s="35" t="s">
        <v>428</v>
      </c>
      <c r="Q250" s="35" t="s">
        <v>429</v>
      </c>
      <c r="R250" s="35" t="s">
        <v>430</v>
      </c>
      <c r="S250" s="35" t="s">
        <v>427</v>
      </c>
    </row>
    <row r="251" spans="1:19" customFormat="1" ht="39" x14ac:dyDescent="0.25">
      <c r="A251" s="26" t="s">
        <v>404</v>
      </c>
      <c r="B251" s="35" t="s">
        <v>405</v>
      </c>
      <c r="C251" s="30" t="s">
        <v>405</v>
      </c>
      <c r="D251" s="193"/>
      <c r="E251" s="193"/>
      <c r="F251" s="193"/>
      <c r="G251" s="193"/>
      <c r="H251" s="193"/>
      <c r="I251" s="193"/>
      <c r="J251" s="193"/>
      <c r="K251" s="193"/>
      <c r="L251" s="99" t="s">
        <v>412</v>
      </c>
      <c r="M251" s="30" t="s">
        <v>706</v>
      </c>
      <c r="N251" s="55" t="s">
        <v>425</v>
      </c>
      <c r="O251" s="35" t="s">
        <v>623</v>
      </c>
      <c r="P251" s="35" t="s">
        <v>442</v>
      </c>
      <c r="Q251" s="35" t="s">
        <v>443</v>
      </c>
      <c r="R251" s="35" t="s">
        <v>444</v>
      </c>
      <c r="S251" s="35" t="s">
        <v>441</v>
      </c>
    </row>
    <row r="252" spans="1:19" customFormat="1" x14ac:dyDescent="0.25">
      <c r="A252" s="26" t="s">
        <v>406</v>
      </c>
      <c r="B252" s="35" t="s">
        <v>407</v>
      </c>
      <c r="C252" s="55" t="s">
        <v>407</v>
      </c>
      <c r="D252" s="193">
        <v>394</v>
      </c>
      <c r="E252" s="193"/>
      <c r="F252" s="193"/>
      <c r="G252" s="193"/>
      <c r="H252" s="193"/>
      <c r="I252" s="193">
        <v>731.04761904761904</v>
      </c>
      <c r="J252" s="193"/>
      <c r="K252" s="193"/>
      <c r="L252" s="35" t="s">
        <v>412</v>
      </c>
      <c r="M252" s="30" t="s">
        <v>706</v>
      </c>
      <c r="N252" s="55" t="s">
        <v>625</v>
      </c>
      <c r="O252" s="35" t="s">
        <v>624</v>
      </c>
      <c r="P252" s="35" t="s">
        <v>463</v>
      </c>
      <c r="Q252" s="35" t="s">
        <v>464</v>
      </c>
      <c r="R252" s="35" t="s">
        <v>463</v>
      </c>
      <c r="S252" s="35" t="s">
        <v>460</v>
      </c>
    </row>
    <row r="253" spans="1:19" customFormat="1" x14ac:dyDescent="0.25">
      <c r="A253" s="26" t="s">
        <v>408</v>
      </c>
      <c r="B253" s="35" t="s">
        <v>409</v>
      </c>
      <c r="C253" s="35" t="s">
        <v>409</v>
      </c>
      <c r="D253" s="193">
        <v>309</v>
      </c>
      <c r="E253" s="193"/>
      <c r="F253" s="193"/>
      <c r="G253" s="193"/>
      <c r="H253" s="193"/>
      <c r="I253" s="193">
        <v>599</v>
      </c>
      <c r="J253" s="193"/>
      <c r="K253" s="193"/>
      <c r="L253" s="35" t="s">
        <v>414</v>
      </c>
      <c r="M253" s="30" t="s">
        <v>711</v>
      </c>
      <c r="N253" s="55"/>
      <c r="O253" s="35" t="s">
        <v>626</v>
      </c>
      <c r="P253" s="35" t="s">
        <v>439</v>
      </c>
      <c r="Q253" s="35" t="s">
        <v>409</v>
      </c>
      <c r="R253" s="35" t="s">
        <v>440</v>
      </c>
      <c r="S253" s="35" t="s">
        <v>438</v>
      </c>
    </row>
    <row r="254" spans="1:19" customFormat="1" x14ac:dyDescent="0.25">
      <c r="A254" s="26" t="s">
        <v>410</v>
      </c>
      <c r="B254" s="35" t="s">
        <v>411</v>
      </c>
      <c r="C254" s="35" t="s">
        <v>411</v>
      </c>
      <c r="D254" s="193">
        <v>6603.29</v>
      </c>
      <c r="E254" s="193"/>
      <c r="F254" s="193"/>
      <c r="G254" s="193"/>
      <c r="H254" s="193"/>
      <c r="I254" s="193">
        <v>10484.952380952382</v>
      </c>
      <c r="J254" s="193"/>
      <c r="K254" s="193"/>
      <c r="L254" s="35" t="s">
        <v>412</v>
      </c>
      <c r="M254" s="30" t="s">
        <v>706</v>
      </c>
      <c r="N254" s="55"/>
      <c r="O254" s="35" t="s">
        <v>627</v>
      </c>
      <c r="P254" s="35" t="s">
        <v>439</v>
      </c>
      <c r="Q254" s="35" t="s">
        <v>411</v>
      </c>
      <c r="R254" s="35" t="s">
        <v>440</v>
      </c>
      <c r="S254" s="35" t="s">
        <v>438</v>
      </c>
    </row>
    <row r="255" spans="1:19" customFormat="1" ht="39" x14ac:dyDescent="0.25">
      <c r="A255" s="26"/>
      <c r="B255" s="30"/>
      <c r="C255" s="99" t="s">
        <v>308</v>
      </c>
      <c r="D255" s="193"/>
      <c r="E255" s="193"/>
      <c r="F255" s="193"/>
      <c r="G255" s="193"/>
      <c r="H255" s="193"/>
      <c r="I255" s="193"/>
      <c r="J255" s="193"/>
      <c r="K255" s="193"/>
      <c r="L255" s="99" t="s">
        <v>416</v>
      </c>
      <c r="M255" s="30" t="s">
        <v>711</v>
      </c>
      <c r="N255" s="55" t="s">
        <v>561</v>
      </c>
      <c r="O255" s="35"/>
      <c r="P255" s="35" t="s">
        <v>439</v>
      </c>
      <c r="Q255" s="35" t="s">
        <v>453</v>
      </c>
      <c r="R255" s="35" t="s">
        <v>440</v>
      </c>
      <c r="S255" s="35" t="s">
        <v>438</v>
      </c>
    </row>
    <row r="256" spans="1:19" customFormat="1" ht="30" customHeight="1" x14ac:dyDescent="0.25">
      <c r="A256" s="26"/>
      <c r="B256" s="616"/>
      <c r="C256" s="100" t="s">
        <v>309</v>
      </c>
      <c r="D256" s="193"/>
      <c r="E256" s="193"/>
      <c r="F256" s="193"/>
      <c r="G256" s="193"/>
      <c r="H256" s="193"/>
      <c r="I256" s="193"/>
      <c r="J256" s="193"/>
      <c r="K256" s="193"/>
      <c r="L256" s="99" t="s">
        <v>416</v>
      </c>
      <c r="M256" s="30" t="s">
        <v>711</v>
      </c>
      <c r="N256" s="55" t="s">
        <v>561</v>
      </c>
      <c r="O256" s="35"/>
      <c r="P256" s="35" t="s">
        <v>439</v>
      </c>
      <c r="Q256" s="35" t="s">
        <v>453</v>
      </c>
      <c r="R256" s="35" t="s">
        <v>440</v>
      </c>
      <c r="S256" s="35" t="s">
        <v>438</v>
      </c>
    </row>
    <row r="257" spans="1:19" customFormat="1" ht="30" customHeight="1" x14ac:dyDescent="0.25">
      <c r="A257" s="26"/>
      <c r="B257" s="30"/>
      <c r="C257" s="99" t="s">
        <v>310</v>
      </c>
      <c r="D257" s="193"/>
      <c r="E257" s="193"/>
      <c r="F257" s="193"/>
      <c r="G257" s="193"/>
      <c r="H257" s="193"/>
      <c r="I257" s="193"/>
      <c r="J257" s="193"/>
      <c r="K257" s="193"/>
      <c r="L257" s="99" t="s">
        <v>416</v>
      </c>
      <c r="M257" s="30" t="s">
        <v>711</v>
      </c>
      <c r="N257" s="55" t="s">
        <v>561</v>
      </c>
      <c r="O257" s="35"/>
      <c r="P257" s="35" t="s">
        <v>442</v>
      </c>
      <c r="Q257" s="35" t="s">
        <v>443</v>
      </c>
      <c r="R257" s="35" t="s">
        <v>444</v>
      </c>
      <c r="S257" s="35" t="s">
        <v>441</v>
      </c>
    </row>
    <row r="258" spans="1:19" customFormat="1" ht="30" customHeight="1" x14ac:dyDescent="0.25">
      <c r="A258" s="58"/>
      <c r="B258" s="615"/>
      <c r="C258" s="58"/>
      <c r="D258" s="209"/>
      <c r="E258" s="173"/>
      <c r="F258" s="173"/>
      <c r="G258" s="173"/>
      <c r="H258" s="173"/>
      <c r="I258" s="209"/>
      <c r="J258" s="173"/>
      <c r="K258" s="173"/>
      <c r="L258" s="58"/>
      <c r="M258" s="197"/>
      <c r="N258" s="58"/>
      <c r="O258" s="58"/>
      <c r="P258" s="58"/>
      <c r="Q258" s="58"/>
      <c r="R258" s="58"/>
      <c r="S258" s="58"/>
    </row>
    <row r="259" spans="1:19" customFormat="1" ht="30" customHeight="1" x14ac:dyDescent="0.25">
      <c r="A259" s="58"/>
      <c r="B259" s="615"/>
      <c r="C259" s="58"/>
      <c r="D259" s="173"/>
      <c r="E259" s="173"/>
      <c r="F259" s="173"/>
      <c r="G259" s="173"/>
      <c r="H259" s="173"/>
      <c r="I259" s="173"/>
      <c r="J259" s="173"/>
      <c r="K259" s="173"/>
      <c r="L259" s="58"/>
      <c r="M259" s="197"/>
      <c r="N259" s="58"/>
      <c r="O259" s="58"/>
      <c r="P259" s="58"/>
      <c r="Q259" s="58"/>
      <c r="R259" s="58"/>
      <c r="S259" s="58"/>
    </row>
    <row r="260" spans="1:19" customFormat="1" ht="30" customHeight="1" x14ac:dyDescent="0.25">
      <c r="A260" s="58"/>
      <c r="B260" s="615"/>
      <c r="C260" s="58"/>
      <c r="D260" s="173"/>
      <c r="E260" s="173"/>
      <c r="F260" s="173"/>
      <c r="G260" s="173"/>
      <c r="H260" s="173"/>
      <c r="I260" s="173"/>
      <c r="J260" s="173"/>
      <c r="K260" s="173"/>
      <c r="L260" s="58"/>
      <c r="M260" s="58"/>
      <c r="N260" s="58"/>
      <c r="O260" s="58"/>
      <c r="P260" s="58"/>
      <c r="Q260" s="58"/>
      <c r="R260" s="58"/>
      <c r="S260" s="58"/>
    </row>
    <row r="261" spans="1:19" customFormat="1" ht="30" customHeight="1" x14ac:dyDescent="0.25">
      <c r="A261" s="58"/>
      <c r="B261" s="615"/>
      <c r="C261" s="58"/>
      <c r="D261" s="173"/>
      <c r="E261" s="173"/>
      <c r="F261" s="173"/>
      <c r="G261" s="173"/>
      <c r="H261" s="173"/>
      <c r="I261" s="173"/>
      <c r="J261" s="173"/>
      <c r="K261" s="173"/>
      <c r="L261" s="58"/>
      <c r="M261" s="58"/>
      <c r="N261" s="58"/>
      <c r="O261" s="58"/>
      <c r="P261" s="58"/>
      <c r="Q261" s="58"/>
      <c r="R261" s="58"/>
      <c r="S261" s="58"/>
    </row>
    <row r="262" spans="1:19" customFormat="1" ht="30" customHeight="1" x14ac:dyDescent="0.25">
      <c r="A262" s="58"/>
      <c r="B262" s="615"/>
      <c r="C262" s="58"/>
      <c r="D262" s="173"/>
      <c r="E262" s="173"/>
      <c r="F262" s="173"/>
      <c r="G262" s="173"/>
      <c r="H262" s="173"/>
      <c r="I262" s="173"/>
      <c r="J262" s="173"/>
      <c r="K262" s="173"/>
      <c r="L262" s="58"/>
      <c r="M262" s="58"/>
      <c r="N262" s="58"/>
      <c r="O262" s="58"/>
      <c r="P262" s="58"/>
      <c r="Q262" s="58"/>
      <c r="R262" s="58"/>
      <c r="S262" s="58"/>
    </row>
    <row r="263" spans="1:19" customFormat="1" ht="30" customHeight="1" x14ac:dyDescent="0.25">
      <c r="A263" s="58"/>
      <c r="B263" s="615"/>
      <c r="C263" s="58"/>
      <c r="D263" s="173"/>
      <c r="E263" s="173"/>
      <c r="F263" s="173"/>
      <c r="G263" s="173"/>
      <c r="H263" s="173"/>
      <c r="I263" s="173"/>
      <c r="J263" s="173"/>
      <c r="K263" s="173"/>
      <c r="L263" s="58"/>
      <c r="M263" s="58"/>
      <c r="N263" s="58"/>
      <c r="O263" s="58"/>
      <c r="P263" s="58"/>
      <c r="Q263" s="58"/>
      <c r="R263" s="58"/>
      <c r="S263" s="58"/>
    </row>
    <row r="264" spans="1:19" customFormat="1" ht="30" customHeight="1" x14ac:dyDescent="0.25">
      <c r="A264" s="58"/>
      <c r="B264" s="615"/>
      <c r="C264" s="58"/>
      <c r="D264" s="173"/>
      <c r="E264" s="173"/>
      <c r="F264" s="173"/>
      <c r="G264" s="173"/>
      <c r="H264" s="173"/>
      <c r="I264" s="173"/>
      <c r="J264" s="173"/>
      <c r="K264" s="173"/>
      <c r="L264" s="58"/>
      <c r="M264" s="58"/>
      <c r="N264" s="58"/>
      <c r="O264" s="58"/>
      <c r="P264" s="58"/>
      <c r="Q264" s="58"/>
      <c r="R264" s="58"/>
      <c r="S264" s="58"/>
    </row>
    <row r="265" spans="1:19" customFormat="1" ht="30" customHeight="1" x14ac:dyDescent="0.25">
      <c r="A265" s="58"/>
      <c r="B265" s="615"/>
      <c r="C265" s="58"/>
      <c r="D265" s="173"/>
      <c r="E265" s="173"/>
      <c r="F265" s="173"/>
      <c r="G265" s="173"/>
      <c r="H265" s="173"/>
      <c r="I265" s="173"/>
      <c r="J265" s="173"/>
      <c r="K265" s="173"/>
      <c r="L265" s="58"/>
      <c r="M265" s="58"/>
      <c r="N265" s="58"/>
      <c r="O265" s="58"/>
      <c r="P265" s="58"/>
      <c r="Q265" s="58"/>
      <c r="R265" s="58"/>
      <c r="S265" s="58"/>
    </row>
    <row r="266" spans="1:19" customFormat="1" ht="30" customHeight="1" x14ac:dyDescent="0.25">
      <c r="A266" s="58"/>
      <c r="B266" s="615"/>
      <c r="C266" s="58"/>
      <c r="D266" s="173"/>
      <c r="E266" s="173"/>
      <c r="F266" s="173"/>
      <c r="G266" s="173"/>
      <c r="H266" s="173"/>
      <c r="I266" s="173"/>
      <c r="J266" s="173"/>
      <c r="K266" s="173"/>
      <c r="L266" s="58"/>
      <c r="M266" s="58"/>
      <c r="N266" s="58"/>
      <c r="O266" s="58"/>
      <c r="P266" s="58"/>
      <c r="Q266" s="58"/>
      <c r="R266" s="58"/>
      <c r="S266" s="58"/>
    </row>
    <row r="267" spans="1:19" customFormat="1" ht="30" customHeight="1" x14ac:dyDescent="0.25">
      <c r="A267" s="58"/>
      <c r="B267" s="615"/>
      <c r="C267" s="58"/>
      <c r="D267" s="173"/>
      <c r="E267" s="173"/>
      <c r="F267" s="173"/>
      <c r="G267" s="173"/>
      <c r="H267" s="173"/>
      <c r="I267" s="173"/>
      <c r="J267" s="173"/>
      <c r="K267" s="173"/>
      <c r="L267" s="58"/>
      <c r="M267" s="58"/>
      <c r="N267" s="58"/>
      <c r="O267" s="58"/>
      <c r="P267" s="58"/>
      <c r="Q267" s="58"/>
      <c r="R267" s="58"/>
      <c r="S267" s="58"/>
    </row>
    <row r="268" spans="1:19" customFormat="1" ht="30" customHeight="1" x14ac:dyDescent="0.25">
      <c r="A268" s="58"/>
      <c r="B268" s="615"/>
      <c r="C268" s="58"/>
      <c r="D268" s="173"/>
      <c r="E268" s="173"/>
      <c r="F268" s="173"/>
      <c r="G268" s="173"/>
      <c r="H268" s="173"/>
      <c r="I268" s="173"/>
      <c r="J268" s="173"/>
      <c r="K268" s="173"/>
      <c r="L268" s="58"/>
      <c r="M268" s="58"/>
      <c r="N268" s="58"/>
      <c r="O268" s="58"/>
      <c r="P268" s="58"/>
      <c r="Q268" s="58"/>
      <c r="R268" s="58"/>
      <c r="S268" s="58"/>
    </row>
    <row r="269" spans="1:19" customFormat="1" ht="30" customHeight="1" x14ac:dyDescent="0.25">
      <c r="A269" s="58"/>
      <c r="B269" s="615"/>
      <c r="C269" s="58"/>
      <c r="D269" s="173"/>
      <c r="E269" s="173"/>
      <c r="F269" s="173"/>
      <c r="G269" s="173"/>
      <c r="H269" s="173"/>
      <c r="I269" s="173"/>
      <c r="J269" s="173"/>
      <c r="K269" s="173"/>
      <c r="L269" s="58"/>
      <c r="M269" s="58"/>
      <c r="N269" s="58"/>
      <c r="O269" s="58"/>
      <c r="P269" s="58"/>
      <c r="Q269" s="58"/>
      <c r="R269" s="58"/>
      <c r="S269" s="58"/>
    </row>
    <row r="270" spans="1:19" customFormat="1" ht="30" customHeight="1" x14ac:dyDescent="0.25">
      <c r="A270" s="58"/>
      <c r="B270" s="615"/>
      <c r="C270" s="58"/>
      <c r="D270" s="173"/>
      <c r="E270" s="173"/>
      <c r="F270" s="173"/>
      <c r="G270" s="173"/>
      <c r="H270" s="173"/>
      <c r="I270" s="173"/>
      <c r="J270" s="173"/>
      <c r="K270" s="173"/>
      <c r="L270" s="58"/>
      <c r="M270" s="58"/>
      <c r="N270" s="58"/>
      <c r="O270" s="58"/>
      <c r="P270" s="58"/>
      <c r="Q270" s="58"/>
      <c r="R270" s="58"/>
      <c r="S270" s="58"/>
    </row>
    <row r="271" spans="1:19" customFormat="1" ht="30" customHeight="1" x14ac:dyDescent="0.25">
      <c r="A271" s="58"/>
      <c r="B271" s="615"/>
      <c r="C271" s="58"/>
      <c r="D271" s="173"/>
      <c r="E271" s="173"/>
      <c r="F271" s="173"/>
      <c r="G271" s="173"/>
      <c r="H271" s="173"/>
      <c r="I271" s="173"/>
      <c r="J271" s="173"/>
      <c r="K271" s="173"/>
      <c r="L271" s="58"/>
      <c r="M271" s="58"/>
      <c r="N271" s="58"/>
      <c r="O271" s="58"/>
      <c r="P271" s="58"/>
      <c r="Q271" s="58"/>
      <c r="R271" s="58"/>
      <c r="S271" s="58"/>
    </row>
    <row r="272" spans="1:19" customFormat="1" ht="30" customHeight="1" x14ac:dyDescent="0.25">
      <c r="A272" s="58"/>
      <c r="B272" s="615"/>
      <c r="C272" s="58"/>
      <c r="D272" s="173"/>
      <c r="E272" s="173"/>
      <c r="F272" s="173"/>
      <c r="G272" s="173"/>
      <c r="H272" s="173"/>
      <c r="I272" s="173"/>
      <c r="J272" s="173"/>
      <c r="K272" s="173"/>
      <c r="L272" s="58"/>
      <c r="M272" s="58"/>
      <c r="N272" s="58"/>
      <c r="O272" s="58"/>
      <c r="P272" s="58"/>
      <c r="Q272" s="58"/>
      <c r="R272" s="58"/>
      <c r="S272" s="58"/>
    </row>
    <row r="273" spans="1:19" customFormat="1" ht="30" customHeight="1" x14ac:dyDescent="0.25">
      <c r="A273" s="58"/>
      <c r="B273" s="615"/>
      <c r="C273" s="58"/>
      <c r="D273" s="173"/>
      <c r="E273" s="173"/>
      <c r="F273" s="173"/>
      <c r="G273" s="173"/>
      <c r="H273" s="173"/>
      <c r="I273" s="173"/>
      <c r="J273" s="173"/>
      <c r="K273" s="173"/>
      <c r="L273" s="58"/>
      <c r="M273" s="58"/>
      <c r="N273" s="58"/>
      <c r="O273" s="58"/>
      <c r="P273" s="58"/>
      <c r="Q273" s="58"/>
      <c r="R273" s="58"/>
      <c r="S273" s="58"/>
    </row>
    <row r="274" spans="1:19" customFormat="1" ht="30" customHeight="1" x14ac:dyDescent="0.25">
      <c r="A274" s="58"/>
      <c r="B274" s="615"/>
      <c r="C274" s="58"/>
      <c r="D274" s="173"/>
      <c r="E274" s="173"/>
      <c r="F274" s="173"/>
      <c r="G274" s="173"/>
      <c r="H274" s="173"/>
      <c r="I274" s="173"/>
      <c r="J274" s="173"/>
      <c r="K274" s="173"/>
      <c r="L274" s="58"/>
      <c r="M274" s="58"/>
      <c r="N274" s="58"/>
      <c r="O274" s="58"/>
      <c r="P274" s="58"/>
      <c r="Q274" s="58"/>
      <c r="R274" s="58"/>
      <c r="S274" s="58"/>
    </row>
    <row r="275" spans="1:19" customFormat="1" ht="30" customHeight="1" x14ac:dyDescent="0.25">
      <c r="A275" s="58"/>
      <c r="B275" s="615"/>
      <c r="C275" s="58"/>
      <c r="D275" s="173"/>
      <c r="E275" s="173"/>
      <c r="F275" s="173"/>
      <c r="G275" s="173"/>
      <c r="H275" s="173"/>
      <c r="I275" s="173"/>
      <c r="J275" s="173"/>
      <c r="K275" s="173"/>
      <c r="L275" s="58"/>
      <c r="M275" s="58"/>
      <c r="N275" s="58"/>
      <c r="O275" s="58"/>
      <c r="P275" s="58"/>
      <c r="Q275" s="58"/>
      <c r="R275" s="58"/>
      <c r="S275" s="58"/>
    </row>
    <row r="276" spans="1:19" customFormat="1" ht="30" customHeight="1" x14ac:dyDescent="0.25">
      <c r="A276" s="58"/>
      <c r="B276" s="615"/>
      <c r="C276" s="58"/>
      <c r="D276" s="173"/>
      <c r="E276" s="173"/>
      <c r="F276" s="173"/>
      <c r="G276" s="173"/>
      <c r="H276" s="173"/>
      <c r="I276" s="173"/>
      <c r="J276" s="173"/>
      <c r="K276" s="173"/>
      <c r="L276" s="58"/>
      <c r="M276" s="58"/>
      <c r="N276" s="58"/>
      <c r="O276" s="58"/>
      <c r="P276" s="58"/>
      <c r="Q276" s="58"/>
      <c r="R276" s="58"/>
      <c r="S276" s="58"/>
    </row>
    <row r="277" spans="1:19" customFormat="1" ht="30" customHeight="1" x14ac:dyDescent="0.25">
      <c r="A277" s="58"/>
      <c r="B277" s="615"/>
      <c r="C277" s="58"/>
      <c r="D277" s="173"/>
      <c r="E277" s="173"/>
      <c r="F277" s="173"/>
      <c r="G277" s="173"/>
      <c r="H277" s="173"/>
      <c r="I277" s="173"/>
      <c r="J277" s="173"/>
      <c r="K277" s="173"/>
      <c r="L277" s="58"/>
      <c r="M277" s="58"/>
      <c r="N277" s="58"/>
      <c r="O277" s="58"/>
      <c r="P277" s="58"/>
      <c r="Q277" s="58"/>
      <c r="R277" s="58"/>
      <c r="S277" s="58"/>
    </row>
    <row r="278" spans="1:19" customFormat="1" ht="30" customHeight="1" x14ac:dyDescent="0.25">
      <c r="A278" s="58"/>
      <c r="B278" s="615"/>
      <c r="C278" s="58"/>
      <c r="D278" s="173"/>
      <c r="E278" s="173"/>
      <c r="F278" s="173"/>
      <c r="G278" s="173"/>
      <c r="H278" s="173"/>
      <c r="I278" s="173"/>
      <c r="J278" s="173"/>
      <c r="K278" s="173"/>
      <c r="L278" s="58"/>
      <c r="M278" s="58"/>
      <c r="N278" s="58"/>
      <c r="O278" s="58"/>
      <c r="P278" s="58"/>
      <c r="Q278" s="58"/>
      <c r="R278" s="58"/>
      <c r="S278" s="58"/>
    </row>
    <row r="279" spans="1:19" customFormat="1" ht="30" customHeight="1" x14ac:dyDescent="0.25">
      <c r="A279" s="58"/>
      <c r="B279" s="615"/>
      <c r="C279" s="58"/>
      <c r="D279" s="173"/>
      <c r="E279" s="173"/>
      <c r="F279" s="173"/>
      <c r="G279" s="173"/>
      <c r="H279" s="173"/>
      <c r="I279" s="173"/>
      <c r="J279" s="173"/>
      <c r="K279" s="173"/>
      <c r="L279" s="58"/>
      <c r="M279" s="58"/>
      <c r="N279" s="58"/>
      <c r="O279" s="58"/>
      <c r="P279" s="58"/>
      <c r="Q279" s="58"/>
      <c r="R279" s="58"/>
      <c r="S279" s="58"/>
    </row>
    <row r="280" spans="1:19" customFormat="1" ht="30" customHeight="1" x14ac:dyDescent="0.25">
      <c r="A280" s="58"/>
      <c r="B280" s="615"/>
      <c r="C280" s="58"/>
      <c r="D280" s="173"/>
      <c r="E280" s="173"/>
      <c r="F280" s="173"/>
      <c r="G280" s="173"/>
      <c r="H280" s="173"/>
      <c r="I280" s="173"/>
      <c r="J280" s="173"/>
      <c r="K280" s="173"/>
      <c r="L280" s="58"/>
      <c r="M280" s="58"/>
      <c r="N280" s="58"/>
      <c r="O280" s="58"/>
      <c r="P280" s="58"/>
      <c r="Q280" s="58"/>
      <c r="R280" s="58"/>
      <c r="S280" s="58"/>
    </row>
    <row r="281" spans="1:19" customFormat="1" ht="30" customHeight="1" x14ac:dyDescent="0.25">
      <c r="A281" s="58"/>
      <c r="B281" s="615"/>
      <c r="C281" s="58"/>
      <c r="D281" s="173"/>
      <c r="E281" s="173"/>
      <c r="F281" s="173"/>
      <c r="G281" s="173"/>
      <c r="H281" s="173"/>
      <c r="I281" s="173"/>
      <c r="J281" s="173"/>
      <c r="K281" s="173"/>
      <c r="L281" s="58"/>
      <c r="M281" s="58"/>
      <c r="N281" s="58"/>
      <c r="O281" s="58"/>
      <c r="P281" s="58"/>
      <c r="Q281" s="58"/>
      <c r="R281" s="58"/>
      <c r="S281" s="58"/>
    </row>
    <row r="282" spans="1:19" customFormat="1" ht="30" customHeight="1" x14ac:dyDescent="0.25">
      <c r="A282" s="58"/>
      <c r="B282" s="615"/>
      <c r="C282" s="58"/>
      <c r="D282" s="173"/>
      <c r="E282" s="173"/>
      <c r="F282" s="173"/>
      <c r="G282" s="173"/>
      <c r="H282" s="173"/>
      <c r="I282" s="173"/>
      <c r="J282" s="173"/>
      <c r="K282" s="173"/>
      <c r="L282" s="58"/>
      <c r="M282" s="58"/>
      <c r="N282" s="58"/>
      <c r="O282" s="58"/>
      <c r="P282" s="58"/>
      <c r="Q282" s="58"/>
      <c r="R282" s="58"/>
      <c r="S282" s="58"/>
    </row>
    <row r="283" spans="1:19" customFormat="1" ht="30" customHeight="1" x14ac:dyDescent="0.25">
      <c r="A283" s="58"/>
      <c r="B283" s="615"/>
      <c r="C283" s="58"/>
      <c r="D283" s="173"/>
      <c r="E283" s="173"/>
      <c r="F283" s="173"/>
      <c r="G283" s="173"/>
      <c r="H283" s="173"/>
      <c r="I283" s="173"/>
      <c r="J283" s="173"/>
      <c r="K283" s="173"/>
      <c r="L283" s="58"/>
      <c r="M283" s="58"/>
      <c r="N283" s="58"/>
      <c r="O283" s="58"/>
      <c r="P283" s="58"/>
      <c r="Q283" s="58"/>
      <c r="R283" s="58"/>
      <c r="S283" s="58"/>
    </row>
    <row r="284" spans="1:19" customFormat="1" ht="30" customHeight="1" x14ac:dyDescent="0.25">
      <c r="A284" s="58"/>
      <c r="B284" s="615"/>
      <c r="C284" s="58"/>
      <c r="D284" s="173"/>
      <c r="E284" s="173"/>
      <c r="F284" s="173"/>
      <c r="G284" s="173"/>
      <c r="H284" s="173"/>
      <c r="I284" s="173"/>
      <c r="J284" s="173"/>
      <c r="K284" s="173"/>
      <c r="L284" s="58"/>
      <c r="M284" s="58"/>
      <c r="N284" s="58"/>
      <c r="O284" s="58"/>
      <c r="P284" s="58"/>
      <c r="Q284" s="58"/>
      <c r="R284" s="58"/>
      <c r="S284" s="58"/>
    </row>
    <row r="285" spans="1:19" customFormat="1" ht="30" customHeight="1" x14ac:dyDescent="0.25">
      <c r="A285" s="58"/>
      <c r="B285" s="615"/>
      <c r="C285" s="58"/>
      <c r="D285" s="173"/>
      <c r="E285" s="173"/>
      <c r="F285" s="173"/>
      <c r="G285" s="173"/>
      <c r="H285" s="173"/>
      <c r="I285" s="173"/>
      <c r="J285" s="173"/>
      <c r="K285" s="173"/>
      <c r="L285" s="58"/>
      <c r="M285" s="58"/>
      <c r="N285" s="58"/>
      <c r="O285" s="58"/>
      <c r="P285" s="58"/>
      <c r="Q285" s="58"/>
      <c r="R285" s="58"/>
      <c r="S285" s="58"/>
    </row>
    <row r="286" spans="1:19" customFormat="1" ht="30" customHeight="1" x14ac:dyDescent="0.25">
      <c r="A286" s="58"/>
      <c r="B286" s="615"/>
      <c r="C286" s="58"/>
      <c r="D286" s="173"/>
      <c r="E286" s="173"/>
      <c r="F286" s="173"/>
      <c r="G286" s="173"/>
      <c r="H286" s="173"/>
      <c r="I286" s="173"/>
      <c r="J286" s="173"/>
      <c r="K286" s="173"/>
      <c r="L286" s="58"/>
      <c r="M286" s="58"/>
      <c r="N286" s="58"/>
      <c r="O286" s="58"/>
      <c r="P286" s="58"/>
      <c r="Q286" s="58"/>
      <c r="R286" s="58"/>
      <c r="S286" s="58"/>
    </row>
    <row r="287" spans="1:19" customFormat="1" ht="30" customHeight="1" x14ac:dyDescent="0.25">
      <c r="A287" s="58"/>
      <c r="B287" s="615"/>
      <c r="C287" s="58"/>
      <c r="D287" s="173"/>
      <c r="E287" s="173"/>
      <c r="F287" s="173"/>
      <c r="G287" s="173"/>
      <c r="H287" s="173"/>
      <c r="I287" s="173"/>
      <c r="J287" s="173"/>
      <c r="K287" s="173"/>
      <c r="L287" s="58"/>
      <c r="M287" s="58"/>
      <c r="N287" s="58"/>
      <c r="O287" s="58"/>
      <c r="P287" s="58"/>
      <c r="Q287" s="58"/>
      <c r="R287" s="58"/>
      <c r="S287" s="58"/>
    </row>
    <row r="288" spans="1:19" customFormat="1" ht="30" customHeight="1" x14ac:dyDescent="0.25">
      <c r="A288" s="58"/>
      <c r="B288" s="615"/>
      <c r="C288" s="58"/>
      <c r="D288" s="173"/>
      <c r="E288" s="173"/>
      <c r="F288" s="173"/>
      <c r="G288" s="173"/>
      <c r="H288" s="173"/>
      <c r="I288" s="173"/>
      <c r="J288" s="173"/>
      <c r="K288" s="173"/>
      <c r="L288" s="58"/>
      <c r="M288" s="58"/>
      <c r="N288" s="58"/>
      <c r="O288" s="58"/>
      <c r="P288" s="58"/>
      <c r="Q288" s="58"/>
      <c r="R288" s="58"/>
      <c r="S288" s="58"/>
    </row>
    <row r="289" spans="1:19" customFormat="1" ht="30" customHeight="1" x14ac:dyDescent="0.25">
      <c r="A289" s="58"/>
      <c r="B289" s="615"/>
      <c r="C289" s="58"/>
      <c r="D289" s="173"/>
      <c r="E289" s="173"/>
      <c r="F289" s="173"/>
      <c r="G289" s="173"/>
      <c r="H289" s="173"/>
      <c r="I289" s="173"/>
      <c r="J289" s="173"/>
      <c r="K289" s="173"/>
      <c r="L289" s="58"/>
      <c r="M289" s="58"/>
      <c r="N289" s="58"/>
      <c r="O289" s="58"/>
      <c r="P289" s="58"/>
      <c r="Q289" s="58"/>
      <c r="R289" s="58"/>
      <c r="S289" s="58"/>
    </row>
    <row r="290" spans="1:19" customFormat="1" ht="30" customHeight="1" x14ac:dyDescent="0.25">
      <c r="A290" s="58"/>
      <c r="B290" s="615"/>
      <c r="C290" s="58"/>
      <c r="D290" s="173"/>
      <c r="E290" s="173"/>
      <c r="F290" s="173"/>
      <c r="G290" s="173"/>
      <c r="H290" s="173"/>
      <c r="I290" s="173"/>
      <c r="J290" s="173"/>
      <c r="K290" s="173"/>
      <c r="L290" s="58"/>
      <c r="M290" s="58"/>
      <c r="N290" s="58"/>
      <c r="O290" s="58"/>
      <c r="P290" s="58"/>
      <c r="Q290" s="58"/>
      <c r="R290" s="58"/>
      <c r="S290" s="58"/>
    </row>
    <row r="291" spans="1:19" customFormat="1" ht="30" customHeight="1" x14ac:dyDescent="0.25">
      <c r="A291" s="58"/>
      <c r="B291" s="615"/>
      <c r="C291" s="58"/>
      <c r="D291" s="173"/>
      <c r="E291" s="173"/>
      <c r="F291" s="173"/>
      <c r="G291" s="173"/>
      <c r="H291" s="173"/>
      <c r="I291" s="173"/>
      <c r="J291" s="173"/>
      <c r="K291" s="173"/>
      <c r="L291" s="58"/>
      <c r="M291" s="58"/>
      <c r="N291" s="58"/>
      <c r="O291" s="58"/>
      <c r="P291" s="58"/>
      <c r="Q291" s="58"/>
      <c r="R291" s="58"/>
      <c r="S291" s="58"/>
    </row>
    <row r="292" spans="1:19" customFormat="1" ht="30" customHeight="1" x14ac:dyDescent="0.25">
      <c r="A292" s="58"/>
      <c r="B292" s="615"/>
      <c r="C292" s="58"/>
      <c r="D292" s="173"/>
      <c r="E292" s="173"/>
      <c r="F292" s="173"/>
      <c r="G292" s="173"/>
      <c r="H292" s="173"/>
      <c r="I292" s="173"/>
      <c r="J292" s="173"/>
      <c r="K292" s="173"/>
      <c r="L292" s="58"/>
      <c r="M292" s="58"/>
      <c r="N292" s="58"/>
      <c r="O292" s="58"/>
      <c r="P292" s="58"/>
      <c r="Q292" s="58"/>
      <c r="R292" s="58"/>
      <c r="S292" s="58"/>
    </row>
    <row r="293" spans="1:19" customFormat="1" ht="30" customHeight="1" x14ac:dyDescent="0.25">
      <c r="A293" s="58"/>
      <c r="B293" s="615"/>
      <c r="C293" s="58"/>
      <c r="D293" s="173"/>
      <c r="E293" s="173"/>
      <c r="F293" s="173"/>
      <c r="G293" s="173"/>
      <c r="H293" s="173"/>
      <c r="I293" s="173"/>
      <c r="J293" s="173"/>
      <c r="K293" s="173"/>
      <c r="L293" s="58"/>
      <c r="M293" s="58"/>
      <c r="N293" s="58"/>
      <c r="O293" s="58"/>
      <c r="P293" s="58"/>
      <c r="Q293" s="58"/>
      <c r="R293" s="58"/>
      <c r="S293" s="58"/>
    </row>
    <row r="294" spans="1:19" customFormat="1" ht="30" customHeight="1" x14ac:dyDescent="0.25">
      <c r="A294" s="58"/>
      <c r="B294" s="615"/>
      <c r="C294" s="58"/>
      <c r="D294" s="173"/>
      <c r="E294" s="173"/>
      <c r="F294" s="173"/>
      <c r="G294" s="173"/>
      <c r="H294" s="173"/>
      <c r="I294" s="173"/>
      <c r="J294" s="173"/>
      <c r="K294" s="173"/>
      <c r="L294" s="58"/>
      <c r="M294" s="58"/>
      <c r="N294" s="58"/>
      <c r="O294" s="58"/>
      <c r="P294" s="58"/>
      <c r="Q294" s="58"/>
      <c r="R294" s="58"/>
      <c r="S294" s="58"/>
    </row>
    <row r="295" spans="1:19" customFormat="1" ht="30" customHeight="1" x14ac:dyDescent="0.25">
      <c r="A295" s="58"/>
      <c r="B295" s="615"/>
      <c r="C295" s="58"/>
      <c r="D295" s="173"/>
      <c r="E295" s="173"/>
      <c r="F295" s="173"/>
      <c r="G295" s="173"/>
      <c r="H295" s="173"/>
      <c r="I295" s="173"/>
      <c r="J295" s="173"/>
      <c r="K295" s="173"/>
      <c r="L295" s="58"/>
      <c r="M295" s="58"/>
      <c r="N295" s="58"/>
      <c r="O295" s="58"/>
      <c r="P295" s="58"/>
      <c r="Q295" s="58"/>
      <c r="R295" s="58"/>
      <c r="S295" s="58"/>
    </row>
    <row r="296" spans="1:19" customFormat="1" ht="30" customHeight="1" x14ac:dyDescent="0.25">
      <c r="A296" s="58"/>
      <c r="B296" s="615"/>
      <c r="C296" s="58"/>
      <c r="D296" s="173"/>
      <c r="E296" s="173"/>
      <c r="F296" s="173"/>
      <c r="G296" s="173"/>
      <c r="H296" s="173"/>
      <c r="I296" s="173"/>
      <c r="J296" s="173"/>
      <c r="K296" s="173"/>
      <c r="L296" s="58"/>
      <c r="M296" s="58"/>
      <c r="N296" s="58"/>
      <c r="O296" s="58"/>
      <c r="P296" s="58"/>
      <c r="Q296" s="58"/>
      <c r="R296" s="58"/>
      <c r="S296" s="58"/>
    </row>
    <row r="297" spans="1:19" customFormat="1" ht="30" customHeight="1" x14ac:dyDescent="0.25">
      <c r="A297" s="58"/>
      <c r="B297" s="615"/>
      <c r="C297" s="58"/>
      <c r="D297" s="173"/>
      <c r="E297" s="173"/>
      <c r="F297" s="173"/>
      <c r="G297" s="173"/>
      <c r="H297" s="173"/>
      <c r="I297" s="173"/>
      <c r="J297" s="173"/>
      <c r="K297" s="173"/>
      <c r="L297" s="58"/>
      <c r="M297" s="58"/>
      <c r="N297" s="58"/>
      <c r="O297" s="58"/>
      <c r="P297" s="58"/>
      <c r="Q297" s="58"/>
      <c r="R297" s="58"/>
      <c r="S297" s="58"/>
    </row>
    <row r="298" spans="1:19" customFormat="1" ht="30" customHeight="1" x14ac:dyDescent="0.25">
      <c r="A298" s="58"/>
      <c r="B298" s="615"/>
      <c r="C298" s="58"/>
      <c r="D298" s="173"/>
      <c r="E298" s="173"/>
      <c r="F298" s="173"/>
      <c r="G298" s="173"/>
      <c r="H298" s="173"/>
      <c r="I298" s="173"/>
      <c r="J298" s="173"/>
      <c r="K298" s="173"/>
      <c r="L298" s="58"/>
      <c r="M298" s="58"/>
      <c r="N298" s="58"/>
      <c r="O298" s="58"/>
      <c r="P298" s="58"/>
      <c r="Q298" s="58"/>
      <c r="R298" s="58"/>
      <c r="S298" s="58"/>
    </row>
    <row r="299" spans="1:19" customFormat="1" ht="30" customHeight="1" x14ac:dyDescent="0.25">
      <c r="A299" s="58"/>
      <c r="B299" s="615"/>
      <c r="C299" s="58"/>
      <c r="D299" s="173"/>
      <c r="E299" s="173"/>
      <c r="F299" s="173"/>
      <c r="G299" s="173"/>
      <c r="H299" s="173"/>
      <c r="I299" s="173"/>
      <c r="J299" s="173"/>
      <c r="K299" s="173"/>
      <c r="L299" s="58"/>
      <c r="M299" s="58"/>
      <c r="N299" s="58"/>
      <c r="O299" s="58"/>
      <c r="P299" s="58"/>
      <c r="Q299" s="58"/>
      <c r="R299" s="58"/>
      <c r="S299" s="58"/>
    </row>
    <row r="300" spans="1:19" customFormat="1" ht="30" customHeight="1" x14ac:dyDescent="0.25">
      <c r="A300" s="58"/>
      <c r="B300" s="615"/>
      <c r="C300" s="58"/>
      <c r="D300" s="173"/>
      <c r="E300" s="173"/>
      <c r="F300" s="173"/>
      <c r="G300" s="173"/>
      <c r="H300" s="173"/>
      <c r="I300" s="173"/>
      <c r="J300" s="173"/>
      <c r="K300" s="173"/>
      <c r="L300" s="58"/>
      <c r="M300" s="58"/>
      <c r="N300" s="58"/>
      <c r="O300" s="58"/>
      <c r="P300" s="58"/>
      <c r="Q300" s="58"/>
      <c r="R300" s="58"/>
      <c r="S300" s="58"/>
    </row>
    <row r="301" spans="1:19" customFormat="1" ht="30" customHeight="1" x14ac:dyDescent="0.25">
      <c r="A301" s="58"/>
      <c r="B301" s="615"/>
      <c r="C301" s="58"/>
      <c r="D301" s="173"/>
      <c r="E301" s="173"/>
      <c r="F301" s="173"/>
      <c r="G301" s="173"/>
      <c r="H301" s="173"/>
      <c r="I301" s="173"/>
      <c r="J301" s="173"/>
      <c r="K301" s="173"/>
      <c r="L301" s="58"/>
      <c r="M301" s="58"/>
      <c r="N301" s="58"/>
      <c r="O301" s="58"/>
      <c r="P301" s="58"/>
      <c r="Q301" s="58"/>
      <c r="R301" s="58"/>
      <c r="S301" s="58"/>
    </row>
    <row r="302" spans="1:19" customFormat="1" ht="30" customHeight="1" x14ac:dyDescent="0.25">
      <c r="A302" s="58"/>
      <c r="B302" s="615"/>
      <c r="C302" s="58"/>
      <c r="D302" s="173"/>
      <c r="E302" s="173"/>
      <c r="F302" s="173"/>
      <c r="G302" s="173"/>
      <c r="H302" s="173"/>
      <c r="I302" s="173"/>
      <c r="J302" s="173"/>
      <c r="K302" s="173"/>
      <c r="L302" s="58"/>
      <c r="M302" s="58"/>
      <c r="N302" s="58"/>
      <c r="O302" s="58"/>
      <c r="P302" s="58"/>
      <c r="Q302" s="58"/>
      <c r="R302" s="58"/>
      <c r="S302" s="58"/>
    </row>
    <row r="303" spans="1:19" customFormat="1" ht="30" customHeight="1" x14ac:dyDescent="0.25">
      <c r="A303" s="58"/>
      <c r="B303" s="615"/>
      <c r="C303" s="58"/>
      <c r="D303" s="173"/>
      <c r="E303" s="173"/>
      <c r="F303" s="173"/>
      <c r="G303" s="173"/>
      <c r="H303" s="173"/>
      <c r="I303" s="173"/>
      <c r="J303" s="173"/>
      <c r="K303" s="173"/>
      <c r="L303" s="58"/>
      <c r="M303" s="58"/>
      <c r="N303" s="58"/>
      <c r="O303" s="58"/>
      <c r="P303" s="58"/>
      <c r="Q303" s="58"/>
      <c r="R303" s="58"/>
      <c r="S303" s="58"/>
    </row>
    <row r="304" spans="1:19" customFormat="1" ht="30" customHeight="1" x14ac:dyDescent="0.25">
      <c r="A304" s="58"/>
      <c r="B304" s="615"/>
      <c r="C304" s="58"/>
      <c r="D304" s="173"/>
      <c r="E304" s="173"/>
      <c r="F304" s="173"/>
      <c r="G304" s="173"/>
      <c r="H304" s="173"/>
      <c r="I304" s="173"/>
      <c r="J304" s="173"/>
      <c r="K304" s="173"/>
      <c r="L304" s="58"/>
      <c r="M304" s="58"/>
      <c r="N304" s="58"/>
      <c r="O304" s="58"/>
      <c r="P304" s="58"/>
      <c r="Q304" s="58"/>
      <c r="R304" s="58"/>
      <c r="S304" s="58"/>
    </row>
    <row r="305" spans="1:19" customFormat="1" ht="30" customHeight="1" x14ac:dyDescent="0.25">
      <c r="A305" s="58"/>
      <c r="B305" s="615"/>
      <c r="C305" s="58"/>
      <c r="D305" s="173"/>
      <c r="E305" s="173"/>
      <c r="F305" s="173"/>
      <c r="G305" s="173"/>
      <c r="H305" s="173"/>
      <c r="I305" s="173"/>
      <c r="J305" s="173"/>
      <c r="K305" s="173"/>
      <c r="L305" s="58"/>
      <c r="M305" s="58"/>
      <c r="N305" s="58"/>
      <c r="O305" s="58"/>
      <c r="P305" s="58"/>
      <c r="Q305" s="58"/>
      <c r="R305" s="58"/>
      <c r="S305" s="58"/>
    </row>
    <row r="306" spans="1:19" customFormat="1" ht="30" customHeight="1" x14ac:dyDescent="0.25">
      <c r="A306" s="58"/>
      <c r="B306" s="615"/>
      <c r="C306" s="58"/>
      <c r="D306" s="173"/>
      <c r="E306" s="173"/>
      <c r="F306" s="173"/>
      <c r="G306" s="173"/>
      <c r="H306" s="173"/>
      <c r="I306" s="173"/>
      <c r="J306" s="173"/>
      <c r="K306" s="173"/>
      <c r="L306" s="58"/>
      <c r="M306" s="58"/>
      <c r="N306" s="58"/>
      <c r="O306" s="58"/>
      <c r="P306" s="58"/>
      <c r="Q306" s="58"/>
      <c r="R306" s="58"/>
      <c r="S306" s="58"/>
    </row>
    <row r="307" spans="1:19" customFormat="1" ht="30" customHeight="1" x14ac:dyDescent="0.25">
      <c r="A307" s="58"/>
      <c r="B307" s="615"/>
      <c r="C307" s="58"/>
      <c r="D307" s="173"/>
      <c r="E307" s="173"/>
      <c r="F307" s="173"/>
      <c r="G307" s="173"/>
      <c r="H307" s="173"/>
      <c r="I307" s="173"/>
      <c r="J307" s="173"/>
      <c r="K307" s="173"/>
      <c r="L307" s="58"/>
      <c r="M307" s="58"/>
      <c r="N307" s="58"/>
      <c r="O307" s="58"/>
      <c r="P307" s="58"/>
      <c r="Q307" s="58"/>
      <c r="R307" s="58"/>
      <c r="S307" s="58"/>
    </row>
    <row r="308" spans="1:19" customFormat="1" ht="30" customHeight="1" x14ac:dyDescent="0.25">
      <c r="A308" s="58"/>
      <c r="B308" s="615"/>
      <c r="C308" s="58"/>
      <c r="D308" s="173"/>
      <c r="E308" s="173"/>
      <c r="F308" s="173"/>
      <c r="G308" s="173"/>
      <c r="H308" s="173"/>
      <c r="I308" s="173"/>
      <c r="J308" s="173"/>
      <c r="K308" s="173"/>
      <c r="L308" s="58"/>
      <c r="M308" s="58"/>
      <c r="N308" s="58"/>
      <c r="O308" s="58"/>
      <c r="P308" s="58"/>
      <c r="Q308" s="58"/>
      <c r="R308" s="58"/>
      <c r="S308" s="58"/>
    </row>
    <row r="309" spans="1:19" customFormat="1" ht="30" customHeight="1" x14ac:dyDescent="0.25">
      <c r="A309" s="58"/>
      <c r="B309" s="615"/>
      <c r="C309" s="58"/>
      <c r="D309" s="173"/>
      <c r="E309" s="173"/>
      <c r="F309" s="173"/>
      <c r="G309" s="173"/>
      <c r="H309" s="173"/>
      <c r="I309" s="173"/>
      <c r="J309" s="173"/>
      <c r="K309" s="173"/>
      <c r="L309" s="58"/>
      <c r="M309" s="58"/>
      <c r="N309" s="58"/>
      <c r="O309" s="58"/>
      <c r="P309" s="58"/>
      <c r="Q309" s="58"/>
      <c r="R309" s="58"/>
      <c r="S309" s="58"/>
    </row>
    <row r="310" spans="1:19" customFormat="1" ht="30" customHeight="1" x14ac:dyDescent="0.25">
      <c r="A310" s="58"/>
      <c r="B310" s="615"/>
      <c r="C310" s="58"/>
      <c r="D310" s="173"/>
      <c r="E310" s="173"/>
      <c r="F310" s="173"/>
      <c r="G310" s="173"/>
      <c r="H310" s="173"/>
      <c r="I310" s="173"/>
      <c r="J310" s="173"/>
      <c r="K310" s="173"/>
      <c r="L310" s="58"/>
      <c r="M310" s="58"/>
      <c r="N310" s="58"/>
      <c r="O310" s="58"/>
      <c r="P310" s="58"/>
      <c r="Q310" s="58"/>
      <c r="R310" s="58"/>
      <c r="S310" s="58"/>
    </row>
    <row r="311" spans="1:19" customFormat="1" ht="30" customHeight="1" x14ac:dyDescent="0.25">
      <c r="A311" s="58"/>
      <c r="B311" s="615"/>
      <c r="C311" s="58"/>
      <c r="D311" s="173"/>
      <c r="E311" s="173"/>
      <c r="F311" s="173"/>
      <c r="G311" s="173"/>
      <c r="H311" s="173"/>
      <c r="I311" s="173"/>
      <c r="J311" s="173"/>
      <c r="K311" s="173"/>
      <c r="L311" s="58"/>
      <c r="M311" s="58"/>
      <c r="N311" s="58"/>
      <c r="O311" s="58"/>
      <c r="P311" s="58"/>
      <c r="Q311" s="58"/>
      <c r="R311" s="58"/>
      <c r="S311" s="58"/>
    </row>
    <row r="312" spans="1:19" customFormat="1" ht="30" customHeight="1" x14ac:dyDescent="0.25">
      <c r="A312" s="58"/>
      <c r="B312" s="615"/>
      <c r="C312" s="58"/>
      <c r="D312" s="173"/>
      <c r="E312" s="173"/>
      <c r="F312" s="173"/>
      <c r="G312" s="173"/>
      <c r="H312" s="173"/>
      <c r="I312" s="173"/>
      <c r="J312" s="173"/>
      <c r="K312" s="173"/>
      <c r="L312" s="58"/>
      <c r="M312" s="58"/>
      <c r="N312" s="58"/>
      <c r="O312" s="58"/>
      <c r="P312" s="58"/>
      <c r="Q312" s="58"/>
      <c r="R312" s="58"/>
      <c r="S312" s="58"/>
    </row>
    <row r="313" spans="1:19" customFormat="1" ht="30" customHeight="1" x14ac:dyDescent="0.25">
      <c r="A313" s="58"/>
      <c r="B313" s="615"/>
      <c r="C313" s="58"/>
      <c r="D313" s="173"/>
      <c r="E313" s="173"/>
      <c r="F313" s="173"/>
      <c r="G313" s="173"/>
      <c r="H313" s="173"/>
      <c r="I313" s="173"/>
      <c r="J313" s="173"/>
      <c r="K313" s="173"/>
      <c r="L313" s="58"/>
      <c r="M313" s="58"/>
      <c r="N313" s="58"/>
      <c r="O313" s="58"/>
      <c r="P313" s="58"/>
      <c r="Q313" s="58"/>
      <c r="R313" s="58"/>
      <c r="S313" s="58"/>
    </row>
    <row r="314" spans="1:19" customFormat="1" ht="30" customHeight="1" x14ac:dyDescent="0.25">
      <c r="A314" s="58"/>
      <c r="B314" s="615"/>
      <c r="C314" s="58"/>
      <c r="D314" s="173"/>
      <c r="E314" s="173"/>
      <c r="F314" s="173"/>
      <c r="G314" s="173"/>
      <c r="H314" s="173"/>
      <c r="I314" s="173"/>
      <c r="J314" s="173"/>
      <c r="K314" s="173"/>
      <c r="L314" s="58"/>
      <c r="M314" s="58"/>
      <c r="N314" s="58"/>
      <c r="O314" s="58"/>
      <c r="P314" s="58"/>
      <c r="Q314" s="58"/>
      <c r="R314" s="58"/>
      <c r="S314" s="58"/>
    </row>
    <row r="315" spans="1:19" customFormat="1" ht="30" customHeight="1" x14ac:dyDescent="0.25">
      <c r="A315" s="58"/>
      <c r="B315" s="615"/>
      <c r="C315" s="58"/>
      <c r="D315" s="173"/>
      <c r="E315" s="173"/>
      <c r="F315" s="173"/>
      <c r="G315" s="173"/>
      <c r="H315" s="173"/>
      <c r="I315" s="173"/>
      <c r="J315" s="173"/>
      <c r="K315" s="173"/>
      <c r="L315" s="58"/>
      <c r="M315" s="58"/>
      <c r="N315" s="58"/>
      <c r="O315" s="58"/>
      <c r="P315" s="58"/>
      <c r="Q315" s="58"/>
      <c r="R315" s="58"/>
      <c r="S315" s="58"/>
    </row>
    <row r="316" spans="1:19" customFormat="1" ht="30" customHeight="1" x14ac:dyDescent="0.25">
      <c r="A316" s="58"/>
      <c r="B316" s="615"/>
      <c r="C316" s="58"/>
      <c r="D316" s="173"/>
      <c r="E316" s="173"/>
      <c r="F316" s="173"/>
      <c r="G316" s="173"/>
      <c r="H316" s="173"/>
      <c r="I316" s="173"/>
      <c r="J316" s="173"/>
      <c r="K316" s="173"/>
      <c r="L316" s="58"/>
      <c r="M316" s="58"/>
      <c r="N316" s="58"/>
      <c r="O316" s="58"/>
      <c r="P316" s="58"/>
      <c r="Q316" s="58"/>
      <c r="R316" s="58"/>
      <c r="S316" s="58"/>
    </row>
    <row r="317" spans="1:19" customFormat="1" ht="30" customHeight="1" x14ac:dyDescent="0.25">
      <c r="A317" s="58"/>
      <c r="B317" s="615"/>
      <c r="C317" s="58"/>
      <c r="D317" s="173"/>
      <c r="E317" s="173"/>
      <c r="F317" s="173"/>
      <c r="G317" s="173"/>
      <c r="H317" s="173"/>
      <c r="I317" s="173"/>
      <c r="J317" s="173"/>
      <c r="K317" s="173"/>
      <c r="L317" s="58"/>
      <c r="M317" s="58"/>
      <c r="N317" s="58"/>
      <c r="O317" s="58"/>
      <c r="P317" s="58"/>
      <c r="Q317" s="58"/>
      <c r="R317" s="58"/>
      <c r="S317" s="58"/>
    </row>
    <row r="318" spans="1:19" customFormat="1" ht="30" customHeight="1" x14ac:dyDescent="0.25">
      <c r="A318" s="58"/>
      <c r="B318" s="615"/>
      <c r="C318" s="58"/>
      <c r="D318" s="173"/>
      <c r="E318" s="173"/>
      <c r="F318" s="173"/>
      <c r="G318" s="173"/>
      <c r="H318" s="173"/>
      <c r="I318" s="173"/>
      <c r="J318" s="173"/>
      <c r="K318" s="173"/>
      <c r="L318" s="58"/>
      <c r="M318" s="58"/>
      <c r="N318" s="58"/>
      <c r="O318" s="58"/>
      <c r="P318" s="58"/>
      <c r="Q318" s="58"/>
      <c r="R318" s="58"/>
      <c r="S318" s="58"/>
    </row>
    <row r="319" spans="1:19" customFormat="1" ht="30" customHeight="1" x14ac:dyDescent="0.25">
      <c r="A319" s="58"/>
      <c r="B319" s="615"/>
      <c r="C319" s="58"/>
      <c r="D319" s="173"/>
      <c r="E319" s="173"/>
      <c r="F319" s="173"/>
      <c r="G319" s="173"/>
      <c r="H319" s="173"/>
      <c r="I319" s="173"/>
      <c r="J319" s="173"/>
      <c r="K319" s="173"/>
      <c r="L319" s="58"/>
      <c r="M319" s="58"/>
      <c r="N319" s="58"/>
      <c r="O319" s="58"/>
      <c r="P319" s="58"/>
      <c r="Q319" s="58"/>
      <c r="R319" s="58"/>
      <c r="S319" s="58"/>
    </row>
    <row r="320" spans="1:19" customFormat="1" ht="30" customHeight="1" x14ac:dyDescent="0.25">
      <c r="A320" s="58"/>
      <c r="B320" s="615"/>
      <c r="C320" s="58"/>
      <c r="D320" s="173"/>
      <c r="E320" s="173"/>
      <c r="F320" s="173"/>
      <c r="G320" s="173"/>
      <c r="H320" s="173"/>
      <c r="I320" s="173"/>
      <c r="J320" s="173"/>
      <c r="K320" s="173"/>
      <c r="L320" s="58"/>
      <c r="M320" s="58"/>
      <c r="N320" s="58"/>
      <c r="O320" s="58"/>
      <c r="P320" s="58"/>
      <c r="Q320" s="58"/>
      <c r="R320" s="58"/>
      <c r="S320" s="58"/>
    </row>
    <row r="321" spans="1:19" customFormat="1" ht="30" customHeight="1" x14ac:dyDescent="0.25">
      <c r="A321" s="58"/>
      <c r="B321" s="615"/>
      <c r="C321" s="58"/>
      <c r="D321" s="173"/>
      <c r="E321" s="173"/>
      <c r="F321" s="173"/>
      <c r="G321" s="173"/>
      <c r="H321" s="173"/>
      <c r="I321" s="173"/>
      <c r="J321" s="173"/>
      <c r="K321" s="173"/>
      <c r="L321" s="58"/>
      <c r="M321" s="58"/>
      <c r="N321" s="58"/>
      <c r="O321" s="58"/>
      <c r="P321" s="58"/>
      <c r="Q321" s="58"/>
      <c r="R321" s="58"/>
      <c r="S321" s="58"/>
    </row>
    <row r="322" spans="1:19" customFormat="1" ht="30" customHeight="1" x14ac:dyDescent="0.25">
      <c r="A322" s="58"/>
      <c r="B322" s="615"/>
      <c r="C322" s="58"/>
      <c r="D322" s="173"/>
      <c r="E322" s="173"/>
      <c r="F322" s="173"/>
      <c r="G322" s="173"/>
      <c r="H322" s="173"/>
      <c r="I322" s="173"/>
      <c r="J322" s="173"/>
      <c r="K322" s="173"/>
      <c r="L322" s="58"/>
      <c r="M322" s="58"/>
      <c r="N322" s="58"/>
      <c r="O322" s="58"/>
      <c r="P322" s="58"/>
      <c r="Q322" s="58"/>
      <c r="R322" s="58"/>
      <c r="S322" s="58"/>
    </row>
    <row r="323" spans="1:19" customFormat="1" ht="30" customHeight="1" x14ac:dyDescent="0.25">
      <c r="A323" s="58"/>
      <c r="B323" s="615"/>
      <c r="C323" s="58"/>
      <c r="D323" s="173"/>
      <c r="E323" s="173"/>
      <c r="F323" s="173"/>
      <c r="G323" s="173"/>
      <c r="H323" s="173"/>
      <c r="I323" s="173"/>
      <c r="J323" s="173"/>
      <c r="K323" s="173"/>
      <c r="L323" s="58"/>
      <c r="M323" s="58"/>
      <c r="N323" s="58"/>
      <c r="O323" s="58"/>
      <c r="P323" s="58"/>
      <c r="Q323" s="58"/>
      <c r="R323" s="58"/>
      <c r="S323" s="58"/>
    </row>
  </sheetData>
  <sortState ref="A3:S256">
    <sortCondition ref="A3:A256"/>
    <sortCondition ref="C3:C256"/>
    <sortCondition ref="B3:B256"/>
  </sortState>
  <mergeCells count="1">
    <mergeCell ref="A2:S2"/>
  </mergeCells>
  <printOptions gridLines="1"/>
  <pageMargins left="0.7" right="0.7" top="0.75" bottom="0.75" header="0.3" footer="0.3"/>
  <pageSetup scale="64"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T355"/>
  <sheetViews>
    <sheetView workbookViewId="0">
      <pane xSplit="3" ySplit="5" topLeftCell="D6" activePane="bottomRight" state="frozen"/>
      <selection activeCell="I19" sqref="I19"/>
      <selection pane="topRight" activeCell="I19" sqref="I19"/>
      <selection pane="bottomLeft" activeCell="I19" sqref="I19"/>
      <selection pane="bottomRight" activeCell="L227" sqref="L227"/>
    </sheetView>
  </sheetViews>
  <sheetFormatPr defaultRowHeight="15" x14ac:dyDescent="0.2"/>
  <cols>
    <col min="1" max="1" width="15.7109375" style="113" customWidth="1"/>
    <col min="2" max="3" width="15.7109375" style="51" customWidth="1"/>
    <col min="4" max="5" width="10.7109375" style="51" customWidth="1"/>
    <col min="6" max="6" width="10.7109375" style="222" customWidth="1"/>
    <col min="7" max="7" width="10.7109375" style="51" customWidth="1"/>
    <col min="8" max="8" width="11.28515625" style="222" customWidth="1"/>
    <col min="9" max="9" width="10.7109375" style="226" customWidth="1"/>
    <col min="10" max="10" width="10.7109375" style="222" customWidth="1"/>
    <col min="11" max="11" width="10.7109375" style="226" customWidth="1"/>
    <col min="12" max="14" width="10.7109375" style="51" customWidth="1"/>
    <col min="15" max="15" width="15.7109375" style="51" customWidth="1"/>
    <col min="16" max="16" width="10.7109375" style="51" customWidth="1"/>
    <col min="17" max="17" width="12.140625" style="113" customWidth="1"/>
    <col min="18" max="20" width="10.7109375" style="51" customWidth="1"/>
    <col min="21" max="16384" width="9.140625" style="2"/>
  </cols>
  <sheetData>
    <row r="1" spans="1:20" s="576" customFormat="1" x14ac:dyDescent="0.25">
      <c r="A1" s="585" t="s">
        <v>1061</v>
      </c>
      <c r="B1" s="583"/>
      <c r="C1" s="583"/>
      <c r="D1" s="583"/>
      <c r="E1" s="583"/>
      <c r="F1" s="583"/>
      <c r="G1" s="583"/>
      <c r="H1" s="583"/>
      <c r="I1" s="628"/>
      <c r="J1" s="583"/>
      <c r="K1" s="583"/>
      <c r="L1" s="583"/>
      <c r="M1" s="583"/>
      <c r="N1" s="583"/>
      <c r="O1" s="583"/>
      <c r="P1" s="583"/>
      <c r="Q1" s="583"/>
      <c r="R1" s="583"/>
      <c r="S1" s="583"/>
      <c r="T1" s="583"/>
    </row>
    <row r="2" spans="1:20" s="576" customFormat="1" x14ac:dyDescent="0.25">
      <c r="A2" s="585" t="s">
        <v>1021</v>
      </c>
      <c r="B2" s="583"/>
      <c r="C2" s="583"/>
      <c r="D2" s="583"/>
      <c r="E2" s="583"/>
      <c r="F2" s="583"/>
      <c r="G2" s="583"/>
      <c r="H2" s="583"/>
      <c r="I2" s="628"/>
      <c r="J2" s="583"/>
      <c r="K2" s="583"/>
      <c r="L2" s="583"/>
      <c r="M2" s="583"/>
      <c r="N2" s="583"/>
      <c r="O2" s="583"/>
      <c r="P2" s="583"/>
      <c r="Q2" s="583"/>
      <c r="R2" s="583"/>
      <c r="S2" s="583"/>
      <c r="T2" s="583"/>
    </row>
    <row r="3" spans="1:20" s="576" customFormat="1" x14ac:dyDescent="0.25">
      <c r="A3" s="585" t="s">
        <v>1022</v>
      </c>
      <c r="B3" s="583"/>
      <c r="C3" s="583"/>
      <c r="D3" s="583"/>
      <c r="E3" s="583"/>
      <c r="F3" s="583"/>
      <c r="G3" s="583"/>
      <c r="H3" s="583"/>
      <c r="I3" s="628"/>
      <c r="J3" s="583"/>
      <c r="K3" s="583"/>
      <c r="L3" s="583"/>
      <c r="M3" s="583"/>
      <c r="N3" s="583"/>
      <c r="O3" s="583"/>
      <c r="P3" s="583"/>
      <c r="Q3" s="583"/>
      <c r="R3" s="583"/>
      <c r="S3" s="583"/>
      <c r="T3" s="583"/>
    </row>
    <row r="4" spans="1:20" s="586" customFormat="1" ht="16.5" thickBot="1" x14ac:dyDescent="0.3">
      <c r="A4" s="670" t="s">
        <v>1049</v>
      </c>
      <c r="B4" s="670"/>
      <c r="C4" s="670"/>
      <c r="D4" s="670"/>
      <c r="E4" s="670"/>
      <c r="F4" s="670"/>
      <c r="G4" s="670"/>
      <c r="H4" s="670"/>
      <c r="I4" s="670"/>
      <c r="J4" s="670"/>
      <c r="K4" s="670"/>
      <c r="L4" s="670"/>
      <c r="M4" s="670"/>
      <c r="N4" s="670"/>
      <c r="O4" s="670"/>
      <c r="P4" s="670"/>
      <c r="Q4" s="670"/>
      <c r="R4" s="670"/>
      <c r="S4" s="670"/>
      <c r="T4" s="670"/>
    </row>
    <row r="5" spans="1:20" ht="39.950000000000003" customHeight="1" thickBot="1" x14ac:dyDescent="0.25">
      <c r="A5" s="227" t="s">
        <v>0</v>
      </c>
      <c r="B5" s="23" t="s">
        <v>1</v>
      </c>
      <c r="C5" s="227" t="s">
        <v>2</v>
      </c>
      <c r="D5" s="228" t="s">
        <v>1063</v>
      </c>
      <c r="E5" s="227" t="s">
        <v>1062</v>
      </c>
      <c r="F5" s="204" t="s">
        <v>28</v>
      </c>
      <c r="G5" s="23" t="s">
        <v>53</v>
      </c>
      <c r="H5" s="204" t="s">
        <v>54</v>
      </c>
      <c r="I5" s="205" t="s">
        <v>50</v>
      </c>
      <c r="J5" s="204" t="s">
        <v>52</v>
      </c>
      <c r="K5" s="205" t="s">
        <v>51</v>
      </c>
      <c r="L5" s="592" t="s">
        <v>837</v>
      </c>
      <c r="M5" s="24" t="s">
        <v>9</v>
      </c>
      <c r="N5" s="24" t="s">
        <v>10</v>
      </c>
      <c r="O5" s="593" t="s">
        <v>42</v>
      </c>
      <c r="P5" s="97" t="s">
        <v>46</v>
      </c>
      <c r="Q5" s="97" t="s">
        <v>12</v>
      </c>
      <c r="R5" s="97" t="s">
        <v>13</v>
      </c>
      <c r="S5" s="97" t="s">
        <v>14</v>
      </c>
      <c r="T5" s="114" t="s">
        <v>11</v>
      </c>
    </row>
    <row r="6" spans="1:20" customFormat="1" ht="26.25" x14ac:dyDescent="0.25">
      <c r="A6" s="117" t="s">
        <v>66</v>
      </c>
      <c r="B6" s="30" t="s">
        <v>67</v>
      </c>
      <c r="C6" s="30" t="s">
        <v>67</v>
      </c>
      <c r="D6" s="51" t="s">
        <v>647</v>
      </c>
      <c r="E6" s="51" t="s">
        <v>641</v>
      </c>
      <c r="F6" s="231"/>
      <c r="G6" s="218"/>
      <c r="H6" s="209"/>
      <c r="I6" s="230"/>
      <c r="J6" s="209"/>
      <c r="K6" s="209"/>
      <c r="L6" s="632"/>
      <c r="M6" s="99" t="s">
        <v>412</v>
      </c>
      <c r="N6" s="30" t="s">
        <v>708</v>
      </c>
      <c r="O6" s="55" t="s">
        <v>425</v>
      </c>
      <c r="P6" s="35" t="s">
        <v>421</v>
      </c>
      <c r="Q6" s="35" t="s">
        <v>270</v>
      </c>
      <c r="R6" s="35" t="s">
        <v>423</v>
      </c>
      <c r="S6" s="35" t="s">
        <v>424</v>
      </c>
      <c r="T6" s="35" t="s">
        <v>422</v>
      </c>
    </row>
    <row r="7" spans="1:20" customFormat="1" ht="26.25" x14ac:dyDescent="0.25">
      <c r="A7" s="117" t="s">
        <v>68</v>
      </c>
      <c r="B7" s="30" t="s">
        <v>69</v>
      </c>
      <c r="C7" s="55" t="s">
        <v>69</v>
      </c>
      <c r="D7" s="51" t="s">
        <v>647</v>
      </c>
      <c r="E7" s="51" t="s">
        <v>641</v>
      </c>
      <c r="F7" s="231">
        <v>1901.4670000000001</v>
      </c>
      <c r="G7" s="218">
        <v>3142.7142857142858</v>
      </c>
      <c r="H7" s="209">
        <f>G7*L7</f>
        <v>18306.310714285715</v>
      </c>
      <c r="I7" s="230">
        <v>3.4490999999999996</v>
      </c>
      <c r="J7" s="209">
        <v>14.40570783520463</v>
      </c>
      <c r="K7" s="233">
        <f>I7/J7</f>
        <v>0.2394259302948723</v>
      </c>
      <c r="L7" s="632">
        <v>5.8250000000000002</v>
      </c>
      <c r="M7" s="35" t="s">
        <v>412</v>
      </c>
      <c r="N7" s="30" t="s">
        <v>706</v>
      </c>
      <c r="O7" s="55"/>
      <c r="P7" s="35" t="s">
        <v>426</v>
      </c>
      <c r="Q7" s="115" t="s">
        <v>428</v>
      </c>
      <c r="R7" s="35" t="s">
        <v>429</v>
      </c>
      <c r="S7" s="35" t="s">
        <v>430</v>
      </c>
      <c r="T7" s="35" t="s">
        <v>427</v>
      </c>
    </row>
    <row r="8" spans="1:20" customFormat="1" ht="26.25" x14ac:dyDescent="0.25">
      <c r="A8" s="117" t="s">
        <v>70</v>
      </c>
      <c r="B8" s="30" t="s">
        <v>71</v>
      </c>
      <c r="C8" s="55" t="s">
        <v>71</v>
      </c>
      <c r="D8" s="51" t="s">
        <v>647</v>
      </c>
      <c r="E8" s="51" t="s">
        <v>641</v>
      </c>
      <c r="F8" s="231">
        <v>762.36300000000006</v>
      </c>
      <c r="G8" s="218">
        <v>2179.7857142857142</v>
      </c>
      <c r="H8" s="209">
        <f>G8*L8</f>
        <v>12697.251785714287</v>
      </c>
      <c r="I8" s="230">
        <v>4.6501166666666656</v>
      </c>
      <c r="J8" s="209">
        <v>8.3271946783759869</v>
      </c>
      <c r="K8" s="209">
        <f>I8/J8</f>
        <v>0.55842535767082069</v>
      </c>
      <c r="L8" s="632">
        <v>5.8250000000000002</v>
      </c>
      <c r="M8" s="35" t="s">
        <v>412</v>
      </c>
      <c r="N8" s="30" t="s">
        <v>706</v>
      </c>
      <c r="O8" s="55"/>
      <c r="P8" s="35" t="s">
        <v>431</v>
      </c>
      <c r="Q8" s="35" t="s">
        <v>428</v>
      </c>
      <c r="R8" s="35" t="s">
        <v>429</v>
      </c>
      <c r="S8" s="35" t="s">
        <v>430</v>
      </c>
      <c r="T8" s="35" t="s">
        <v>427</v>
      </c>
    </row>
    <row r="9" spans="1:20" customFormat="1" ht="39" x14ac:dyDescent="0.25">
      <c r="A9" s="117" t="s">
        <v>72</v>
      </c>
      <c r="B9" s="30" t="s">
        <v>73</v>
      </c>
      <c r="C9" s="55" t="s">
        <v>73</v>
      </c>
      <c r="D9" s="51" t="s">
        <v>647</v>
      </c>
      <c r="E9" s="51" t="s">
        <v>641</v>
      </c>
      <c r="F9" s="231">
        <v>448.44099999999997</v>
      </c>
      <c r="G9" s="218">
        <v>1229.547619047619</v>
      </c>
      <c r="H9" s="209">
        <f>G9*L9</f>
        <v>7162.1148809523811</v>
      </c>
      <c r="I9" s="230">
        <v>3.3492749999999991</v>
      </c>
      <c r="J9" s="209">
        <v>8.6838171220541813</v>
      </c>
      <c r="K9" s="233">
        <f>I9/J9</f>
        <v>0.38569156315992509</v>
      </c>
      <c r="L9" s="632">
        <v>5.8250000000000002</v>
      </c>
      <c r="M9" s="35" t="s">
        <v>412</v>
      </c>
      <c r="N9" s="30" t="s">
        <v>706</v>
      </c>
      <c r="O9" s="55" t="s">
        <v>656</v>
      </c>
      <c r="P9" s="35" t="s">
        <v>432</v>
      </c>
      <c r="Q9" s="115" t="s">
        <v>433</v>
      </c>
      <c r="R9" s="35" t="s">
        <v>434</v>
      </c>
      <c r="S9" s="35" t="s">
        <v>435</v>
      </c>
      <c r="T9" s="35" t="s">
        <v>427</v>
      </c>
    </row>
    <row r="10" spans="1:20" customFormat="1" ht="26.25" x14ac:dyDescent="0.25">
      <c r="A10" s="117" t="s">
        <v>763</v>
      </c>
      <c r="B10" s="55" t="s">
        <v>76</v>
      </c>
      <c r="C10" s="55" t="s">
        <v>75</v>
      </c>
      <c r="D10" s="35" t="s">
        <v>647</v>
      </c>
      <c r="E10" s="35" t="s">
        <v>641</v>
      </c>
      <c r="F10" s="218">
        <v>7</v>
      </c>
      <c r="G10" s="218">
        <v>22</v>
      </c>
      <c r="H10" s="209">
        <f>G10*L10</f>
        <v>128.15</v>
      </c>
      <c r="I10" s="230"/>
      <c r="J10" s="209">
        <v>7.5757575757575761</v>
      </c>
      <c r="K10" s="209"/>
      <c r="L10" s="631">
        <v>5.8250000000000002</v>
      </c>
      <c r="M10" s="35" t="s">
        <v>414</v>
      </c>
      <c r="N10" s="30" t="s">
        <v>711</v>
      </c>
      <c r="O10" s="55"/>
      <c r="P10" s="35" t="s">
        <v>437</v>
      </c>
      <c r="Q10" s="35" t="s">
        <v>439</v>
      </c>
      <c r="R10" s="35" t="s">
        <v>75</v>
      </c>
      <c r="S10" s="35" t="s">
        <v>440</v>
      </c>
      <c r="T10" s="35" t="s">
        <v>438</v>
      </c>
    </row>
    <row r="11" spans="1:20" customFormat="1" ht="26.25" x14ac:dyDescent="0.25">
      <c r="A11" s="117" t="s">
        <v>763</v>
      </c>
      <c r="B11" s="55" t="s">
        <v>76</v>
      </c>
      <c r="C11" s="55" t="s">
        <v>75</v>
      </c>
      <c r="D11" s="35" t="s">
        <v>647</v>
      </c>
      <c r="E11" s="35" t="s">
        <v>642</v>
      </c>
      <c r="F11" s="218">
        <v>328</v>
      </c>
      <c r="G11" s="218">
        <v>942</v>
      </c>
      <c r="H11" s="209">
        <f>G11*L11</f>
        <v>5487.1500000000005</v>
      </c>
      <c r="I11" s="230"/>
      <c r="J11" s="209">
        <v>8.2903649782630673</v>
      </c>
      <c r="K11" s="209"/>
      <c r="L11" s="631">
        <v>5.8250000000000002</v>
      </c>
      <c r="M11" s="35" t="s">
        <v>414</v>
      </c>
      <c r="N11" s="30" t="s">
        <v>711</v>
      </c>
      <c r="O11" s="55"/>
      <c r="P11" s="35" t="s">
        <v>437</v>
      </c>
      <c r="Q11" s="35" t="s">
        <v>439</v>
      </c>
      <c r="R11" s="35" t="s">
        <v>75</v>
      </c>
      <c r="S11" s="35" t="s">
        <v>440</v>
      </c>
      <c r="T11" s="35" t="s">
        <v>438</v>
      </c>
    </row>
    <row r="12" spans="1:20" customFormat="1" ht="26.25" x14ac:dyDescent="0.25">
      <c r="A12" s="117" t="s">
        <v>763</v>
      </c>
      <c r="B12" s="55" t="s">
        <v>77</v>
      </c>
      <c r="C12" s="55" t="s">
        <v>75</v>
      </c>
      <c r="D12" s="35" t="s">
        <v>647</v>
      </c>
      <c r="E12" s="35" t="s">
        <v>641</v>
      </c>
      <c r="F12" s="218">
        <v>17</v>
      </c>
      <c r="G12" s="218">
        <v>43</v>
      </c>
      <c r="H12" s="209">
        <f>G12*L12</f>
        <v>250.47499999999999</v>
      </c>
      <c r="I12" s="230"/>
      <c r="J12" s="209">
        <v>9.4130675526024365</v>
      </c>
      <c r="K12" s="209"/>
      <c r="L12" s="631">
        <v>5.8250000000000002</v>
      </c>
      <c r="M12" s="35" t="s">
        <v>414</v>
      </c>
      <c r="N12" s="30" t="s">
        <v>711</v>
      </c>
      <c r="O12" s="55"/>
      <c r="P12" s="35" t="s">
        <v>437</v>
      </c>
      <c r="Q12" s="35" t="s">
        <v>439</v>
      </c>
      <c r="R12" s="35" t="s">
        <v>75</v>
      </c>
      <c r="S12" s="35" t="s">
        <v>440</v>
      </c>
      <c r="T12" s="35" t="s">
        <v>438</v>
      </c>
    </row>
    <row r="13" spans="1:20" customFormat="1" ht="26.25" x14ac:dyDescent="0.25">
      <c r="A13" s="117" t="s">
        <v>763</v>
      </c>
      <c r="B13" s="55" t="s">
        <v>79</v>
      </c>
      <c r="C13" s="55" t="s">
        <v>75</v>
      </c>
      <c r="D13" s="35" t="s">
        <v>647</v>
      </c>
      <c r="E13" s="35" t="s">
        <v>642</v>
      </c>
      <c r="F13" s="218">
        <v>-46</v>
      </c>
      <c r="G13" s="218">
        <v>240</v>
      </c>
      <c r="H13" s="209">
        <f>G13*L13</f>
        <v>1398</v>
      </c>
      <c r="I13" s="230"/>
      <c r="J13" s="209">
        <v>-4.5634920634920633</v>
      </c>
      <c r="K13" s="209"/>
      <c r="L13" s="631">
        <v>5.8250000000000002</v>
      </c>
      <c r="M13" s="35" t="s">
        <v>414</v>
      </c>
      <c r="N13" s="30" t="s">
        <v>711</v>
      </c>
      <c r="O13" s="55"/>
      <c r="P13" s="35" t="s">
        <v>437</v>
      </c>
      <c r="Q13" s="35" t="s">
        <v>439</v>
      </c>
      <c r="R13" s="35" t="s">
        <v>75</v>
      </c>
      <c r="S13" s="35" t="s">
        <v>440</v>
      </c>
      <c r="T13" s="35" t="s">
        <v>438</v>
      </c>
    </row>
    <row r="14" spans="1:20" customFormat="1" ht="26.25" x14ac:dyDescent="0.25">
      <c r="A14" s="117" t="s">
        <v>763</v>
      </c>
      <c r="B14" s="55" t="s">
        <v>79</v>
      </c>
      <c r="C14" s="55" t="s">
        <v>75</v>
      </c>
      <c r="D14" s="35" t="s">
        <v>647</v>
      </c>
      <c r="E14" s="35" t="s">
        <v>641</v>
      </c>
      <c r="F14" s="218">
        <v>-331</v>
      </c>
      <c r="G14" s="218">
        <v>301</v>
      </c>
      <c r="H14" s="209">
        <f>G14*L14</f>
        <v>1753.325</v>
      </c>
      <c r="I14" s="230"/>
      <c r="J14" s="209">
        <v>-26.182566049675685</v>
      </c>
      <c r="K14" s="209"/>
      <c r="L14" s="631">
        <v>5.8250000000000002</v>
      </c>
      <c r="M14" s="35" t="s">
        <v>414</v>
      </c>
      <c r="N14" s="30" t="s">
        <v>711</v>
      </c>
      <c r="O14" s="55"/>
      <c r="P14" s="35" t="s">
        <v>437</v>
      </c>
      <c r="Q14" s="35" t="s">
        <v>439</v>
      </c>
      <c r="R14" s="35" t="s">
        <v>75</v>
      </c>
      <c r="S14" s="35" t="s">
        <v>440</v>
      </c>
      <c r="T14" s="35" t="s">
        <v>438</v>
      </c>
    </row>
    <row r="15" spans="1:20" customFormat="1" ht="39" x14ac:dyDescent="0.25">
      <c r="A15" s="117" t="s">
        <v>82</v>
      </c>
      <c r="B15" s="99" t="s">
        <v>83</v>
      </c>
      <c r="C15" s="99" t="s">
        <v>83</v>
      </c>
      <c r="D15" s="51" t="s">
        <v>647</v>
      </c>
      <c r="E15" s="30" t="s">
        <v>641</v>
      </c>
      <c r="F15" s="231"/>
      <c r="G15" s="218"/>
      <c r="H15" s="209"/>
      <c r="I15" s="230"/>
      <c r="J15" s="209"/>
      <c r="K15" s="209"/>
      <c r="L15" s="632"/>
      <c r="M15" s="99" t="s">
        <v>412</v>
      </c>
      <c r="N15" s="30" t="s">
        <v>706</v>
      </c>
      <c r="O15" s="103" t="s">
        <v>445</v>
      </c>
      <c r="P15" s="35" t="s">
        <v>458</v>
      </c>
      <c r="Q15" s="35" t="s">
        <v>442</v>
      </c>
      <c r="R15" s="35" t="s">
        <v>443</v>
      </c>
      <c r="S15" s="35" t="s">
        <v>444</v>
      </c>
      <c r="T15" s="35" t="s">
        <v>441</v>
      </c>
    </row>
    <row r="16" spans="1:20" customFormat="1" ht="39" x14ac:dyDescent="0.25">
      <c r="A16" s="117" t="s">
        <v>82</v>
      </c>
      <c r="B16" s="99" t="s">
        <v>84</v>
      </c>
      <c r="C16" s="55" t="s">
        <v>84</v>
      </c>
      <c r="D16" s="51" t="s">
        <v>647</v>
      </c>
      <c r="E16" s="51" t="s">
        <v>641</v>
      </c>
      <c r="F16" s="231">
        <v>694.38800000000003</v>
      </c>
      <c r="G16" s="218">
        <v>1226.5</v>
      </c>
      <c r="H16" s="209">
        <f>G16*L16</f>
        <v>7144.3625000000002</v>
      </c>
      <c r="I16" s="230">
        <v>4.4449166666666668</v>
      </c>
      <c r="J16" s="209">
        <v>13.479859452953624</v>
      </c>
      <c r="K16" s="233">
        <f>I16/J16</f>
        <v>0.32974503051608034</v>
      </c>
      <c r="L16" s="632">
        <v>5.8250000000000002</v>
      </c>
      <c r="M16" s="35" t="s">
        <v>412</v>
      </c>
      <c r="N16" s="30" t="s">
        <v>706</v>
      </c>
      <c r="O16" s="104" t="s">
        <v>447</v>
      </c>
      <c r="P16" s="35" t="s">
        <v>458</v>
      </c>
      <c r="Q16" s="115" t="s">
        <v>442</v>
      </c>
      <c r="R16" s="35" t="s">
        <v>443</v>
      </c>
      <c r="S16" s="35" t="s">
        <v>444</v>
      </c>
      <c r="T16" s="35" t="s">
        <v>441</v>
      </c>
    </row>
    <row r="17" spans="1:20" customFormat="1" ht="39" x14ac:dyDescent="0.25">
      <c r="A17" s="117" t="s">
        <v>82</v>
      </c>
      <c r="B17" s="99" t="s">
        <v>85</v>
      </c>
      <c r="C17" s="55" t="s">
        <v>85</v>
      </c>
      <c r="D17" s="51" t="s">
        <v>647</v>
      </c>
      <c r="E17" s="51" t="s">
        <v>641</v>
      </c>
      <c r="F17" s="231">
        <v>609.86900000000003</v>
      </c>
      <c r="G17" s="218">
        <v>1133.3571428571429</v>
      </c>
      <c r="H17" s="209">
        <f>G17*L17</f>
        <v>6601.8053571428572</v>
      </c>
      <c r="I17" s="230">
        <v>3.0324999999999993</v>
      </c>
      <c r="J17" s="209">
        <v>12.812104787714544</v>
      </c>
      <c r="K17" s="233">
        <f>I17/J17</f>
        <v>0.23669022773743209</v>
      </c>
      <c r="L17" s="632">
        <v>5.8250000000000002</v>
      </c>
      <c r="M17" s="35" t="s">
        <v>412</v>
      </c>
      <c r="N17" s="30" t="s">
        <v>706</v>
      </c>
      <c r="O17" s="55" t="s">
        <v>448</v>
      </c>
      <c r="P17" s="35" t="s">
        <v>458</v>
      </c>
      <c r="Q17" s="115" t="s">
        <v>442</v>
      </c>
      <c r="R17" s="35" t="s">
        <v>443</v>
      </c>
      <c r="S17" s="35" t="s">
        <v>444</v>
      </c>
      <c r="T17" s="35" t="s">
        <v>441</v>
      </c>
    </row>
    <row r="18" spans="1:20" customFormat="1" ht="26.25" x14ac:dyDescent="0.25">
      <c r="A18" s="117" t="s">
        <v>82</v>
      </c>
      <c r="B18" s="99" t="s">
        <v>86</v>
      </c>
      <c r="C18" s="55" t="s">
        <v>86</v>
      </c>
      <c r="D18" s="51" t="s">
        <v>647</v>
      </c>
      <c r="E18" s="51" t="s">
        <v>641</v>
      </c>
      <c r="F18" s="231"/>
      <c r="G18" s="218"/>
      <c r="H18" s="209"/>
      <c r="I18" s="230">
        <v>2.8701499999999993</v>
      </c>
      <c r="J18" s="209"/>
      <c r="K18" s="209"/>
      <c r="L18" s="632">
        <v>5.8250000000000002</v>
      </c>
      <c r="M18" s="35" t="s">
        <v>412</v>
      </c>
      <c r="N18" s="30" t="s">
        <v>706</v>
      </c>
      <c r="O18" s="55" t="s">
        <v>452</v>
      </c>
      <c r="P18" s="35" t="s">
        <v>458</v>
      </c>
      <c r="Q18" s="35" t="s">
        <v>449</v>
      </c>
      <c r="R18" s="35" t="s">
        <v>450</v>
      </c>
      <c r="S18" s="35" t="s">
        <v>451</v>
      </c>
      <c r="T18" s="35" t="s">
        <v>441</v>
      </c>
    </row>
    <row r="19" spans="1:20" customFormat="1" ht="39" x14ac:dyDescent="0.25">
      <c r="A19" s="117" t="s">
        <v>82</v>
      </c>
      <c r="B19" s="99" t="s">
        <v>87</v>
      </c>
      <c r="C19" s="55" t="s">
        <v>87</v>
      </c>
      <c r="D19" s="51" t="s">
        <v>647</v>
      </c>
      <c r="E19" s="51" t="s">
        <v>641</v>
      </c>
      <c r="F19" s="231">
        <v>817.26300000000003</v>
      </c>
      <c r="G19" s="218">
        <v>1443.6428571428571</v>
      </c>
      <c r="H19" s="209">
        <f>G19*L19</f>
        <v>8409.2196428571424</v>
      </c>
      <c r="I19" s="230">
        <v>2.883833333333333</v>
      </c>
      <c r="J19" s="209">
        <v>13.478848151996438</v>
      </c>
      <c r="K19" s="233">
        <f>I19/J19</f>
        <v>0.21395250549700645</v>
      </c>
      <c r="L19" s="632">
        <v>5.8250000000000002</v>
      </c>
      <c r="M19" s="35" t="s">
        <v>412</v>
      </c>
      <c r="N19" s="30" t="s">
        <v>706</v>
      </c>
      <c r="O19" s="55"/>
      <c r="P19" s="35" t="s">
        <v>458</v>
      </c>
      <c r="Q19" s="115" t="s">
        <v>439</v>
      </c>
      <c r="R19" s="35" t="s">
        <v>453</v>
      </c>
      <c r="S19" s="35" t="s">
        <v>440</v>
      </c>
      <c r="T19" s="35" t="s">
        <v>438</v>
      </c>
    </row>
    <row r="20" spans="1:20" customFormat="1" ht="39" x14ac:dyDescent="0.25">
      <c r="A20" s="117" t="s">
        <v>82</v>
      </c>
      <c r="B20" s="55" t="s">
        <v>88</v>
      </c>
      <c r="C20" s="55" t="s">
        <v>88</v>
      </c>
      <c r="D20" s="51" t="s">
        <v>647</v>
      </c>
      <c r="E20" s="51" t="s">
        <v>641</v>
      </c>
      <c r="F20" s="231">
        <v>578.48099999999999</v>
      </c>
      <c r="G20" s="218">
        <v>1010.3809523809524</v>
      </c>
      <c r="H20" s="209">
        <f>G20*L20</f>
        <v>5885.4690476190481</v>
      </c>
      <c r="I20" s="230">
        <v>2.8753666666666664</v>
      </c>
      <c r="J20" s="209">
        <v>13.631845602790085</v>
      </c>
      <c r="K20" s="233">
        <f>I20/J20</f>
        <v>0.21093010810496221</v>
      </c>
      <c r="L20" s="632">
        <v>5.8250000000000002</v>
      </c>
      <c r="M20" s="35" t="s">
        <v>412</v>
      </c>
      <c r="N20" s="30" t="s">
        <v>706</v>
      </c>
      <c r="O20" s="55"/>
      <c r="P20" s="35" t="s">
        <v>458</v>
      </c>
      <c r="Q20" s="115" t="s">
        <v>439</v>
      </c>
      <c r="R20" s="35" t="s">
        <v>453</v>
      </c>
      <c r="S20" s="35" t="s">
        <v>440</v>
      </c>
      <c r="T20" s="35" t="s">
        <v>438</v>
      </c>
    </row>
    <row r="21" spans="1:20" customFormat="1" ht="39" x14ac:dyDescent="0.25">
      <c r="A21" s="117" t="s">
        <v>82</v>
      </c>
      <c r="B21" s="55" t="s">
        <v>89</v>
      </c>
      <c r="C21" s="55" t="s">
        <v>88</v>
      </c>
      <c r="D21" s="35" t="s">
        <v>647</v>
      </c>
      <c r="E21" s="35" t="s">
        <v>641</v>
      </c>
      <c r="F21" s="218">
        <v>37</v>
      </c>
      <c r="G21" s="218">
        <v>135</v>
      </c>
      <c r="H21" s="209">
        <f>G21*L21</f>
        <v>786.375</v>
      </c>
      <c r="I21" s="230"/>
      <c r="J21" s="209">
        <v>6.5255731922398592</v>
      </c>
      <c r="K21" s="209"/>
      <c r="L21" s="631">
        <v>5.8250000000000002</v>
      </c>
      <c r="M21" s="35" t="s">
        <v>414</v>
      </c>
      <c r="N21" s="30" t="s">
        <v>706</v>
      </c>
      <c r="O21" s="55"/>
      <c r="P21" s="35" t="s">
        <v>458</v>
      </c>
      <c r="Q21" s="35" t="s">
        <v>439</v>
      </c>
      <c r="R21" s="35" t="s">
        <v>453</v>
      </c>
      <c r="S21" s="35" t="s">
        <v>440</v>
      </c>
      <c r="T21" s="35" t="s">
        <v>438</v>
      </c>
    </row>
    <row r="22" spans="1:20" customFormat="1" ht="39" x14ac:dyDescent="0.25">
      <c r="A22" s="117" t="s">
        <v>82</v>
      </c>
      <c r="B22" s="55" t="s">
        <v>90</v>
      </c>
      <c r="C22" s="55" t="s">
        <v>90</v>
      </c>
      <c r="D22" s="51" t="s">
        <v>647</v>
      </c>
      <c r="E22" s="51" t="s">
        <v>641</v>
      </c>
      <c r="F22" s="231"/>
      <c r="G22" s="218"/>
      <c r="H22" s="209"/>
      <c r="I22" s="230">
        <v>2.6726666666666663</v>
      </c>
      <c r="J22" s="209"/>
      <c r="K22" s="209"/>
      <c r="L22" s="632">
        <v>5.8250000000000002</v>
      </c>
      <c r="M22" s="35" t="s">
        <v>412</v>
      </c>
      <c r="N22" s="30" t="s">
        <v>706</v>
      </c>
      <c r="O22" s="55" t="s">
        <v>452</v>
      </c>
      <c r="P22" s="35" t="s">
        <v>458</v>
      </c>
      <c r="Q22" s="35" t="s">
        <v>442</v>
      </c>
      <c r="R22" s="35" t="s">
        <v>454</v>
      </c>
      <c r="S22" s="35" t="s">
        <v>444</v>
      </c>
      <c r="T22" s="35" t="s">
        <v>441</v>
      </c>
    </row>
    <row r="23" spans="1:20" customFormat="1" ht="39" x14ac:dyDescent="0.25">
      <c r="A23" s="117" t="s">
        <v>82</v>
      </c>
      <c r="B23" s="55" t="s">
        <v>673</v>
      </c>
      <c r="C23" s="55" t="s">
        <v>673</v>
      </c>
      <c r="D23" s="51" t="s">
        <v>647</v>
      </c>
      <c r="E23" s="51" t="s">
        <v>641</v>
      </c>
      <c r="F23" s="231">
        <v>750.71100000000001</v>
      </c>
      <c r="G23" s="218">
        <v>1467.8571428571429</v>
      </c>
      <c r="H23" s="209">
        <f>G23*L23</f>
        <v>8550.2678571428569</v>
      </c>
      <c r="I23" s="230">
        <v>3.0041666666666664</v>
      </c>
      <c r="J23" s="209">
        <v>12.176982968369829</v>
      </c>
      <c r="K23" s="233">
        <f>I23/J23</f>
        <v>0.24670862022802381</v>
      </c>
      <c r="L23" s="632">
        <v>5.8250000000000002</v>
      </c>
      <c r="M23" s="35" t="s">
        <v>412</v>
      </c>
      <c r="N23" s="30" t="s">
        <v>706</v>
      </c>
      <c r="O23" s="35" t="s">
        <v>833</v>
      </c>
      <c r="P23" s="35" t="s">
        <v>458</v>
      </c>
      <c r="Q23" s="115" t="s">
        <v>442</v>
      </c>
      <c r="R23" s="35" t="s">
        <v>454</v>
      </c>
      <c r="S23" s="35" t="s">
        <v>444</v>
      </c>
      <c r="T23" s="35" t="s">
        <v>441</v>
      </c>
    </row>
    <row r="24" spans="1:20" customFormat="1" ht="26.25" x14ac:dyDescent="0.25">
      <c r="A24" s="117" t="s">
        <v>82</v>
      </c>
      <c r="B24" s="55" t="s">
        <v>793</v>
      </c>
      <c r="C24" s="55" t="s">
        <v>91</v>
      </c>
      <c r="D24" s="51" t="s">
        <v>647</v>
      </c>
      <c r="E24" s="51" t="s">
        <v>641</v>
      </c>
      <c r="F24" s="231">
        <v>66.38</v>
      </c>
      <c r="G24" s="218">
        <v>118.95238095238095</v>
      </c>
      <c r="H24" s="209">
        <f>G24*L24</f>
        <v>692.89761904761906</v>
      </c>
      <c r="I24" s="230">
        <v>2.7758916666666669</v>
      </c>
      <c r="J24" s="209">
        <v>13.286629303442755</v>
      </c>
      <c r="K24" s="233">
        <f>I24/J24</f>
        <v>0.20892369338154063</v>
      </c>
      <c r="L24" s="632">
        <v>5.8250000000000002</v>
      </c>
      <c r="M24" s="35" t="s">
        <v>412</v>
      </c>
      <c r="N24" s="30" t="s">
        <v>706</v>
      </c>
      <c r="O24" s="55" t="s">
        <v>834</v>
      </c>
      <c r="P24" s="35" t="s">
        <v>458</v>
      </c>
      <c r="Q24" s="115" t="s">
        <v>439</v>
      </c>
      <c r="R24" s="35" t="s">
        <v>91</v>
      </c>
      <c r="S24" s="35" t="s">
        <v>440</v>
      </c>
      <c r="T24" s="35" t="s">
        <v>438</v>
      </c>
    </row>
    <row r="25" spans="1:20" customFormat="1" ht="39" x14ac:dyDescent="0.25">
      <c r="A25" s="117" t="s">
        <v>82</v>
      </c>
      <c r="B25" s="55" t="s">
        <v>92</v>
      </c>
      <c r="C25" s="55" t="s">
        <v>92</v>
      </c>
      <c r="D25" s="51" t="s">
        <v>647</v>
      </c>
      <c r="E25" s="30" t="s">
        <v>641</v>
      </c>
      <c r="F25" s="231">
        <v>93.700999999999993</v>
      </c>
      <c r="G25" s="218">
        <v>242.28571428571428</v>
      </c>
      <c r="H25" s="209">
        <f>G25*L25</f>
        <v>1411.3142857142857</v>
      </c>
      <c r="I25" s="230">
        <v>2.6583333333333332</v>
      </c>
      <c r="J25" s="209">
        <v>9.2080385220125791</v>
      </c>
      <c r="K25" s="233">
        <f>I25/J25</f>
        <v>0.28869702564540395</v>
      </c>
      <c r="L25" s="632">
        <v>5.8250000000000002</v>
      </c>
      <c r="M25" s="35" t="s">
        <v>412</v>
      </c>
      <c r="N25" s="30" t="s">
        <v>706</v>
      </c>
      <c r="O25" s="55" t="s">
        <v>455</v>
      </c>
      <c r="P25" s="35" t="s">
        <v>458</v>
      </c>
      <c r="Q25" s="115" t="s">
        <v>442</v>
      </c>
      <c r="R25" s="35" t="s">
        <v>454</v>
      </c>
      <c r="S25" s="35" t="s">
        <v>444</v>
      </c>
      <c r="T25" s="35" t="s">
        <v>441</v>
      </c>
    </row>
    <row r="26" spans="1:20" customFormat="1" ht="39" x14ac:dyDescent="0.25">
      <c r="A26" s="117" t="s">
        <v>82</v>
      </c>
      <c r="B26" s="55" t="s">
        <v>93</v>
      </c>
      <c r="C26" s="55" t="s">
        <v>93</v>
      </c>
      <c r="D26" s="30" t="s">
        <v>647</v>
      </c>
      <c r="E26" s="30" t="s">
        <v>641</v>
      </c>
      <c r="F26" s="231"/>
      <c r="G26" s="218"/>
      <c r="H26" s="209"/>
      <c r="I26" s="230">
        <v>1.25</v>
      </c>
      <c r="J26" s="209"/>
      <c r="K26" s="209"/>
      <c r="L26" s="632">
        <v>5.8250000000000002</v>
      </c>
      <c r="M26" s="35" t="s">
        <v>412</v>
      </c>
      <c r="N26" s="30" t="s">
        <v>706</v>
      </c>
      <c r="O26" s="55" t="s">
        <v>452</v>
      </c>
      <c r="P26" s="35" t="s">
        <v>458</v>
      </c>
      <c r="Q26" s="35" t="s">
        <v>439</v>
      </c>
      <c r="R26" s="35" t="s">
        <v>453</v>
      </c>
      <c r="S26" s="35" t="s">
        <v>440</v>
      </c>
      <c r="T26" s="35" t="s">
        <v>438</v>
      </c>
    </row>
    <row r="27" spans="1:20" customFormat="1" ht="39" x14ac:dyDescent="0.25">
      <c r="A27" s="117" t="s">
        <v>82</v>
      </c>
      <c r="B27" s="55" t="s">
        <v>94</v>
      </c>
      <c r="C27" s="55" t="s">
        <v>94</v>
      </c>
      <c r="D27" s="51" t="s">
        <v>647</v>
      </c>
      <c r="E27" s="51" t="s">
        <v>641</v>
      </c>
      <c r="F27" s="231"/>
      <c r="G27" s="218"/>
      <c r="H27" s="209"/>
      <c r="I27" s="230">
        <v>1.5</v>
      </c>
      <c r="J27" s="209"/>
      <c r="K27" s="209"/>
      <c r="L27" s="632">
        <v>5.8250000000000002</v>
      </c>
      <c r="M27" s="35" t="s">
        <v>412</v>
      </c>
      <c r="N27" s="30" t="s">
        <v>706</v>
      </c>
      <c r="O27" s="55" t="s">
        <v>452</v>
      </c>
      <c r="P27" s="35" t="s">
        <v>458</v>
      </c>
      <c r="Q27" s="35" t="s">
        <v>439</v>
      </c>
      <c r="R27" s="35" t="s">
        <v>453</v>
      </c>
      <c r="S27" s="35" t="s">
        <v>440</v>
      </c>
      <c r="T27" s="35" t="s">
        <v>438</v>
      </c>
    </row>
    <row r="28" spans="1:20" customFormat="1" ht="51.75" x14ac:dyDescent="0.25">
      <c r="A28" s="117" t="s">
        <v>82</v>
      </c>
      <c r="B28" s="55" t="s">
        <v>95</v>
      </c>
      <c r="C28" s="99" t="s">
        <v>95</v>
      </c>
      <c r="D28" s="35"/>
      <c r="E28" s="35"/>
      <c r="F28" s="218"/>
      <c r="G28" s="218"/>
      <c r="H28" s="209"/>
      <c r="I28" s="230"/>
      <c r="J28" s="209"/>
      <c r="K28" s="209"/>
      <c r="L28" s="631"/>
      <c r="M28" s="99" t="s">
        <v>412</v>
      </c>
      <c r="N28" s="30" t="s">
        <v>706</v>
      </c>
      <c r="O28" s="55" t="s">
        <v>456</v>
      </c>
      <c r="P28" s="35" t="s">
        <v>458</v>
      </c>
      <c r="Q28" s="35" t="s">
        <v>439</v>
      </c>
      <c r="R28" s="35" t="s">
        <v>453</v>
      </c>
      <c r="S28" s="35" t="s">
        <v>440</v>
      </c>
      <c r="T28" s="35" t="s">
        <v>438</v>
      </c>
    </row>
    <row r="29" spans="1:20" customFormat="1" ht="39" x14ac:dyDescent="0.25">
      <c r="A29" s="117" t="s">
        <v>82</v>
      </c>
      <c r="B29" s="55" t="s">
        <v>101</v>
      </c>
      <c r="C29" s="55" t="s">
        <v>96</v>
      </c>
      <c r="D29" s="51" t="s">
        <v>647</v>
      </c>
      <c r="E29" s="51" t="s">
        <v>641</v>
      </c>
      <c r="F29" s="231"/>
      <c r="G29" s="218"/>
      <c r="H29" s="209"/>
      <c r="I29" s="230">
        <v>1.5416666666666667</v>
      </c>
      <c r="J29" s="209"/>
      <c r="K29" s="209"/>
      <c r="L29" s="632">
        <v>5.8250000000000002</v>
      </c>
      <c r="M29" s="35" t="s">
        <v>412</v>
      </c>
      <c r="N29" s="30" t="s">
        <v>706</v>
      </c>
      <c r="O29" s="55" t="s">
        <v>452</v>
      </c>
      <c r="P29" s="35" t="s">
        <v>458</v>
      </c>
      <c r="Q29" s="35" t="s">
        <v>439</v>
      </c>
      <c r="R29" s="35" t="s">
        <v>453</v>
      </c>
      <c r="S29" s="35" t="s">
        <v>440</v>
      </c>
      <c r="T29" s="35" t="s">
        <v>438</v>
      </c>
    </row>
    <row r="30" spans="1:20" customFormat="1" ht="39" x14ac:dyDescent="0.25">
      <c r="A30" s="117" t="s">
        <v>82</v>
      </c>
      <c r="B30" s="55" t="s">
        <v>97</v>
      </c>
      <c r="C30" s="55" t="s">
        <v>97</v>
      </c>
      <c r="D30" s="51" t="s">
        <v>647</v>
      </c>
      <c r="E30" s="51" t="s">
        <v>641</v>
      </c>
      <c r="F30" s="231">
        <v>385.52</v>
      </c>
      <c r="G30" s="218">
        <v>742.80952380952385</v>
      </c>
      <c r="H30" s="209">
        <f>G30*L30</f>
        <v>4326.8654761904763</v>
      </c>
      <c r="I30" s="230">
        <v>2.889758333333333</v>
      </c>
      <c r="J30" s="209">
        <v>12.357202384768254</v>
      </c>
      <c r="K30" s="233">
        <f>I30/J30</f>
        <v>0.23385214900221343</v>
      </c>
      <c r="L30" s="632">
        <v>5.8250000000000002</v>
      </c>
      <c r="M30" s="35" t="s">
        <v>412</v>
      </c>
      <c r="N30" s="30" t="s">
        <v>706</v>
      </c>
      <c r="O30" s="55"/>
      <c r="P30" s="35" t="s">
        <v>458</v>
      </c>
      <c r="Q30" s="115" t="s">
        <v>442</v>
      </c>
      <c r="R30" s="35" t="s">
        <v>450</v>
      </c>
      <c r="S30" s="35" t="s">
        <v>451</v>
      </c>
      <c r="T30" s="35" t="s">
        <v>441</v>
      </c>
    </row>
    <row r="31" spans="1:20" customFormat="1" ht="39" x14ac:dyDescent="0.25">
      <c r="A31" s="117" t="s">
        <v>82</v>
      </c>
      <c r="B31" s="55" t="s">
        <v>98</v>
      </c>
      <c r="C31" s="55" t="s">
        <v>98</v>
      </c>
      <c r="D31" s="51" t="s">
        <v>647</v>
      </c>
      <c r="E31" s="51" t="s">
        <v>641</v>
      </c>
      <c r="F31" s="231">
        <v>453.28800000000001</v>
      </c>
      <c r="G31" s="218">
        <v>878.57142857142856</v>
      </c>
      <c r="H31" s="209">
        <f>G31*L31</f>
        <v>5117.6785714285716</v>
      </c>
      <c r="I31" s="230">
        <v>3.0438333333333336</v>
      </c>
      <c r="J31" s="209">
        <v>12.284227642276424</v>
      </c>
      <c r="K31" s="233">
        <f>I31/J31</f>
        <v>0.24778385926827978</v>
      </c>
      <c r="L31" s="632">
        <v>5.8250000000000002</v>
      </c>
      <c r="M31" s="35" t="s">
        <v>412</v>
      </c>
      <c r="N31" s="30" t="s">
        <v>706</v>
      </c>
      <c r="O31" s="55"/>
      <c r="P31" s="35" t="s">
        <v>458</v>
      </c>
      <c r="Q31" s="115" t="s">
        <v>439</v>
      </c>
      <c r="R31" s="35" t="s">
        <v>453</v>
      </c>
      <c r="S31" s="35" t="s">
        <v>440</v>
      </c>
      <c r="T31" s="35" t="s">
        <v>438</v>
      </c>
    </row>
    <row r="32" spans="1:20" customFormat="1" ht="39" x14ac:dyDescent="0.25">
      <c r="A32" s="117" t="s">
        <v>82</v>
      </c>
      <c r="B32" s="55" t="s">
        <v>99</v>
      </c>
      <c r="C32" s="55" t="s">
        <v>99</v>
      </c>
      <c r="D32" s="51" t="s">
        <v>647</v>
      </c>
      <c r="E32" s="51" t="s">
        <v>641</v>
      </c>
      <c r="F32" s="231">
        <v>1287.701</v>
      </c>
      <c r="G32" s="218">
        <v>2310.6904761904761</v>
      </c>
      <c r="H32" s="209">
        <f>G32*L32</f>
        <v>13459.772023809524</v>
      </c>
      <c r="I32" s="230">
        <v>2.7495833333333333</v>
      </c>
      <c r="J32" s="209">
        <v>13.268565363888346</v>
      </c>
      <c r="K32" s="233">
        <f>I32/J32</f>
        <v>0.20722536747013992</v>
      </c>
      <c r="L32" s="632">
        <v>5.8250000000000002</v>
      </c>
      <c r="M32" s="35" t="s">
        <v>412</v>
      </c>
      <c r="N32" s="30" t="s">
        <v>706</v>
      </c>
      <c r="O32" s="55" t="s">
        <v>680</v>
      </c>
      <c r="P32" s="35" t="s">
        <v>458</v>
      </c>
      <c r="Q32" s="115" t="s">
        <v>442</v>
      </c>
      <c r="R32" s="35" t="s">
        <v>454</v>
      </c>
      <c r="S32" s="35" t="s">
        <v>444</v>
      </c>
      <c r="T32" s="35" t="s">
        <v>441</v>
      </c>
    </row>
    <row r="33" spans="1:20" customFormat="1" ht="26.25" x14ac:dyDescent="0.25">
      <c r="A33" s="117" t="s">
        <v>82</v>
      </c>
      <c r="B33" s="55" t="s">
        <v>681</v>
      </c>
      <c r="C33" s="55" t="s">
        <v>102</v>
      </c>
      <c r="D33" s="51" t="s">
        <v>647</v>
      </c>
      <c r="E33" s="51" t="s">
        <v>641</v>
      </c>
      <c r="F33" s="218">
        <v>42.28</v>
      </c>
      <c r="G33" s="218">
        <v>79.547619047619051</v>
      </c>
      <c r="H33" s="209">
        <f>G33*L33</f>
        <v>463.36488095238099</v>
      </c>
      <c r="I33" s="230">
        <v>2.4356500000000003</v>
      </c>
      <c r="J33" s="209">
        <v>12.654893744387907</v>
      </c>
      <c r="K33" s="233">
        <f>I33/J33</f>
        <v>0.19246704470198678</v>
      </c>
      <c r="L33" s="632">
        <v>5.8250000000000002</v>
      </c>
      <c r="M33" s="35" t="s">
        <v>412</v>
      </c>
      <c r="N33" s="30" t="s">
        <v>706</v>
      </c>
      <c r="O33" s="55"/>
      <c r="P33" s="35" t="s">
        <v>458</v>
      </c>
      <c r="Q33" s="115" t="s">
        <v>439</v>
      </c>
      <c r="R33" s="35" t="s">
        <v>102</v>
      </c>
      <c r="S33" s="35" t="s">
        <v>440</v>
      </c>
      <c r="T33" s="35" t="s">
        <v>438</v>
      </c>
    </row>
    <row r="34" spans="1:20" customFormat="1" ht="26.25" x14ac:dyDescent="0.25">
      <c r="A34" s="117" t="s">
        <v>82</v>
      </c>
      <c r="B34" s="55" t="s">
        <v>103</v>
      </c>
      <c r="C34" s="55" t="s">
        <v>103</v>
      </c>
      <c r="D34" s="51" t="s">
        <v>647</v>
      </c>
      <c r="E34" s="51" t="s">
        <v>641</v>
      </c>
      <c r="F34" s="231">
        <v>933.50099999999998</v>
      </c>
      <c r="G34" s="218">
        <v>1758.2619047619048</v>
      </c>
      <c r="H34" s="209">
        <f>G34*L34</f>
        <v>10241.875595238096</v>
      </c>
      <c r="I34" s="230">
        <v>2.9338333333333328</v>
      </c>
      <c r="J34" s="209">
        <v>12.641014530041843</v>
      </c>
      <c r="K34" s="233">
        <f>I34/J34</f>
        <v>0.23208843929108444</v>
      </c>
      <c r="L34" s="632">
        <v>5.8250000000000002</v>
      </c>
      <c r="M34" s="35" t="s">
        <v>412</v>
      </c>
      <c r="N34" s="30" t="s">
        <v>706</v>
      </c>
      <c r="O34" s="55"/>
      <c r="P34" s="35" t="s">
        <v>458</v>
      </c>
      <c r="Q34" s="115" t="s">
        <v>449</v>
      </c>
      <c r="R34" s="35" t="s">
        <v>450</v>
      </c>
      <c r="S34" s="35" t="s">
        <v>451</v>
      </c>
      <c r="T34" s="35" t="s">
        <v>441</v>
      </c>
    </row>
    <row r="35" spans="1:20" customFormat="1" ht="39" x14ac:dyDescent="0.25">
      <c r="A35" s="117" t="s">
        <v>82</v>
      </c>
      <c r="B35" s="55" t="s">
        <v>104</v>
      </c>
      <c r="C35" s="55" t="s">
        <v>104</v>
      </c>
      <c r="D35" s="51" t="s">
        <v>647</v>
      </c>
      <c r="E35" s="51" t="s">
        <v>641</v>
      </c>
      <c r="F35" s="231"/>
      <c r="G35" s="218"/>
      <c r="H35" s="209"/>
      <c r="I35" s="230">
        <v>2.4896416666666661</v>
      </c>
      <c r="J35" s="209"/>
      <c r="K35" s="209"/>
      <c r="L35" s="632">
        <v>5.8250000000000002</v>
      </c>
      <c r="M35" s="35" t="s">
        <v>412</v>
      </c>
      <c r="N35" s="30" t="s">
        <v>415</v>
      </c>
      <c r="O35" s="55" t="s">
        <v>452</v>
      </c>
      <c r="P35" s="35" t="s">
        <v>458</v>
      </c>
      <c r="Q35" s="35" t="s">
        <v>442</v>
      </c>
      <c r="R35" s="35" t="s">
        <v>454</v>
      </c>
      <c r="S35" s="35" t="s">
        <v>457</v>
      </c>
      <c r="T35" s="35" t="s">
        <v>441</v>
      </c>
    </row>
    <row r="36" spans="1:20" customFormat="1" ht="39" x14ac:dyDescent="0.25">
      <c r="A36" s="117" t="s">
        <v>82</v>
      </c>
      <c r="B36" s="55" t="s">
        <v>105</v>
      </c>
      <c r="C36" s="55" t="s">
        <v>106</v>
      </c>
      <c r="D36" s="35" t="s">
        <v>647</v>
      </c>
      <c r="E36" s="35" t="s">
        <v>641</v>
      </c>
      <c r="F36" s="218">
        <v>295</v>
      </c>
      <c r="G36" s="218">
        <v>500</v>
      </c>
      <c r="H36" s="209">
        <f>G36*L36</f>
        <v>2912.5</v>
      </c>
      <c r="I36" s="230"/>
      <c r="J36" s="209">
        <v>14.047619047619047</v>
      </c>
      <c r="K36" s="209"/>
      <c r="L36" s="631">
        <v>5.8250000000000002</v>
      </c>
      <c r="M36" s="35" t="s">
        <v>414</v>
      </c>
      <c r="N36" s="30" t="s">
        <v>415</v>
      </c>
      <c r="O36" s="55"/>
      <c r="P36" s="35" t="s">
        <v>458</v>
      </c>
      <c r="Q36" s="35" t="s">
        <v>439</v>
      </c>
      <c r="R36" s="35" t="s">
        <v>453</v>
      </c>
      <c r="S36" s="35" t="s">
        <v>440</v>
      </c>
      <c r="T36" s="35" t="s">
        <v>438</v>
      </c>
    </row>
    <row r="37" spans="1:20" customFormat="1" ht="39" x14ac:dyDescent="0.25">
      <c r="A37" s="117" t="s">
        <v>82</v>
      </c>
      <c r="B37" s="55" t="s">
        <v>106</v>
      </c>
      <c r="C37" s="55" t="s">
        <v>106</v>
      </c>
      <c r="D37" s="51" t="s">
        <v>647</v>
      </c>
      <c r="E37" s="51" t="s">
        <v>641</v>
      </c>
      <c r="F37" s="231"/>
      <c r="G37" s="218"/>
      <c r="H37" s="209"/>
      <c r="I37" s="230">
        <v>1.5416666666666667</v>
      </c>
      <c r="J37" s="209"/>
      <c r="K37" s="209"/>
      <c r="L37" s="632">
        <v>5.8250000000000002</v>
      </c>
      <c r="M37" s="35" t="s">
        <v>412</v>
      </c>
      <c r="N37" s="30" t="s">
        <v>415</v>
      </c>
      <c r="O37" s="55" t="s">
        <v>452</v>
      </c>
      <c r="P37" s="35" t="s">
        <v>458</v>
      </c>
      <c r="Q37" s="35" t="s">
        <v>439</v>
      </c>
      <c r="R37" s="35" t="s">
        <v>453</v>
      </c>
      <c r="S37" s="35" t="s">
        <v>440</v>
      </c>
      <c r="T37" s="35" t="s">
        <v>438</v>
      </c>
    </row>
    <row r="38" spans="1:20" customFormat="1" ht="39" x14ac:dyDescent="0.25">
      <c r="A38" s="117" t="s">
        <v>82</v>
      </c>
      <c r="B38" s="55" t="s">
        <v>107</v>
      </c>
      <c r="C38" s="55" t="s">
        <v>107</v>
      </c>
      <c r="D38" s="51" t="s">
        <v>647</v>
      </c>
      <c r="E38" s="51" t="s">
        <v>641</v>
      </c>
      <c r="F38" s="231">
        <v>11181.825000000001</v>
      </c>
      <c r="G38" s="218">
        <v>18592.357142857141</v>
      </c>
      <c r="H38" s="209">
        <f>G38*L38</f>
        <v>108300.48035714285</v>
      </c>
      <c r="I38" s="230">
        <v>2.7726666666666659</v>
      </c>
      <c r="J38" s="209">
        <v>14.319536061284785</v>
      </c>
      <c r="K38" s="233">
        <f>I38/J38</f>
        <v>0.19362824708846715</v>
      </c>
      <c r="L38" s="632">
        <v>5.8250000000000002</v>
      </c>
      <c r="M38" s="35" t="s">
        <v>412</v>
      </c>
      <c r="N38" s="30" t="s">
        <v>706</v>
      </c>
      <c r="O38" s="35" t="s">
        <v>826</v>
      </c>
      <c r="P38" s="35" t="s">
        <v>458</v>
      </c>
      <c r="Q38" s="115" t="s">
        <v>442</v>
      </c>
      <c r="R38" s="35" t="s">
        <v>454</v>
      </c>
      <c r="S38" s="35" t="s">
        <v>444</v>
      </c>
      <c r="T38" s="35" t="s">
        <v>441</v>
      </c>
    </row>
    <row r="39" spans="1:20" customFormat="1" ht="39" x14ac:dyDescent="0.25">
      <c r="A39" s="117" t="s">
        <v>82</v>
      </c>
      <c r="B39" s="55" t="s">
        <v>108</v>
      </c>
      <c r="C39" s="55" t="s">
        <v>108</v>
      </c>
      <c r="D39" s="51" t="s">
        <v>647</v>
      </c>
      <c r="E39" s="51" t="s">
        <v>641</v>
      </c>
      <c r="F39" s="231">
        <v>267.69900000000001</v>
      </c>
      <c r="G39" s="218">
        <v>527.90476190476193</v>
      </c>
      <c r="H39" s="209">
        <f>G39*L39</f>
        <v>3075.0452380952383</v>
      </c>
      <c r="I39" s="230">
        <v>2.9205000000000001</v>
      </c>
      <c r="J39" s="209">
        <v>12.073741656142882</v>
      </c>
      <c r="K39" s="233">
        <f>I39/J39</f>
        <v>0.24188856140665452</v>
      </c>
      <c r="L39" s="632">
        <v>5.8250000000000002</v>
      </c>
      <c r="M39" s="35" t="s">
        <v>412</v>
      </c>
      <c r="N39" s="30" t="s">
        <v>706</v>
      </c>
      <c r="O39" s="35"/>
      <c r="P39" s="35" t="s">
        <v>458</v>
      </c>
      <c r="Q39" s="115" t="s">
        <v>439</v>
      </c>
      <c r="R39" s="35" t="s">
        <v>453</v>
      </c>
      <c r="S39" s="35" t="s">
        <v>440</v>
      </c>
      <c r="T39" s="35" t="s">
        <v>438</v>
      </c>
    </row>
    <row r="40" spans="1:20" customFormat="1" ht="26.25" x14ac:dyDescent="0.25">
      <c r="A40" s="117" t="s">
        <v>764</v>
      </c>
      <c r="B40" s="55" t="s">
        <v>109</v>
      </c>
      <c r="C40" s="55" t="s">
        <v>109</v>
      </c>
      <c r="D40" s="51" t="s">
        <v>648</v>
      </c>
      <c r="E40" s="51" t="s">
        <v>641</v>
      </c>
      <c r="F40" s="231">
        <v>1887.7170000000001</v>
      </c>
      <c r="G40" s="218">
        <v>3477.1190476190477</v>
      </c>
      <c r="H40" s="209">
        <f>G40*L40</f>
        <v>19715.264999999999</v>
      </c>
      <c r="I40" s="230">
        <v>2.9296000000000002</v>
      </c>
      <c r="J40" s="209">
        <v>12.926115626647677</v>
      </c>
      <c r="K40" s="233">
        <f>I40/J40</f>
        <v>0.22664194601203463</v>
      </c>
      <c r="L40" s="633">
        <v>5.67</v>
      </c>
      <c r="M40" s="35" t="s">
        <v>412</v>
      </c>
      <c r="N40" s="30" t="s">
        <v>706</v>
      </c>
      <c r="O40" s="35"/>
      <c r="P40" s="35" t="s">
        <v>458</v>
      </c>
      <c r="Q40" s="115" t="s">
        <v>428</v>
      </c>
      <c r="R40" s="35" t="s">
        <v>459</v>
      </c>
      <c r="S40" s="35" t="s">
        <v>430</v>
      </c>
      <c r="T40" s="35" t="s">
        <v>441</v>
      </c>
    </row>
    <row r="41" spans="1:20" customFormat="1" ht="26.25" x14ac:dyDescent="0.25">
      <c r="A41" s="117" t="s">
        <v>764</v>
      </c>
      <c r="B41" s="55" t="s">
        <v>110</v>
      </c>
      <c r="C41" s="55" t="s">
        <v>110</v>
      </c>
      <c r="D41" s="51" t="s">
        <v>647</v>
      </c>
      <c r="E41" s="51" t="s">
        <v>641</v>
      </c>
      <c r="F41" s="231">
        <v>1285.316</v>
      </c>
      <c r="G41" s="218">
        <v>2211.4047619047619</v>
      </c>
      <c r="H41" s="209">
        <f>G41*L41</f>
        <v>12881.432738095238</v>
      </c>
      <c r="I41" s="230">
        <v>5.4682666666666675</v>
      </c>
      <c r="J41" s="209">
        <v>13.838607220146642</v>
      </c>
      <c r="K41" s="233">
        <f>I41/J41</f>
        <v>0.39514573827240418</v>
      </c>
      <c r="L41" s="632">
        <v>5.8250000000000002</v>
      </c>
      <c r="M41" s="35" t="s">
        <v>412</v>
      </c>
      <c r="N41" s="30" t="s">
        <v>706</v>
      </c>
      <c r="O41" s="35"/>
      <c r="P41" s="35" t="s">
        <v>458</v>
      </c>
      <c r="Q41" s="115" t="s">
        <v>461</v>
      </c>
      <c r="R41" s="35" t="s">
        <v>461</v>
      </c>
      <c r="S41" s="35" t="s">
        <v>462</v>
      </c>
      <c r="T41" s="35" t="s">
        <v>460</v>
      </c>
    </row>
    <row r="42" spans="1:20" customFormat="1" ht="39" x14ac:dyDescent="0.25">
      <c r="A42" s="117" t="s">
        <v>764</v>
      </c>
      <c r="B42" s="55" t="s">
        <v>111</v>
      </c>
      <c r="C42" s="55" t="s">
        <v>111</v>
      </c>
      <c r="D42" s="51" t="s">
        <v>647</v>
      </c>
      <c r="E42" s="51" t="s">
        <v>641</v>
      </c>
      <c r="F42" s="231">
        <v>422.59300000000002</v>
      </c>
      <c r="G42" s="218">
        <v>853.11904761904759</v>
      </c>
      <c r="H42" s="209">
        <f>G42*L42</f>
        <v>4969.4184523809527</v>
      </c>
      <c r="I42" s="230">
        <v>2.6656000000000004</v>
      </c>
      <c r="J42" s="209">
        <v>11.794061008623817</v>
      </c>
      <c r="K42" s="233">
        <f>I42/J42</f>
        <v>0.22601205793754278</v>
      </c>
      <c r="L42" s="632">
        <v>5.8250000000000002</v>
      </c>
      <c r="M42" s="35" t="s">
        <v>412</v>
      </c>
      <c r="N42" s="30" t="s">
        <v>706</v>
      </c>
      <c r="O42" s="35"/>
      <c r="P42" s="35" t="s">
        <v>458</v>
      </c>
      <c r="Q42" s="115" t="s">
        <v>442</v>
      </c>
      <c r="R42" s="35" t="s">
        <v>443</v>
      </c>
      <c r="S42" s="35" t="s">
        <v>444</v>
      </c>
      <c r="T42" s="35" t="s">
        <v>441</v>
      </c>
    </row>
    <row r="43" spans="1:20" customFormat="1" ht="26.25" x14ac:dyDescent="0.25">
      <c r="A43" s="117" t="s">
        <v>764</v>
      </c>
      <c r="B43" s="55" t="s">
        <v>112</v>
      </c>
      <c r="C43" s="55" t="s">
        <v>112</v>
      </c>
      <c r="D43" s="51" t="s">
        <v>647</v>
      </c>
      <c r="E43" s="51" t="s">
        <v>641</v>
      </c>
      <c r="F43" s="231">
        <v>1207.5060000000001</v>
      </c>
      <c r="G43" s="218">
        <v>2057.8809523809523</v>
      </c>
      <c r="H43" s="209">
        <f>G43*L43</f>
        <v>11987.156547619048</v>
      </c>
      <c r="I43" s="230">
        <v>2.9586999999999999</v>
      </c>
      <c r="J43" s="209">
        <v>13.970751235089262</v>
      </c>
      <c r="K43" s="233">
        <f>I43/J43</f>
        <v>0.21177816068822847</v>
      </c>
      <c r="L43" s="632">
        <v>5.8250000000000002</v>
      </c>
      <c r="M43" s="35" t="s">
        <v>412</v>
      </c>
      <c r="N43" s="30" t="s">
        <v>706</v>
      </c>
      <c r="O43" s="35"/>
      <c r="P43" s="35" t="s">
        <v>458</v>
      </c>
      <c r="Q43" s="115" t="s">
        <v>463</v>
      </c>
      <c r="R43" s="35" t="s">
        <v>464</v>
      </c>
      <c r="S43" s="35" t="s">
        <v>463</v>
      </c>
      <c r="T43" s="35" t="s">
        <v>460</v>
      </c>
    </row>
    <row r="44" spans="1:20" customFormat="1" ht="26.25" x14ac:dyDescent="0.25">
      <c r="A44" s="117" t="s">
        <v>764</v>
      </c>
      <c r="B44" s="55" t="s">
        <v>113</v>
      </c>
      <c r="C44" s="55" t="s">
        <v>113</v>
      </c>
      <c r="D44" s="51" t="s">
        <v>648</v>
      </c>
      <c r="E44" s="51" t="s">
        <v>641</v>
      </c>
      <c r="F44" s="218">
        <v>1957.4860000000001</v>
      </c>
      <c r="G44" s="218">
        <v>3539.0238095238096</v>
      </c>
      <c r="H44" s="209">
        <f>G44*L44</f>
        <v>20066.264999999999</v>
      </c>
      <c r="I44" s="230">
        <v>2.8824999999999998</v>
      </c>
      <c r="J44" s="209">
        <v>13.169396995404975</v>
      </c>
      <c r="K44" s="233">
        <f>I44/J44</f>
        <v>0.21887866247830123</v>
      </c>
      <c r="L44" s="633">
        <v>5.67</v>
      </c>
      <c r="M44" s="35" t="s">
        <v>412</v>
      </c>
      <c r="N44" s="30" t="s">
        <v>706</v>
      </c>
      <c r="O44" s="35"/>
      <c r="P44" s="35" t="s">
        <v>458</v>
      </c>
      <c r="Q44" s="115" t="s">
        <v>428</v>
      </c>
      <c r="R44" s="35" t="s">
        <v>459</v>
      </c>
      <c r="S44" s="35" t="s">
        <v>430</v>
      </c>
      <c r="T44" s="35" t="s">
        <v>441</v>
      </c>
    </row>
    <row r="45" spans="1:20" customFormat="1" ht="26.25" x14ac:dyDescent="0.25">
      <c r="A45" s="117" t="s">
        <v>764</v>
      </c>
      <c r="B45" s="55" t="s">
        <v>114</v>
      </c>
      <c r="C45" s="55" t="s">
        <v>114</v>
      </c>
      <c r="D45" s="51" t="s">
        <v>647</v>
      </c>
      <c r="E45" s="51" t="s">
        <v>641</v>
      </c>
      <c r="F45" s="231">
        <v>782.96100000000001</v>
      </c>
      <c r="G45" s="218">
        <v>1522.2619047619048</v>
      </c>
      <c r="H45" s="209">
        <f>G45*L45</f>
        <v>8867.1755952380954</v>
      </c>
      <c r="I45" s="230">
        <v>2.5135999999999998</v>
      </c>
      <c r="J45" s="209">
        <v>12.24620317509971</v>
      </c>
      <c r="K45" s="233">
        <f>I45/J45</f>
        <v>0.20525545461395905</v>
      </c>
      <c r="L45" s="632">
        <v>5.8250000000000002</v>
      </c>
      <c r="M45" s="35" t="s">
        <v>412</v>
      </c>
      <c r="N45" s="30" t="s">
        <v>706</v>
      </c>
      <c r="O45" s="35"/>
      <c r="P45" s="35" t="s">
        <v>458</v>
      </c>
      <c r="Q45" s="115" t="s">
        <v>428</v>
      </c>
      <c r="R45" s="35" t="s">
        <v>429</v>
      </c>
      <c r="S45" s="35" t="s">
        <v>430</v>
      </c>
      <c r="T45" s="35" t="s">
        <v>427</v>
      </c>
    </row>
    <row r="46" spans="1:20" customFormat="1" ht="26.25" x14ac:dyDescent="0.25">
      <c r="A46" s="117" t="s">
        <v>764</v>
      </c>
      <c r="B46" s="55" t="s">
        <v>115</v>
      </c>
      <c r="C46" s="55" t="s">
        <v>115</v>
      </c>
      <c r="D46" s="51" t="s">
        <v>648</v>
      </c>
      <c r="E46" s="51" t="s">
        <v>641</v>
      </c>
      <c r="F46" s="231">
        <v>1152.8140000000001</v>
      </c>
      <c r="G46" s="218">
        <v>1974.4047619047619</v>
      </c>
      <c r="H46" s="209">
        <f>G46*L46</f>
        <v>11194.875</v>
      </c>
      <c r="I46" s="230">
        <v>2.9963000000000002</v>
      </c>
      <c r="J46" s="209">
        <v>13.901887247512812</v>
      </c>
      <c r="K46" s="233">
        <f>I46/J46</f>
        <v>0.21553188762454309</v>
      </c>
      <c r="L46" s="633">
        <v>5.67</v>
      </c>
      <c r="M46" s="35" t="s">
        <v>412</v>
      </c>
      <c r="N46" s="30" t="s">
        <v>706</v>
      </c>
      <c r="O46" s="35"/>
      <c r="P46" s="35" t="s">
        <v>458</v>
      </c>
      <c r="Q46" s="115" t="s">
        <v>463</v>
      </c>
      <c r="R46" s="35" t="s">
        <v>464</v>
      </c>
      <c r="S46" s="35" t="s">
        <v>463</v>
      </c>
      <c r="T46" s="35" t="s">
        <v>460</v>
      </c>
    </row>
    <row r="47" spans="1:20" customFormat="1" ht="26.25" x14ac:dyDescent="0.25">
      <c r="A47" s="117" t="s">
        <v>764</v>
      </c>
      <c r="B47" s="55" t="s">
        <v>116</v>
      </c>
      <c r="C47" s="55" t="s">
        <v>116</v>
      </c>
      <c r="D47" s="51" t="s">
        <v>648</v>
      </c>
      <c r="E47" s="51" t="s">
        <v>641</v>
      </c>
      <c r="F47" s="231">
        <v>3157.1990000000001</v>
      </c>
      <c r="G47" s="218">
        <v>5344.3095238095239</v>
      </c>
      <c r="H47" s="209">
        <f>G47*L47</f>
        <v>30302.235000000001</v>
      </c>
      <c r="I47" s="230">
        <v>2.8903499999999998</v>
      </c>
      <c r="J47" s="209">
        <v>14.065690699052396</v>
      </c>
      <c r="K47" s="233">
        <f>I47/J47</f>
        <v>0.20548937566178122</v>
      </c>
      <c r="L47" s="633">
        <v>5.67</v>
      </c>
      <c r="M47" s="35" t="s">
        <v>412</v>
      </c>
      <c r="N47" s="30" t="s">
        <v>706</v>
      </c>
      <c r="O47" s="35"/>
      <c r="P47" s="35" t="s">
        <v>458</v>
      </c>
      <c r="Q47" s="115" t="s">
        <v>428</v>
      </c>
      <c r="R47" s="35" t="s">
        <v>459</v>
      </c>
      <c r="S47" s="35" t="s">
        <v>430</v>
      </c>
      <c r="T47" s="35" t="s">
        <v>441</v>
      </c>
    </row>
    <row r="48" spans="1:20" customFormat="1" ht="26.25" x14ac:dyDescent="0.25">
      <c r="A48" s="117" t="s">
        <v>764</v>
      </c>
      <c r="B48" s="55" t="s">
        <v>117</v>
      </c>
      <c r="C48" s="55" t="s">
        <v>117</v>
      </c>
      <c r="D48" s="51" t="s">
        <v>648</v>
      </c>
      <c r="E48" s="51" t="s">
        <v>641</v>
      </c>
      <c r="F48" s="218">
        <v>1633.992</v>
      </c>
      <c r="G48" s="218">
        <v>2897.4285714285716</v>
      </c>
      <c r="H48" s="209">
        <f>G48*L48</f>
        <v>16428.420000000002</v>
      </c>
      <c r="I48" s="230">
        <v>2.9963000000000002</v>
      </c>
      <c r="J48" s="209">
        <v>13.42727541662558</v>
      </c>
      <c r="K48" s="233">
        <f>I48/J48</f>
        <v>0.22315025997679303</v>
      </c>
      <c r="L48" s="633">
        <v>5.67</v>
      </c>
      <c r="M48" s="35" t="s">
        <v>412</v>
      </c>
      <c r="N48" s="30" t="s">
        <v>706</v>
      </c>
      <c r="O48" s="35"/>
      <c r="P48" s="35" t="s">
        <v>458</v>
      </c>
      <c r="Q48" s="115" t="s">
        <v>463</v>
      </c>
      <c r="R48" s="35" t="s">
        <v>464</v>
      </c>
      <c r="S48" s="35" t="s">
        <v>463</v>
      </c>
      <c r="T48" s="35" t="s">
        <v>460</v>
      </c>
    </row>
    <row r="49" spans="1:20" customFormat="1" ht="26.25" x14ac:dyDescent="0.25">
      <c r="A49" s="117" t="s">
        <v>764</v>
      </c>
      <c r="B49" s="55" t="s">
        <v>118</v>
      </c>
      <c r="C49" s="55" t="s">
        <v>118</v>
      </c>
      <c r="D49" s="51" t="s">
        <v>647</v>
      </c>
      <c r="E49" s="51" t="s">
        <v>641</v>
      </c>
      <c r="F49" s="231">
        <v>757.71</v>
      </c>
      <c r="G49" s="218">
        <v>1385.6666666666667</v>
      </c>
      <c r="H49" s="209">
        <f>G49*L49</f>
        <v>8071.5083333333341</v>
      </c>
      <c r="I49" s="230">
        <v>2.5135999999999998</v>
      </c>
      <c r="J49" s="209">
        <v>13.019519571119282</v>
      </c>
      <c r="K49" s="233">
        <f>I49/J49</f>
        <v>0.19306395956236555</v>
      </c>
      <c r="L49" s="632">
        <v>5.8250000000000002</v>
      </c>
      <c r="M49" s="35" t="s">
        <v>412</v>
      </c>
      <c r="N49" s="30" t="s">
        <v>706</v>
      </c>
      <c r="O49" s="35"/>
      <c r="P49" s="35" t="s">
        <v>458</v>
      </c>
      <c r="Q49" s="115" t="s">
        <v>428</v>
      </c>
      <c r="R49" s="35" t="s">
        <v>429</v>
      </c>
      <c r="S49" s="35" t="s">
        <v>430</v>
      </c>
      <c r="T49" s="35" t="s">
        <v>427</v>
      </c>
    </row>
    <row r="50" spans="1:20" customFormat="1" ht="39" x14ac:dyDescent="0.25">
      <c r="A50" s="117" t="s">
        <v>764</v>
      </c>
      <c r="B50" s="55" t="s">
        <v>119</v>
      </c>
      <c r="C50" s="55" t="s">
        <v>119</v>
      </c>
      <c r="D50" s="51" t="s">
        <v>647</v>
      </c>
      <c r="E50" s="51" t="s">
        <v>641</v>
      </c>
      <c r="F50" s="231">
        <v>621.01199999999994</v>
      </c>
      <c r="G50" s="218">
        <v>1187.8333333333333</v>
      </c>
      <c r="H50" s="209">
        <f>G50*L50</f>
        <v>6919.1291666666666</v>
      </c>
      <c r="I50" s="230">
        <v>2.6656000000000004</v>
      </c>
      <c r="J50" s="209">
        <v>12.447874280903607</v>
      </c>
      <c r="K50" s="233">
        <f>I50/J50</f>
        <v>0.21414098020650166</v>
      </c>
      <c r="L50" s="632">
        <v>5.8250000000000002</v>
      </c>
      <c r="M50" s="35" t="s">
        <v>412</v>
      </c>
      <c r="N50" s="30" t="s">
        <v>706</v>
      </c>
      <c r="O50" s="35"/>
      <c r="P50" s="35" t="s">
        <v>458</v>
      </c>
      <c r="Q50" s="115" t="s">
        <v>442</v>
      </c>
      <c r="R50" s="35" t="s">
        <v>443</v>
      </c>
      <c r="S50" s="35" t="s">
        <v>444</v>
      </c>
      <c r="T50" s="35" t="s">
        <v>441</v>
      </c>
    </row>
    <row r="51" spans="1:20" customFormat="1" ht="39" x14ac:dyDescent="0.25">
      <c r="A51" s="117" t="s">
        <v>764</v>
      </c>
      <c r="B51" s="55" t="s">
        <v>120</v>
      </c>
      <c r="C51" s="55" t="s">
        <v>120</v>
      </c>
      <c r="D51" s="51" t="s">
        <v>647</v>
      </c>
      <c r="E51" s="51" t="s">
        <v>641</v>
      </c>
      <c r="F51" s="231">
        <v>674.63800000000003</v>
      </c>
      <c r="G51" s="218">
        <v>1135.547619047619</v>
      </c>
      <c r="H51" s="209">
        <f>G51*L51</f>
        <v>6614.5648809523809</v>
      </c>
      <c r="I51" s="230">
        <v>2.6656000000000004</v>
      </c>
      <c r="J51" s="209">
        <v>14.145430146981738</v>
      </c>
      <c r="K51" s="233">
        <f>I51/J51</f>
        <v>0.18844248441386346</v>
      </c>
      <c r="L51" s="632">
        <v>5.8250000000000002</v>
      </c>
      <c r="M51" s="35" t="s">
        <v>412</v>
      </c>
      <c r="N51" s="30" t="s">
        <v>706</v>
      </c>
      <c r="O51" s="35"/>
      <c r="P51" s="35" t="s">
        <v>458</v>
      </c>
      <c r="Q51" s="115" t="s">
        <v>442</v>
      </c>
      <c r="R51" s="35" t="s">
        <v>443</v>
      </c>
      <c r="S51" s="35" t="s">
        <v>444</v>
      </c>
      <c r="T51" s="35" t="s">
        <v>441</v>
      </c>
    </row>
    <row r="52" spans="1:20" customFormat="1" ht="26.25" x14ac:dyDescent="0.25">
      <c r="A52" s="117" t="s">
        <v>764</v>
      </c>
      <c r="B52" s="55" t="s">
        <v>121</v>
      </c>
      <c r="C52" s="55" t="s">
        <v>121</v>
      </c>
      <c r="D52" s="51" t="s">
        <v>647</v>
      </c>
      <c r="E52" s="51" t="s">
        <v>641</v>
      </c>
      <c r="F52" s="218">
        <v>2525.7159999999999</v>
      </c>
      <c r="G52" s="218">
        <v>4575.5476190476193</v>
      </c>
      <c r="H52" s="209">
        <f>G52*L52</f>
        <v>26652.564880952385</v>
      </c>
      <c r="I52" s="230">
        <v>2.9146000000000001</v>
      </c>
      <c r="J52" s="209">
        <v>13.142928507126392</v>
      </c>
      <c r="K52" s="233">
        <f>I52/J52</f>
        <v>0.22176183933585564</v>
      </c>
      <c r="L52" s="632">
        <v>5.8250000000000002</v>
      </c>
      <c r="M52" s="35" t="s">
        <v>412</v>
      </c>
      <c r="N52" s="30" t="s">
        <v>706</v>
      </c>
      <c r="O52" s="35"/>
      <c r="P52" s="35" t="s">
        <v>458</v>
      </c>
      <c r="Q52" s="115" t="s">
        <v>428</v>
      </c>
      <c r="R52" s="35" t="s">
        <v>459</v>
      </c>
      <c r="S52" s="35" t="s">
        <v>430</v>
      </c>
      <c r="T52" s="35" t="s">
        <v>441</v>
      </c>
    </row>
    <row r="53" spans="1:20" customFormat="1" ht="39" x14ac:dyDescent="0.25">
      <c r="A53" s="117" t="s">
        <v>764</v>
      </c>
      <c r="B53" s="55" t="s">
        <v>122</v>
      </c>
      <c r="C53" s="55" t="s">
        <v>122</v>
      </c>
      <c r="D53" s="51" t="s">
        <v>647</v>
      </c>
      <c r="E53" s="51" t="s">
        <v>641</v>
      </c>
      <c r="F53" s="231">
        <v>1009.853</v>
      </c>
      <c r="G53" s="218">
        <v>1768.5714285714287</v>
      </c>
      <c r="H53" s="209">
        <f>G53*L53</f>
        <v>10301.928571428572</v>
      </c>
      <c r="I53" s="230">
        <v>2.6263999999999998</v>
      </c>
      <c r="J53" s="209">
        <v>13.595220786214325</v>
      </c>
      <c r="K53" s="233">
        <f>I53/J53</f>
        <v>0.19318553492438997</v>
      </c>
      <c r="L53" s="632">
        <v>5.8250000000000002</v>
      </c>
      <c r="M53" s="35" t="s">
        <v>412</v>
      </c>
      <c r="N53" s="30" t="s">
        <v>706</v>
      </c>
      <c r="O53" s="35"/>
      <c r="P53" s="35" t="s">
        <v>458</v>
      </c>
      <c r="Q53" s="115" t="s">
        <v>442</v>
      </c>
      <c r="R53" s="35" t="s">
        <v>443</v>
      </c>
      <c r="S53" s="35" t="s">
        <v>444</v>
      </c>
      <c r="T53" s="35" t="s">
        <v>441</v>
      </c>
    </row>
    <row r="54" spans="1:20" customFormat="1" ht="51.75" x14ac:dyDescent="0.25">
      <c r="A54" s="117" t="s">
        <v>764</v>
      </c>
      <c r="B54" s="55" t="s">
        <v>158</v>
      </c>
      <c r="C54" s="55" t="s">
        <v>713</v>
      </c>
      <c r="D54" s="51" t="s">
        <v>648</v>
      </c>
      <c r="E54" s="51" t="s">
        <v>641</v>
      </c>
      <c r="F54" s="231">
        <v>1542.51</v>
      </c>
      <c r="G54" s="218">
        <v>2581.1190476190477</v>
      </c>
      <c r="H54" s="209">
        <f>G54*L54</f>
        <v>14634.945</v>
      </c>
      <c r="I54" s="230">
        <v>2.8724999999999992</v>
      </c>
      <c r="J54" s="209">
        <v>14.228878208971745</v>
      </c>
      <c r="K54" s="233">
        <f>I54/J54</f>
        <v>0.20187817745103753</v>
      </c>
      <c r="L54" s="633">
        <v>5.67</v>
      </c>
      <c r="M54" s="35" t="s">
        <v>412</v>
      </c>
      <c r="N54" s="30" t="s">
        <v>706</v>
      </c>
      <c r="O54" s="30" t="s">
        <v>476</v>
      </c>
      <c r="P54" s="35" t="s">
        <v>458</v>
      </c>
      <c r="Q54" s="115" t="s">
        <v>428</v>
      </c>
      <c r="R54" s="35" t="s">
        <v>429</v>
      </c>
      <c r="S54" s="35" t="s">
        <v>430</v>
      </c>
      <c r="T54" s="35" t="s">
        <v>427</v>
      </c>
    </row>
    <row r="55" spans="1:20" customFormat="1" ht="39" x14ac:dyDescent="0.25">
      <c r="A55" s="117" t="s">
        <v>764</v>
      </c>
      <c r="B55" s="55" t="s">
        <v>123</v>
      </c>
      <c r="C55" s="55" t="s">
        <v>123</v>
      </c>
      <c r="D55" s="51" t="s">
        <v>647</v>
      </c>
      <c r="E55" s="51" t="s">
        <v>641</v>
      </c>
      <c r="F55" s="231">
        <v>780.13</v>
      </c>
      <c r="G55" s="218">
        <v>1299.4047619047619</v>
      </c>
      <c r="H55" s="209">
        <f>G55*L55</f>
        <v>7569.0327380952385</v>
      </c>
      <c r="I55" s="230">
        <v>2.6557999999999997</v>
      </c>
      <c r="J55" s="209">
        <v>14.294640403114979</v>
      </c>
      <c r="K55" s="233">
        <f>I55/J55</f>
        <v>0.1857899132195916</v>
      </c>
      <c r="L55" s="632">
        <v>5.8250000000000002</v>
      </c>
      <c r="M55" s="35" t="s">
        <v>412</v>
      </c>
      <c r="N55" s="30" t="s">
        <v>706</v>
      </c>
      <c r="O55" s="55"/>
      <c r="P55" s="35" t="s">
        <v>458</v>
      </c>
      <c r="Q55" s="115" t="s">
        <v>442</v>
      </c>
      <c r="R55" s="35" t="s">
        <v>443</v>
      </c>
      <c r="S55" s="35" t="s">
        <v>444</v>
      </c>
      <c r="T55" s="35" t="s">
        <v>441</v>
      </c>
    </row>
    <row r="56" spans="1:20" customFormat="1" ht="39" x14ac:dyDescent="0.25">
      <c r="A56" s="117" t="s">
        <v>764</v>
      </c>
      <c r="B56" s="55" t="s">
        <v>124</v>
      </c>
      <c r="C56" s="55" t="s">
        <v>124</v>
      </c>
      <c r="D56" s="51" t="s">
        <v>648</v>
      </c>
      <c r="E56" s="51" t="s">
        <v>641</v>
      </c>
      <c r="F56" s="218">
        <v>2150.8319999999999</v>
      </c>
      <c r="G56" s="218">
        <v>3759.2380952380954</v>
      </c>
      <c r="H56" s="209">
        <f>G56*L56</f>
        <v>21314.880000000001</v>
      </c>
      <c r="I56" s="230">
        <v>2.9424999999999994</v>
      </c>
      <c r="J56" s="209">
        <v>13.622517227401703</v>
      </c>
      <c r="K56" s="233">
        <f>I56/J56</f>
        <v>0.21600266315546723</v>
      </c>
      <c r="L56" s="633">
        <v>5.67</v>
      </c>
      <c r="M56" s="35" t="s">
        <v>412</v>
      </c>
      <c r="N56" s="30" t="s">
        <v>706</v>
      </c>
      <c r="O56" s="107" t="s">
        <v>465</v>
      </c>
      <c r="P56" s="35" t="s">
        <v>458</v>
      </c>
      <c r="Q56" s="115" t="s">
        <v>428</v>
      </c>
      <c r="R56" s="35" t="s">
        <v>429</v>
      </c>
      <c r="S56" s="35" t="s">
        <v>430</v>
      </c>
      <c r="T56" s="35" t="s">
        <v>427</v>
      </c>
    </row>
    <row r="57" spans="1:20" customFormat="1" ht="26.25" x14ac:dyDescent="0.25">
      <c r="A57" s="117" t="s">
        <v>764</v>
      </c>
      <c r="B57" s="55" t="s">
        <v>125</v>
      </c>
      <c r="C57" s="55" t="s">
        <v>125</v>
      </c>
      <c r="D57" s="51" t="s">
        <v>648</v>
      </c>
      <c r="E57" s="51" t="s">
        <v>641</v>
      </c>
      <c r="F57" s="231">
        <v>1550.6690000000001</v>
      </c>
      <c r="G57" s="218">
        <v>3002.8809523809523</v>
      </c>
      <c r="H57" s="209">
        <f>G57*L57</f>
        <v>17026.334999999999</v>
      </c>
      <c r="I57" s="230">
        <v>3.2271000000000001</v>
      </c>
      <c r="J57" s="209">
        <v>12.29508963614307</v>
      </c>
      <c r="K57" s="233">
        <f>I57/J57</f>
        <v>0.26247063628666079</v>
      </c>
      <c r="L57" s="633">
        <v>5.67</v>
      </c>
      <c r="M57" s="35" t="s">
        <v>412</v>
      </c>
      <c r="N57" s="30" t="s">
        <v>706</v>
      </c>
      <c r="O57" s="55"/>
      <c r="P57" s="35" t="s">
        <v>458</v>
      </c>
      <c r="Q57" s="115" t="s">
        <v>461</v>
      </c>
      <c r="R57" s="35" t="s">
        <v>461</v>
      </c>
      <c r="S57" s="35" t="s">
        <v>462</v>
      </c>
      <c r="T57" s="35" t="s">
        <v>460</v>
      </c>
    </row>
    <row r="58" spans="1:20" customFormat="1" ht="26.25" x14ac:dyDescent="0.25">
      <c r="A58" s="117" t="s">
        <v>764</v>
      </c>
      <c r="B58" s="55" t="s">
        <v>126</v>
      </c>
      <c r="C58" s="55" t="s">
        <v>126</v>
      </c>
      <c r="D58" s="51" t="s">
        <v>648</v>
      </c>
      <c r="E58" s="51" t="s">
        <v>641</v>
      </c>
      <c r="F58" s="231">
        <v>1240.915</v>
      </c>
      <c r="G58" s="218">
        <v>2356.5714285714284</v>
      </c>
      <c r="H58" s="209">
        <f>G58*L58</f>
        <v>13361.759999999998</v>
      </c>
      <c r="I58" s="230">
        <v>3.1596000000000006</v>
      </c>
      <c r="J58" s="209">
        <v>12.537534351762043</v>
      </c>
      <c r="K58" s="233">
        <f>I58/J58</f>
        <v>0.25201127361664583</v>
      </c>
      <c r="L58" s="633">
        <v>5.67</v>
      </c>
      <c r="M58" s="35" t="s">
        <v>412</v>
      </c>
      <c r="N58" s="30" t="s">
        <v>706</v>
      </c>
      <c r="O58" s="55"/>
      <c r="P58" s="35" t="s">
        <v>458</v>
      </c>
      <c r="Q58" s="115" t="s">
        <v>461</v>
      </c>
      <c r="R58" s="35" t="s">
        <v>461</v>
      </c>
      <c r="S58" s="35" t="s">
        <v>462</v>
      </c>
      <c r="T58" s="35" t="s">
        <v>460</v>
      </c>
    </row>
    <row r="59" spans="1:20" customFormat="1" ht="26.25" x14ac:dyDescent="0.25">
      <c r="A59" s="117" t="s">
        <v>764</v>
      </c>
      <c r="B59" s="55" t="s">
        <v>127</v>
      </c>
      <c r="C59" s="55" t="s">
        <v>127</v>
      </c>
      <c r="D59" s="51" t="s">
        <v>647</v>
      </c>
      <c r="E59" s="51" t="s">
        <v>641</v>
      </c>
      <c r="F59" s="231">
        <v>1988.13</v>
      </c>
      <c r="G59" s="218">
        <v>3526.4285714285716</v>
      </c>
      <c r="H59" s="209">
        <f>G59*L59</f>
        <v>20541.446428571431</v>
      </c>
      <c r="I59" s="230">
        <v>2.9971000000000001</v>
      </c>
      <c r="J59" s="209">
        <v>13.42333400850719</v>
      </c>
      <c r="K59" s="233">
        <f>I59/J59</f>
        <v>0.22327537987958535</v>
      </c>
      <c r="L59" s="632">
        <v>5.8250000000000002</v>
      </c>
      <c r="M59" s="35" t="s">
        <v>412</v>
      </c>
      <c r="N59" s="30" t="s">
        <v>706</v>
      </c>
      <c r="O59" s="55"/>
      <c r="P59" s="35" t="s">
        <v>458</v>
      </c>
      <c r="Q59" s="115" t="s">
        <v>428</v>
      </c>
      <c r="R59" s="35" t="s">
        <v>459</v>
      </c>
      <c r="S59" s="35" t="s">
        <v>430</v>
      </c>
      <c r="T59" s="35" t="s">
        <v>441</v>
      </c>
    </row>
    <row r="60" spans="1:20" customFormat="1" ht="26.25" x14ac:dyDescent="0.25">
      <c r="A60" s="117" t="s">
        <v>764</v>
      </c>
      <c r="B60" s="55" t="s">
        <v>128</v>
      </c>
      <c r="C60" s="55" t="s">
        <v>128</v>
      </c>
      <c r="D60" s="51" t="s">
        <v>648</v>
      </c>
      <c r="E60" s="51" t="s">
        <v>641</v>
      </c>
      <c r="F60" s="231">
        <v>1385.5319999999999</v>
      </c>
      <c r="G60" s="218">
        <v>2356.4761904761904</v>
      </c>
      <c r="H60" s="209">
        <f>G60*L60</f>
        <v>13361.22</v>
      </c>
      <c r="I60" s="230">
        <v>2.9963000000000002</v>
      </c>
      <c r="J60" s="209">
        <v>13.999232106050195</v>
      </c>
      <c r="K60" s="233">
        <f>I60/J60</f>
        <v>0.21403316819820836</v>
      </c>
      <c r="L60" s="633">
        <v>5.67</v>
      </c>
      <c r="M60" s="35" t="s">
        <v>412</v>
      </c>
      <c r="N60" s="30" t="s">
        <v>706</v>
      </c>
      <c r="O60" s="55"/>
      <c r="P60" s="35" t="s">
        <v>458</v>
      </c>
      <c r="Q60" s="115" t="s">
        <v>463</v>
      </c>
      <c r="R60" s="35" t="s">
        <v>464</v>
      </c>
      <c r="S60" s="35" t="s">
        <v>463</v>
      </c>
      <c r="T60" s="35" t="s">
        <v>460</v>
      </c>
    </row>
    <row r="61" spans="1:20" customFormat="1" ht="64.5" x14ac:dyDescent="0.25">
      <c r="A61" s="117" t="s">
        <v>764</v>
      </c>
      <c r="B61" s="55" t="s">
        <v>129</v>
      </c>
      <c r="C61" s="55" t="s">
        <v>129</v>
      </c>
      <c r="D61" s="51" t="s">
        <v>647</v>
      </c>
      <c r="E61" s="51" t="s">
        <v>641</v>
      </c>
      <c r="F61" s="231"/>
      <c r="G61" s="218"/>
      <c r="H61" s="209"/>
      <c r="I61" s="230">
        <v>2.8724999999999992</v>
      </c>
      <c r="J61" s="209"/>
      <c r="K61" s="209"/>
      <c r="L61" s="632">
        <v>5.8250000000000002</v>
      </c>
      <c r="M61" s="35" t="s">
        <v>412</v>
      </c>
      <c r="N61" s="30" t="s">
        <v>706</v>
      </c>
      <c r="O61" s="55" t="s">
        <v>466</v>
      </c>
      <c r="P61" s="35" t="s">
        <v>458</v>
      </c>
      <c r="Q61" s="35" t="s">
        <v>428</v>
      </c>
      <c r="R61" s="35" t="s">
        <v>429</v>
      </c>
      <c r="S61" s="35" t="s">
        <v>430</v>
      </c>
      <c r="T61" s="35" t="s">
        <v>427</v>
      </c>
    </row>
    <row r="62" spans="1:20" customFormat="1" ht="26.25" x14ac:dyDescent="0.25">
      <c r="A62" s="117" t="s">
        <v>764</v>
      </c>
      <c r="B62" s="55" t="s">
        <v>130</v>
      </c>
      <c r="C62" s="55" t="s">
        <v>130</v>
      </c>
      <c r="D62" s="51" t="s">
        <v>647</v>
      </c>
      <c r="E62" s="51" t="s">
        <v>641</v>
      </c>
      <c r="F62" s="231">
        <v>1545.0139999999999</v>
      </c>
      <c r="G62" s="218">
        <v>2482.7857142857142</v>
      </c>
      <c r="H62" s="209">
        <f>G62*L62</f>
        <v>14462.226785714285</v>
      </c>
      <c r="I62" s="230">
        <v>2.5088000000000004</v>
      </c>
      <c r="J62" s="209">
        <v>14.816440825877232</v>
      </c>
      <c r="K62" s="233">
        <f>I62/J62</f>
        <v>0.16932541556257744</v>
      </c>
      <c r="L62" s="632">
        <v>5.8250000000000002</v>
      </c>
      <c r="M62" s="35" t="s">
        <v>412</v>
      </c>
      <c r="N62" s="30" t="s">
        <v>706</v>
      </c>
      <c r="O62" s="55"/>
      <c r="P62" s="35" t="s">
        <v>458</v>
      </c>
      <c r="Q62" s="115" t="s">
        <v>428</v>
      </c>
      <c r="R62" s="35" t="s">
        <v>459</v>
      </c>
      <c r="S62" s="35" t="s">
        <v>430</v>
      </c>
      <c r="T62" s="35" t="s">
        <v>441</v>
      </c>
    </row>
    <row r="63" spans="1:20" customFormat="1" ht="26.25" x14ac:dyDescent="0.25">
      <c r="A63" s="117" t="s">
        <v>764</v>
      </c>
      <c r="B63" s="55" t="s">
        <v>131</v>
      </c>
      <c r="C63" s="55" t="s">
        <v>131</v>
      </c>
      <c r="D63" s="51" t="s">
        <v>647</v>
      </c>
      <c r="E63" s="51" t="s">
        <v>641</v>
      </c>
      <c r="F63" s="231">
        <v>893</v>
      </c>
      <c r="G63" s="218">
        <v>1548.9285714285713</v>
      </c>
      <c r="H63" s="209">
        <f>G63*L63</f>
        <v>9022.5089285714275</v>
      </c>
      <c r="I63" s="230">
        <v>2.8896000000000011</v>
      </c>
      <c r="J63" s="209">
        <v>13.726846514487743</v>
      </c>
      <c r="K63" s="233">
        <f>I63/J63</f>
        <v>0.21050719820828673</v>
      </c>
      <c r="L63" s="632">
        <v>5.8250000000000002</v>
      </c>
      <c r="M63" s="35" t="s">
        <v>412</v>
      </c>
      <c r="N63" s="30" t="s">
        <v>706</v>
      </c>
      <c r="O63" s="55"/>
      <c r="P63" s="35" t="s">
        <v>458</v>
      </c>
      <c r="Q63" s="115" t="s">
        <v>428</v>
      </c>
      <c r="R63" s="35" t="s">
        <v>429</v>
      </c>
      <c r="S63" s="35" t="s">
        <v>430</v>
      </c>
      <c r="T63" s="35" t="s">
        <v>427</v>
      </c>
    </row>
    <row r="64" spans="1:20" customFormat="1" ht="39" x14ac:dyDescent="0.25">
      <c r="A64" s="117" t="s">
        <v>764</v>
      </c>
      <c r="B64" s="55" t="s">
        <v>132</v>
      </c>
      <c r="C64" s="55" t="s">
        <v>132</v>
      </c>
      <c r="D64" s="51" t="s">
        <v>647</v>
      </c>
      <c r="E64" s="51" t="s">
        <v>641</v>
      </c>
      <c r="F64" s="231">
        <v>664.87099999999998</v>
      </c>
      <c r="G64" s="218">
        <v>1256.5952380952381</v>
      </c>
      <c r="H64" s="209">
        <f>G64*L64</f>
        <v>7319.6672619047622</v>
      </c>
      <c r="I64" s="230">
        <v>2.3950000000000005</v>
      </c>
      <c r="J64" s="209">
        <v>12.597741440400174</v>
      </c>
      <c r="K64" s="233">
        <f>I64/J64</f>
        <v>0.19011344305887912</v>
      </c>
      <c r="L64" s="632">
        <v>5.8250000000000002</v>
      </c>
      <c r="M64" s="35" t="s">
        <v>412</v>
      </c>
      <c r="N64" s="30" t="s">
        <v>706</v>
      </c>
      <c r="O64" s="55"/>
      <c r="P64" s="35" t="s">
        <v>458</v>
      </c>
      <c r="Q64" s="115" t="s">
        <v>442</v>
      </c>
      <c r="R64" s="35" t="s">
        <v>443</v>
      </c>
      <c r="S64" s="35" t="s">
        <v>444</v>
      </c>
      <c r="T64" s="35" t="s">
        <v>441</v>
      </c>
    </row>
    <row r="65" spans="1:20" customFormat="1" ht="26.25" x14ac:dyDescent="0.25">
      <c r="A65" s="117" t="s">
        <v>764</v>
      </c>
      <c r="B65" s="55" t="s">
        <v>133</v>
      </c>
      <c r="C65" s="55" t="s">
        <v>133</v>
      </c>
      <c r="D65" s="51" t="s">
        <v>648</v>
      </c>
      <c r="E65" s="51" t="s">
        <v>641</v>
      </c>
      <c r="F65" s="231">
        <v>2844.7640000000001</v>
      </c>
      <c r="G65" s="218">
        <v>4521.1428571428569</v>
      </c>
      <c r="H65" s="209">
        <f>G65*L65</f>
        <v>25634.879999999997</v>
      </c>
      <c r="I65" s="230">
        <v>2.9971000000000001</v>
      </c>
      <c r="J65" s="209">
        <v>14.981273171553758</v>
      </c>
      <c r="K65" s="233">
        <f>I65/J65</f>
        <v>0.20005642816064884</v>
      </c>
      <c r="L65" s="633">
        <v>5.67</v>
      </c>
      <c r="M65" s="35" t="s">
        <v>412</v>
      </c>
      <c r="N65" s="30" t="s">
        <v>706</v>
      </c>
      <c r="O65" s="55"/>
      <c r="P65" s="35" t="s">
        <v>458</v>
      </c>
      <c r="Q65" s="115" t="s">
        <v>428</v>
      </c>
      <c r="R65" s="35" t="s">
        <v>459</v>
      </c>
      <c r="S65" s="35" t="s">
        <v>430</v>
      </c>
      <c r="T65" s="35" t="s">
        <v>441</v>
      </c>
    </row>
    <row r="66" spans="1:20" customFormat="1" ht="26.25" x14ac:dyDescent="0.25">
      <c r="A66" s="117" t="s">
        <v>764</v>
      </c>
      <c r="B66" s="55" t="s">
        <v>134</v>
      </c>
      <c r="C66" s="55" t="s">
        <v>134</v>
      </c>
      <c r="D66" s="51" t="s">
        <v>647</v>
      </c>
      <c r="E66" s="51" t="s">
        <v>641</v>
      </c>
      <c r="F66" s="231">
        <v>1516.037</v>
      </c>
      <c r="G66" s="218">
        <v>2793.2857142857142</v>
      </c>
      <c r="H66" s="209">
        <f>G66*L66</f>
        <v>16270.889285714286</v>
      </c>
      <c r="I66" s="230">
        <v>4.8084833333333323</v>
      </c>
      <c r="J66" s="209">
        <v>12.922458616751053</v>
      </c>
      <c r="K66" s="233">
        <f>I66/J66</f>
        <v>0.37210282315009452</v>
      </c>
      <c r="L66" s="632">
        <v>5.8250000000000002</v>
      </c>
      <c r="M66" s="35" t="s">
        <v>412</v>
      </c>
      <c r="N66" s="30" t="s">
        <v>706</v>
      </c>
      <c r="O66" s="55"/>
      <c r="P66" s="35" t="s">
        <v>458</v>
      </c>
      <c r="Q66" s="115" t="s">
        <v>467</v>
      </c>
      <c r="R66" s="35" t="s">
        <v>468</v>
      </c>
      <c r="S66" s="35" t="s">
        <v>467</v>
      </c>
      <c r="T66" s="35" t="s">
        <v>427</v>
      </c>
    </row>
    <row r="67" spans="1:20" customFormat="1" ht="64.5" x14ac:dyDescent="0.25">
      <c r="A67" s="117" t="s">
        <v>764</v>
      </c>
      <c r="B67" s="55" t="s">
        <v>135</v>
      </c>
      <c r="C67" s="55" t="s">
        <v>135</v>
      </c>
      <c r="D67" s="51" t="s">
        <v>647</v>
      </c>
      <c r="E67" s="51" t="s">
        <v>641</v>
      </c>
      <c r="F67" s="231"/>
      <c r="G67" s="218"/>
      <c r="H67" s="209"/>
      <c r="I67" s="230">
        <v>2.8633500000000001</v>
      </c>
      <c r="J67" s="209"/>
      <c r="K67" s="209"/>
      <c r="L67" s="632">
        <v>5.8250000000000002</v>
      </c>
      <c r="M67" s="35" t="s">
        <v>412</v>
      </c>
      <c r="N67" s="30" t="s">
        <v>706</v>
      </c>
      <c r="O67" s="30" t="s">
        <v>469</v>
      </c>
      <c r="P67" s="35" t="s">
        <v>458</v>
      </c>
      <c r="Q67" s="35" t="s">
        <v>428</v>
      </c>
      <c r="R67" s="35" t="s">
        <v>429</v>
      </c>
      <c r="S67" s="35" t="s">
        <v>430</v>
      </c>
      <c r="T67" s="35" t="s">
        <v>427</v>
      </c>
    </row>
    <row r="68" spans="1:20" customFormat="1" ht="26.25" x14ac:dyDescent="0.25">
      <c r="A68" s="117" t="s">
        <v>764</v>
      </c>
      <c r="B68" s="55" t="s">
        <v>136</v>
      </c>
      <c r="C68" s="55" t="s">
        <v>136</v>
      </c>
      <c r="D68" s="51" t="s">
        <v>648</v>
      </c>
      <c r="E68" s="51" t="s">
        <v>641</v>
      </c>
      <c r="F68" s="231">
        <v>1842.5730000000001</v>
      </c>
      <c r="G68" s="218">
        <v>3205.0238095238096</v>
      </c>
      <c r="H68" s="209">
        <f>G68*L68</f>
        <v>18172.485000000001</v>
      </c>
      <c r="I68" s="230">
        <v>6.0089166666666651</v>
      </c>
      <c r="J68" s="209">
        <v>13.688130984837791</v>
      </c>
      <c r="K68" s="233">
        <f>I68/J68</f>
        <v>0.43898737331799964</v>
      </c>
      <c r="L68" s="633">
        <v>5.67</v>
      </c>
      <c r="M68" s="35" t="s">
        <v>412</v>
      </c>
      <c r="N68" s="30" t="s">
        <v>706</v>
      </c>
      <c r="O68" s="35"/>
      <c r="P68" s="35" t="s">
        <v>458</v>
      </c>
      <c r="Q68" s="115" t="s">
        <v>461</v>
      </c>
      <c r="R68" s="35" t="s">
        <v>461</v>
      </c>
      <c r="S68" s="35" t="s">
        <v>462</v>
      </c>
      <c r="T68" s="35" t="s">
        <v>460</v>
      </c>
    </row>
    <row r="69" spans="1:20" customFormat="1" ht="26.25" x14ac:dyDescent="0.25">
      <c r="A69" s="117" t="s">
        <v>764</v>
      </c>
      <c r="B69" s="55" t="s">
        <v>137</v>
      </c>
      <c r="C69" s="55" t="s">
        <v>137</v>
      </c>
      <c r="D69" s="51" t="s">
        <v>648</v>
      </c>
      <c r="E69" s="51" t="s">
        <v>641</v>
      </c>
      <c r="F69" s="231">
        <v>2035.999</v>
      </c>
      <c r="G69" s="218">
        <v>3721.5952380952381</v>
      </c>
      <c r="H69" s="209">
        <f>G69*L69</f>
        <v>21101.445</v>
      </c>
      <c r="I69" s="230">
        <v>3.1596000000000006</v>
      </c>
      <c r="J69" s="209">
        <v>13.025641845854633</v>
      </c>
      <c r="K69" s="233">
        <f>I69/J69</f>
        <v>0.24256770126114996</v>
      </c>
      <c r="L69" s="633">
        <v>5.67</v>
      </c>
      <c r="M69" s="35" t="s">
        <v>412</v>
      </c>
      <c r="N69" s="30" t="s">
        <v>706</v>
      </c>
      <c r="O69" s="51"/>
      <c r="P69" s="35" t="s">
        <v>458</v>
      </c>
      <c r="Q69" s="115" t="s">
        <v>461</v>
      </c>
      <c r="R69" s="35" t="s">
        <v>461</v>
      </c>
      <c r="S69" s="35" t="s">
        <v>462</v>
      </c>
      <c r="T69" s="35" t="s">
        <v>460</v>
      </c>
    </row>
    <row r="70" spans="1:20" customFormat="1" ht="39" x14ac:dyDescent="0.25">
      <c r="A70" s="117" t="s">
        <v>764</v>
      </c>
      <c r="B70" s="55" t="s">
        <v>138</v>
      </c>
      <c r="C70" s="55" t="s">
        <v>138</v>
      </c>
      <c r="D70" s="51" t="s">
        <v>647</v>
      </c>
      <c r="E70" s="51" t="s">
        <v>641</v>
      </c>
      <c r="F70" s="231">
        <v>1089.2159999999999</v>
      </c>
      <c r="G70" s="218">
        <v>1903.9285714285713</v>
      </c>
      <c r="H70" s="209">
        <f>G70*L70</f>
        <v>11090.383928571428</v>
      </c>
      <c r="I70" s="230">
        <v>2.3813999999999997</v>
      </c>
      <c r="J70" s="209">
        <v>13.621159257175014</v>
      </c>
      <c r="K70" s="233">
        <f>I70/J70</f>
        <v>0.17483093436012689</v>
      </c>
      <c r="L70" s="632">
        <v>5.8250000000000002</v>
      </c>
      <c r="M70" s="35" t="s">
        <v>412</v>
      </c>
      <c r="N70" s="30" t="s">
        <v>706</v>
      </c>
      <c r="O70" s="35"/>
      <c r="P70" s="35" t="s">
        <v>458</v>
      </c>
      <c r="Q70" s="115" t="s">
        <v>442</v>
      </c>
      <c r="R70" s="35" t="s">
        <v>443</v>
      </c>
      <c r="S70" s="35" t="s">
        <v>444</v>
      </c>
      <c r="T70" s="35" t="s">
        <v>441</v>
      </c>
    </row>
    <row r="71" spans="1:20" customFormat="1" ht="64.5" x14ac:dyDescent="0.25">
      <c r="A71" s="117" t="s">
        <v>764</v>
      </c>
      <c r="B71" s="55" t="s">
        <v>139</v>
      </c>
      <c r="C71" s="55" t="s">
        <v>139</v>
      </c>
      <c r="D71" s="51" t="s">
        <v>647</v>
      </c>
      <c r="E71" s="51" t="s">
        <v>641</v>
      </c>
      <c r="F71" s="231"/>
      <c r="G71" s="218"/>
      <c r="H71" s="209"/>
      <c r="I71" s="230">
        <v>2.9424999999999994</v>
      </c>
      <c r="J71" s="209"/>
      <c r="K71" s="209"/>
      <c r="L71" s="632">
        <v>5.8250000000000002</v>
      </c>
      <c r="M71" s="35" t="s">
        <v>412</v>
      </c>
      <c r="N71" s="30" t="s">
        <v>706</v>
      </c>
      <c r="O71" s="30" t="s">
        <v>470</v>
      </c>
      <c r="P71" s="35" t="s">
        <v>458</v>
      </c>
      <c r="Q71" s="35" t="s">
        <v>428</v>
      </c>
      <c r="R71" s="35" t="s">
        <v>429</v>
      </c>
      <c r="S71" s="35" t="s">
        <v>430</v>
      </c>
      <c r="T71" s="35" t="s">
        <v>427</v>
      </c>
    </row>
    <row r="72" spans="1:20" customFormat="1" ht="26.25" x14ac:dyDescent="0.25">
      <c r="A72" s="117" t="s">
        <v>764</v>
      </c>
      <c r="B72" s="55" t="s">
        <v>140</v>
      </c>
      <c r="C72" s="55" t="s">
        <v>140</v>
      </c>
      <c r="D72" s="51" t="s">
        <v>647</v>
      </c>
      <c r="E72" s="51" t="s">
        <v>641</v>
      </c>
      <c r="F72" s="231">
        <v>807.24599999999998</v>
      </c>
      <c r="G72" s="218">
        <v>1379.8809523809523</v>
      </c>
      <c r="H72" s="209">
        <f>G72*L72</f>
        <v>8037.8065476190477</v>
      </c>
      <c r="I72" s="230">
        <v>3.0901666666666663</v>
      </c>
      <c r="J72" s="209">
        <v>13.928841342420844</v>
      </c>
      <c r="K72" s="233">
        <f>I72/J72</f>
        <v>0.22185382047934166</v>
      </c>
      <c r="L72" s="632">
        <v>5.8250000000000002</v>
      </c>
      <c r="M72" s="35" t="s">
        <v>412</v>
      </c>
      <c r="N72" s="30" t="s">
        <v>706</v>
      </c>
      <c r="O72" s="55"/>
      <c r="P72" s="35" t="s">
        <v>458</v>
      </c>
      <c r="Q72" s="115" t="s">
        <v>270</v>
      </c>
      <c r="R72" s="35" t="s">
        <v>423</v>
      </c>
      <c r="S72" s="35" t="s">
        <v>424</v>
      </c>
      <c r="T72" s="35" t="s">
        <v>422</v>
      </c>
    </row>
    <row r="73" spans="1:20" customFormat="1" ht="26.25" x14ac:dyDescent="0.25">
      <c r="A73" s="117" t="s">
        <v>764</v>
      </c>
      <c r="B73" s="55" t="s">
        <v>141</v>
      </c>
      <c r="C73" s="55" t="s">
        <v>141</v>
      </c>
      <c r="D73" s="51" t="s">
        <v>648</v>
      </c>
      <c r="E73" s="51" t="s">
        <v>641</v>
      </c>
      <c r="F73" s="231">
        <v>1721.912</v>
      </c>
      <c r="G73" s="218">
        <v>3125.1190476190477</v>
      </c>
      <c r="H73" s="209">
        <f>G73*L73</f>
        <v>17719.424999999999</v>
      </c>
      <c r="I73" s="230">
        <v>2.6067999999999998</v>
      </c>
      <c r="J73" s="209">
        <v>13.11882975886633</v>
      </c>
      <c r="K73" s="233">
        <f>I73/J73</f>
        <v>0.19870674808004124</v>
      </c>
      <c r="L73" s="633">
        <v>5.67</v>
      </c>
      <c r="M73" s="35" t="s">
        <v>412</v>
      </c>
      <c r="N73" s="30" t="s">
        <v>706</v>
      </c>
      <c r="O73" s="55"/>
      <c r="P73" s="35" t="s">
        <v>458</v>
      </c>
      <c r="Q73" s="115" t="s">
        <v>428</v>
      </c>
      <c r="R73" s="35" t="s">
        <v>459</v>
      </c>
      <c r="S73" s="35" t="s">
        <v>430</v>
      </c>
      <c r="T73" s="35" t="s">
        <v>441</v>
      </c>
    </row>
    <row r="74" spans="1:20" customFormat="1" ht="77.25" x14ac:dyDescent="0.25">
      <c r="A74" s="117" t="s">
        <v>764</v>
      </c>
      <c r="B74" s="55" t="s">
        <v>142</v>
      </c>
      <c r="C74" s="55" t="s">
        <v>142</v>
      </c>
      <c r="D74" s="51" t="s">
        <v>647</v>
      </c>
      <c r="E74" s="51" t="s">
        <v>641</v>
      </c>
      <c r="F74" s="231"/>
      <c r="G74" s="218"/>
      <c r="H74" s="209"/>
      <c r="I74" s="230">
        <v>2.4989999999999997</v>
      </c>
      <c r="J74" s="209"/>
      <c r="K74" s="209"/>
      <c r="L74" s="632">
        <v>5.8250000000000002</v>
      </c>
      <c r="M74" s="35" t="s">
        <v>412</v>
      </c>
      <c r="N74" s="30" t="s">
        <v>706</v>
      </c>
      <c r="O74" s="55" t="s">
        <v>471</v>
      </c>
      <c r="P74" s="35" t="s">
        <v>458</v>
      </c>
      <c r="Q74" s="35" t="s">
        <v>428</v>
      </c>
      <c r="R74" s="35" t="s">
        <v>459</v>
      </c>
      <c r="S74" s="35" t="s">
        <v>430</v>
      </c>
      <c r="T74" s="35" t="s">
        <v>441</v>
      </c>
    </row>
    <row r="75" spans="1:20" customFormat="1" ht="26.25" x14ac:dyDescent="0.25">
      <c r="A75" s="117" t="s">
        <v>764</v>
      </c>
      <c r="B75" s="55" t="s">
        <v>143</v>
      </c>
      <c r="C75" s="55" t="s">
        <v>143</v>
      </c>
      <c r="D75" s="51" t="s">
        <v>648</v>
      </c>
      <c r="E75" s="51" t="s">
        <v>641</v>
      </c>
      <c r="F75" s="218">
        <v>1665.105</v>
      </c>
      <c r="G75" s="218">
        <v>2953.4523809523807</v>
      </c>
      <c r="H75" s="209">
        <f>G75*L75</f>
        <v>16746.074999999997</v>
      </c>
      <c r="I75" s="230">
        <v>2.5135999999999998</v>
      </c>
      <c r="J75" s="209">
        <v>13.423394735781372</v>
      </c>
      <c r="K75" s="233">
        <f>I75/J75</f>
        <v>0.18725516528987657</v>
      </c>
      <c r="L75" s="633">
        <v>5.67</v>
      </c>
      <c r="M75" s="35" t="s">
        <v>412</v>
      </c>
      <c r="N75" s="30" t="s">
        <v>706</v>
      </c>
      <c r="O75" s="55"/>
      <c r="P75" s="35" t="s">
        <v>458</v>
      </c>
      <c r="Q75" s="115" t="s">
        <v>428</v>
      </c>
      <c r="R75" s="35" t="s">
        <v>429</v>
      </c>
      <c r="S75" s="35" t="s">
        <v>430</v>
      </c>
      <c r="T75" s="35" t="s">
        <v>427</v>
      </c>
    </row>
    <row r="76" spans="1:20" customFormat="1" ht="26.25" x14ac:dyDescent="0.25">
      <c r="A76" s="117" t="s">
        <v>764</v>
      </c>
      <c r="B76" s="55" t="s">
        <v>144</v>
      </c>
      <c r="C76" s="55" t="s">
        <v>144</v>
      </c>
      <c r="D76" s="51" t="s">
        <v>647</v>
      </c>
      <c r="E76" s="51" t="s">
        <v>641</v>
      </c>
      <c r="F76" s="231">
        <v>1155.51</v>
      </c>
      <c r="G76" s="218">
        <v>1989.8333333333333</v>
      </c>
      <c r="H76" s="209">
        <f>G76*L76</f>
        <v>11590.779166666667</v>
      </c>
      <c r="I76" s="230">
        <v>2.4859333333333331</v>
      </c>
      <c r="J76" s="209">
        <v>13.826355401864239</v>
      </c>
      <c r="K76" s="233">
        <f>I76/J76</f>
        <v>0.17979671873602707</v>
      </c>
      <c r="L76" s="632">
        <v>5.8250000000000002</v>
      </c>
      <c r="M76" s="35" t="s">
        <v>412</v>
      </c>
      <c r="N76" s="30" t="s">
        <v>706</v>
      </c>
      <c r="O76" s="55"/>
      <c r="P76" s="35" t="s">
        <v>458</v>
      </c>
      <c r="Q76" s="115" t="s">
        <v>428</v>
      </c>
      <c r="R76" s="35" t="s">
        <v>459</v>
      </c>
      <c r="S76" s="35" t="s">
        <v>430</v>
      </c>
      <c r="T76" s="35" t="s">
        <v>441</v>
      </c>
    </row>
    <row r="77" spans="1:20" customFormat="1" ht="51.75" x14ac:dyDescent="0.25">
      <c r="A77" s="117" t="s">
        <v>764</v>
      </c>
      <c r="B77" s="55" t="s">
        <v>801</v>
      </c>
      <c r="C77" s="55" t="s">
        <v>801</v>
      </c>
      <c r="D77" s="51" t="s">
        <v>648</v>
      </c>
      <c r="E77" s="51" t="s">
        <v>641</v>
      </c>
      <c r="F77" s="231">
        <v>8919.5859999999993</v>
      </c>
      <c r="G77" s="218">
        <v>15205.619047619048</v>
      </c>
      <c r="H77" s="209">
        <f>G77*L77</f>
        <v>86215.86</v>
      </c>
      <c r="I77" s="230">
        <v>2.9154999999999998</v>
      </c>
      <c r="J77" s="209">
        <v>13.966619482772659</v>
      </c>
      <c r="K77" s="233">
        <f>I77/J77</f>
        <v>0.20874772192341662</v>
      </c>
      <c r="L77" s="633">
        <v>5.67</v>
      </c>
      <c r="M77" s="35" t="s">
        <v>412</v>
      </c>
      <c r="N77" s="30" t="s">
        <v>706</v>
      </c>
      <c r="O77" s="107" t="s">
        <v>472</v>
      </c>
      <c r="P77" s="35" t="s">
        <v>458</v>
      </c>
      <c r="Q77" s="115" t="s">
        <v>428</v>
      </c>
      <c r="R77" s="35" t="s">
        <v>459</v>
      </c>
      <c r="S77" s="35" t="s">
        <v>430</v>
      </c>
      <c r="T77" s="35" t="s">
        <v>441</v>
      </c>
    </row>
    <row r="78" spans="1:20" customFormat="1" ht="26.25" x14ac:dyDescent="0.25">
      <c r="A78" s="117" t="s">
        <v>764</v>
      </c>
      <c r="B78" s="55" t="s">
        <v>145</v>
      </c>
      <c r="C78" s="55" t="s">
        <v>145</v>
      </c>
      <c r="D78" s="51" t="s">
        <v>648</v>
      </c>
      <c r="E78" s="51" t="s">
        <v>641</v>
      </c>
      <c r="F78" s="231">
        <v>1773.422</v>
      </c>
      <c r="G78" s="218">
        <v>2951.2380952380954</v>
      </c>
      <c r="H78" s="209">
        <f>G78*L78</f>
        <v>16733.52</v>
      </c>
      <c r="I78" s="230">
        <v>2.9586999999999999</v>
      </c>
      <c r="J78" s="209">
        <v>14.30732864334581</v>
      </c>
      <c r="K78" s="233">
        <f>I78/J78</f>
        <v>0.20679611643477977</v>
      </c>
      <c r="L78" s="633">
        <v>5.67</v>
      </c>
      <c r="M78" s="35" t="s">
        <v>412</v>
      </c>
      <c r="N78" s="30" t="s">
        <v>706</v>
      </c>
      <c r="O78" s="55"/>
      <c r="P78" s="35" t="s">
        <v>458</v>
      </c>
      <c r="Q78" s="115" t="s">
        <v>463</v>
      </c>
      <c r="R78" s="35" t="s">
        <v>464</v>
      </c>
      <c r="S78" s="35" t="s">
        <v>463</v>
      </c>
      <c r="T78" s="35" t="s">
        <v>460</v>
      </c>
    </row>
    <row r="79" spans="1:20" customFormat="1" ht="26.25" x14ac:dyDescent="0.25">
      <c r="A79" s="117" t="s">
        <v>764</v>
      </c>
      <c r="B79" s="55" t="s">
        <v>146</v>
      </c>
      <c r="C79" s="55" t="s">
        <v>146</v>
      </c>
      <c r="D79" s="51" t="s">
        <v>648</v>
      </c>
      <c r="E79" s="51" t="s">
        <v>641</v>
      </c>
      <c r="F79" s="218">
        <v>1811.1959999999999</v>
      </c>
      <c r="G79" s="218">
        <v>2972.5476190476193</v>
      </c>
      <c r="H79" s="209">
        <f>G79*L79</f>
        <v>16854.345000000001</v>
      </c>
      <c r="I79" s="230">
        <v>2.9963000000000002</v>
      </c>
      <c r="J79" s="209">
        <v>14.507324965758086</v>
      </c>
      <c r="K79" s="233">
        <f>I79/J79</f>
        <v>0.20653704298154374</v>
      </c>
      <c r="L79" s="633">
        <v>5.67</v>
      </c>
      <c r="M79" s="35" t="s">
        <v>412</v>
      </c>
      <c r="N79" s="30" t="s">
        <v>706</v>
      </c>
      <c r="O79" s="55"/>
      <c r="P79" s="35" t="s">
        <v>458</v>
      </c>
      <c r="Q79" s="115" t="s">
        <v>463</v>
      </c>
      <c r="R79" s="35" t="s">
        <v>464</v>
      </c>
      <c r="S79" s="35" t="s">
        <v>463</v>
      </c>
      <c r="T79" s="35" t="s">
        <v>460</v>
      </c>
    </row>
    <row r="80" spans="1:20" customFormat="1" ht="26.25" x14ac:dyDescent="0.25">
      <c r="A80" s="117" t="s">
        <v>764</v>
      </c>
      <c r="B80" s="55" t="s">
        <v>147</v>
      </c>
      <c r="C80" s="55" t="s">
        <v>147</v>
      </c>
      <c r="D80" s="51" t="s">
        <v>648</v>
      </c>
      <c r="E80" s="51" t="s">
        <v>641</v>
      </c>
      <c r="F80" s="231">
        <v>1697.567</v>
      </c>
      <c r="G80" s="218">
        <v>3056.5952380952381</v>
      </c>
      <c r="H80" s="209">
        <f>G80*L80</f>
        <v>17330.895</v>
      </c>
      <c r="I80" s="230">
        <v>2.9373</v>
      </c>
      <c r="J80" s="209">
        <v>13.22329545011957</v>
      </c>
      <c r="K80" s="233">
        <f>I80/J80</f>
        <v>0.22213070948009708</v>
      </c>
      <c r="L80" s="632">
        <v>5.67</v>
      </c>
      <c r="M80" s="35" t="s">
        <v>412</v>
      </c>
      <c r="N80" s="30" t="s">
        <v>706</v>
      </c>
      <c r="O80" s="55"/>
      <c r="P80" s="35" t="s">
        <v>458</v>
      </c>
      <c r="Q80" s="115" t="s">
        <v>428</v>
      </c>
      <c r="R80" s="35" t="s">
        <v>459</v>
      </c>
      <c r="S80" s="35" t="s">
        <v>430</v>
      </c>
      <c r="T80" s="35" t="s">
        <v>441</v>
      </c>
    </row>
    <row r="81" spans="1:20" customFormat="1" ht="26.25" x14ac:dyDescent="0.25">
      <c r="A81" s="117" t="s">
        <v>764</v>
      </c>
      <c r="B81" s="55" t="s">
        <v>148</v>
      </c>
      <c r="C81" s="55" t="s">
        <v>148</v>
      </c>
      <c r="D81" s="51" t="s">
        <v>648</v>
      </c>
      <c r="E81" s="51" t="s">
        <v>641</v>
      </c>
      <c r="F81" s="218">
        <v>2755.3690000000001</v>
      </c>
      <c r="G81" s="218">
        <v>4787.9523809523807</v>
      </c>
      <c r="H81" s="209">
        <f>G81*L81</f>
        <v>27147.69</v>
      </c>
      <c r="I81" s="230">
        <v>3.1796000000000002</v>
      </c>
      <c r="J81" s="209">
        <v>13.701895630898983</v>
      </c>
      <c r="K81" s="233">
        <f>I81/J81</f>
        <v>0.23205548236914911</v>
      </c>
      <c r="L81" s="633">
        <v>5.67</v>
      </c>
      <c r="M81" s="35" t="s">
        <v>412</v>
      </c>
      <c r="N81" s="30" t="s">
        <v>706</v>
      </c>
      <c r="O81" s="55"/>
      <c r="P81" s="35" t="s">
        <v>458</v>
      </c>
      <c r="Q81" s="115" t="s">
        <v>461</v>
      </c>
      <c r="R81" s="35" t="s">
        <v>461</v>
      </c>
      <c r="S81" s="35" t="s">
        <v>462</v>
      </c>
      <c r="T81" s="35" t="s">
        <v>460</v>
      </c>
    </row>
    <row r="82" spans="1:20" customFormat="1" ht="39" x14ac:dyDescent="0.25">
      <c r="A82" s="117" t="s">
        <v>764</v>
      </c>
      <c r="B82" s="55" t="s">
        <v>149</v>
      </c>
      <c r="C82" s="55" t="s">
        <v>149</v>
      </c>
      <c r="D82" s="51" t="s">
        <v>647</v>
      </c>
      <c r="E82" s="51" t="s">
        <v>641</v>
      </c>
      <c r="F82" s="231">
        <v>387.69299999999998</v>
      </c>
      <c r="G82" s="218">
        <v>813.90476190476193</v>
      </c>
      <c r="H82" s="209">
        <f>G82*L82</f>
        <v>4740.9952380952382</v>
      </c>
      <c r="I82" s="230">
        <v>2.6165999999999996</v>
      </c>
      <c r="J82" s="209">
        <v>11.341358530306577</v>
      </c>
      <c r="K82" s="233">
        <f>I82/J82</f>
        <v>0.23071310134565232</v>
      </c>
      <c r="L82" s="632">
        <v>5.8250000000000002</v>
      </c>
      <c r="M82" s="35" t="s">
        <v>412</v>
      </c>
      <c r="N82" s="30" t="s">
        <v>706</v>
      </c>
      <c r="O82" s="55"/>
      <c r="P82" s="35" t="s">
        <v>458</v>
      </c>
      <c r="Q82" s="115" t="s">
        <v>442</v>
      </c>
      <c r="R82" s="35" t="s">
        <v>443</v>
      </c>
      <c r="S82" s="35" t="s">
        <v>444</v>
      </c>
      <c r="T82" s="35" t="s">
        <v>441</v>
      </c>
    </row>
    <row r="83" spans="1:20" customFormat="1" ht="26.25" x14ac:dyDescent="0.25">
      <c r="A83" s="117" t="s">
        <v>764</v>
      </c>
      <c r="B83" s="55" t="s">
        <v>150</v>
      </c>
      <c r="C83" s="55" t="s">
        <v>150</v>
      </c>
      <c r="D83" s="51" t="s">
        <v>647</v>
      </c>
      <c r="E83" s="51" t="s">
        <v>641</v>
      </c>
      <c r="F83" s="231">
        <v>859.54100000000005</v>
      </c>
      <c r="G83" s="218">
        <v>1511.6666666666667</v>
      </c>
      <c r="H83" s="209">
        <f>G83*L83</f>
        <v>8805.4583333333339</v>
      </c>
      <c r="I83" s="230">
        <v>2.9963000000000002</v>
      </c>
      <c r="J83" s="209">
        <v>13.53821074184911</v>
      </c>
      <c r="K83" s="233">
        <f>I83/J83</f>
        <v>0.22132171356572872</v>
      </c>
      <c r="L83" s="632">
        <v>5.8250000000000002</v>
      </c>
      <c r="M83" s="35" t="s">
        <v>412</v>
      </c>
      <c r="N83" s="30" t="s">
        <v>706</v>
      </c>
      <c r="O83" s="55"/>
      <c r="P83" s="35" t="s">
        <v>458</v>
      </c>
      <c r="Q83" s="115" t="s">
        <v>463</v>
      </c>
      <c r="R83" s="35" t="s">
        <v>464</v>
      </c>
      <c r="S83" s="35" t="s">
        <v>463</v>
      </c>
      <c r="T83" s="35" t="s">
        <v>460</v>
      </c>
    </row>
    <row r="84" spans="1:20" customFormat="1" ht="26.25" x14ac:dyDescent="0.25">
      <c r="A84" s="117" t="s">
        <v>764</v>
      </c>
      <c r="B84" s="55" t="s">
        <v>151</v>
      </c>
      <c r="C84" s="55" t="s">
        <v>151</v>
      </c>
      <c r="D84" s="51" t="s">
        <v>648</v>
      </c>
      <c r="E84" s="51" t="s">
        <v>641</v>
      </c>
      <c r="F84" s="231">
        <v>1648.6030000000001</v>
      </c>
      <c r="G84" s="218">
        <v>2881.5476190476193</v>
      </c>
      <c r="H84" s="209">
        <f>G84*L84</f>
        <v>16338.375000000002</v>
      </c>
      <c r="I84" s="230">
        <v>3.3671000000000002</v>
      </c>
      <c r="J84" s="209">
        <v>13.622003718240032</v>
      </c>
      <c r="K84" s="233">
        <f>I84/J84</f>
        <v>0.24718096321552249</v>
      </c>
      <c r="L84" s="633">
        <v>5.67</v>
      </c>
      <c r="M84" s="35" t="s">
        <v>412</v>
      </c>
      <c r="N84" s="30" t="s">
        <v>706</v>
      </c>
      <c r="O84" s="55"/>
      <c r="P84" s="35" t="s">
        <v>458</v>
      </c>
      <c r="Q84" s="115" t="s">
        <v>463</v>
      </c>
      <c r="R84" s="35" t="s">
        <v>464</v>
      </c>
      <c r="S84" s="35" t="s">
        <v>463</v>
      </c>
      <c r="T84" s="35" t="s">
        <v>460</v>
      </c>
    </row>
    <row r="85" spans="1:20" customFormat="1" ht="39" x14ac:dyDescent="0.25">
      <c r="A85" s="117" t="s">
        <v>764</v>
      </c>
      <c r="B85" s="55" t="s">
        <v>152</v>
      </c>
      <c r="C85" s="55" t="s">
        <v>152</v>
      </c>
      <c r="D85" s="51" t="s">
        <v>648</v>
      </c>
      <c r="E85" s="51" t="s">
        <v>641</v>
      </c>
      <c r="F85" s="231">
        <v>1562.586</v>
      </c>
      <c r="G85" s="218">
        <v>2783.8809523809523</v>
      </c>
      <c r="H85" s="209">
        <f>G85*L85</f>
        <v>15784.605</v>
      </c>
      <c r="I85" s="230">
        <v>5.2766000000000011</v>
      </c>
      <c r="J85" s="209">
        <v>13.364231160678395</v>
      </c>
      <c r="K85" s="233">
        <f>I85/J85</f>
        <v>0.39483004570628438</v>
      </c>
      <c r="L85" s="633">
        <v>5.67</v>
      </c>
      <c r="M85" s="35" t="s">
        <v>412</v>
      </c>
      <c r="N85" s="30" t="s">
        <v>706</v>
      </c>
      <c r="O85" s="30" t="s">
        <v>473</v>
      </c>
      <c r="P85" s="35" t="s">
        <v>458</v>
      </c>
      <c r="Q85" s="115" t="s">
        <v>461</v>
      </c>
      <c r="R85" s="35" t="s">
        <v>461</v>
      </c>
      <c r="S85" s="35" t="s">
        <v>462</v>
      </c>
      <c r="T85" s="35" t="s">
        <v>460</v>
      </c>
    </row>
    <row r="86" spans="1:20" customFormat="1" ht="26.25" x14ac:dyDescent="0.25">
      <c r="A86" s="117" t="s">
        <v>764</v>
      </c>
      <c r="B86" s="55" t="s">
        <v>153</v>
      </c>
      <c r="C86" s="55" t="s">
        <v>153</v>
      </c>
      <c r="D86" s="51" t="s">
        <v>648</v>
      </c>
      <c r="E86" s="51" t="s">
        <v>641</v>
      </c>
      <c r="F86" s="231">
        <v>1557.826</v>
      </c>
      <c r="G86" s="218">
        <v>2621.5238095238096</v>
      </c>
      <c r="H86" s="209">
        <f>G86*L86</f>
        <v>14864.04</v>
      </c>
      <c r="I86" s="230">
        <v>2.9009</v>
      </c>
      <c r="J86" s="209">
        <v>14.148677613892319</v>
      </c>
      <c r="K86" s="233">
        <f>I86/J86</f>
        <v>0.20502976173205481</v>
      </c>
      <c r="L86" s="633">
        <v>5.67</v>
      </c>
      <c r="M86" s="35" t="s">
        <v>412</v>
      </c>
      <c r="N86" s="30" t="s">
        <v>706</v>
      </c>
      <c r="O86" s="35"/>
      <c r="P86" s="35" t="s">
        <v>458</v>
      </c>
      <c r="Q86" s="115" t="s">
        <v>463</v>
      </c>
      <c r="R86" s="35" t="s">
        <v>464</v>
      </c>
      <c r="S86" s="35" t="s">
        <v>463</v>
      </c>
      <c r="T86" s="35" t="s">
        <v>460</v>
      </c>
    </row>
    <row r="87" spans="1:20" customFormat="1" ht="26.25" x14ac:dyDescent="0.25">
      <c r="A87" s="117" t="s">
        <v>764</v>
      </c>
      <c r="B87" s="55" t="s">
        <v>154</v>
      </c>
      <c r="C87" s="55" t="s">
        <v>154</v>
      </c>
      <c r="D87" s="51" t="s">
        <v>647</v>
      </c>
      <c r="E87" s="51" t="s">
        <v>641</v>
      </c>
      <c r="F87" s="231">
        <v>912.29</v>
      </c>
      <c r="G87" s="218">
        <v>1984.2380952380952</v>
      </c>
      <c r="H87" s="209">
        <f>G87*L87</f>
        <v>11558.186904761906</v>
      </c>
      <c r="I87" s="230">
        <v>2.9009</v>
      </c>
      <c r="J87" s="209">
        <v>10.946866975449375</v>
      </c>
      <c r="K87" s="233">
        <f>I87/J87</f>
        <v>0.26499819596838725</v>
      </c>
      <c r="L87" s="632">
        <v>5.8250000000000002</v>
      </c>
      <c r="M87" s="35" t="s">
        <v>412</v>
      </c>
      <c r="N87" s="30" t="s">
        <v>706</v>
      </c>
      <c r="O87" s="35"/>
      <c r="P87" s="35" t="s">
        <v>458</v>
      </c>
      <c r="Q87" s="115" t="s">
        <v>463</v>
      </c>
      <c r="R87" s="35" t="s">
        <v>464</v>
      </c>
      <c r="S87" s="35" t="s">
        <v>463</v>
      </c>
      <c r="T87" s="35" t="s">
        <v>460</v>
      </c>
    </row>
    <row r="88" spans="1:20" customFormat="1" ht="26.25" x14ac:dyDescent="0.25">
      <c r="A88" s="117" t="s">
        <v>764</v>
      </c>
      <c r="B88" s="55" t="s">
        <v>155</v>
      </c>
      <c r="C88" s="55" t="s">
        <v>155</v>
      </c>
      <c r="D88" s="51" t="s">
        <v>648</v>
      </c>
      <c r="E88" s="51" t="s">
        <v>641</v>
      </c>
      <c r="F88" s="231">
        <v>2942.5509999999999</v>
      </c>
      <c r="G88" s="218">
        <v>5156.7619047619046</v>
      </c>
      <c r="H88" s="209">
        <f>G88*L88</f>
        <v>29238.84</v>
      </c>
      <c r="I88" s="230">
        <v>3.2006833333333327</v>
      </c>
      <c r="J88" s="209">
        <v>13.586188268754848</v>
      </c>
      <c r="K88" s="233">
        <f>I88/J88</f>
        <v>0.23558361403648281</v>
      </c>
      <c r="L88" s="633">
        <v>5.67</v>
      </c>
      <c r="M88" s="35" t="s">
        <v>412</v>
      </c>
      <c r="N88" s="30" t="s">
        <v>706</v>
      </c>
      <c r="O88" s="35"/>
      <c r="P88" s="35" t="s">
        <v>458</v>
      </c>
      <c r="Q88" s="115" t="s">
        <v>467</v>
      </c>
      <c r="R88" s="35" t="s">
        <v>468</v>
      </c>
      <c r="S88" s="35" t="s">
        <v>467</v>
      </c>
      <c r="T88" s="35" t="s">
        <v>427</v>
      </c>
    </row>
    <row r="89" spans="1:20" customFormat="1" ht="51.75" x14ac:dyDescent="0.25">
      <c r="A89" s="117" t="s">
        <v>764</v>
      </c>
      <c r="B89" s="55" t="s">
        <v>156</v>
      </c>
      <c r="C89" s="55" t="s">
        <v>156</v>
      </c>
      <c r="D89" s="51" t="s">
        <v>648</v>
      </c>
      <c r="E89" s="51" t="s">
        <v>641</v>
      </c>
      <c r="F89" s="218">
        <v>2745.0630000000001</v>
      </c>
      <c r="G89" s="218">
        <v>4437.7142857142853</v>
      </c>
      <c r="H89" s="209">
        <f>G89*L89</f>
        <v>25161.839999999997</v>
      </c>
      <c r="I89" s="230">
        <v>2.8633500000000001</v>
      </c>
      <c r="J89" s="209">
        <v>14.727997038372395</v>
      </c>
      <c r="K89" s="233">
        <f>I89/J89</f>
        <v>0.19441543833420213</v>
      </c>
      <c r="L89" s="633">
        <v>5.67</v>
      </c>
      <c r="M89" s="35" t="s">
        <v>412</v>
      </c>
      <c r="N89" s="30" t="s">
        <v>706</v>
      </c>
      <c r="O89" s="30" t="s">
        <v>474</v>
      </c>
      <c r="P89" s="35" t="s">
        <v>458</v>
      </c>
      <c r="Q89" s="115" t="s">
        <v>428</v>
      </c>
      <c r="R89" s="35" t="s">
        <v>429</v>
      </c>
      <c r="S89" s="35" t="s">
        <v>430</v>
      </c>
      <c r="T89" s="35" t="s">
        <v>427</v>
      </c>
    </row>
    <row r="90" spans="1:20" customFormat="1" ht="64.5" x14ac:dyDescent="0.25">
      <c r="A90" s="117" t="s">
        <v>764</v>
      </c>
      <c r="B90" s="55" t="s">
        <v>157</v>
      </c>
      <c r="C90" s="55" t="s">
        <v>157</v>
      </c>
      <c r="D90" s="51" t="s">
        <v>647</v>
      </c>
      <c r="E90" s="51" t="s">
        <v>641</v>
      </c>
      <c r="F90" s="231"/>
      <c r="G90" s="218"/>
      <c r="H90" s="209"/>
      <c r="I90" s="230">
        <v>2.8633500000000001</v>
      </c>
      <c r="J90" s="209"/>
      <c r="K90" s="209"/>
      <c r="L90" s="632">
        <v>5.8250000000000002</v>
      </c>
      <c r="M90" s="35" t="s">
        <v>412</v>
      </c>
      <c r="N90" s="30" t="s">
        <v>706</v>
      </c>
      <c r="O90" s="55" t="s">
        <v>475</v>
      </c>
      <c r="P90" s="35" t="s">
        <v>458</v>
      </c>
      <c r="Q90" s="35" t="s">
        <v>428</v>
      </c>
      <c r="R90" s="35" t="s">
        <v>429</v>
      </c>
      <c r="S90" s="35" t="s">
        <v>430</v>
      </c>
      <c r="T90" s="35" t="s">
        <v>427</v>
      </c>
    </row>
    <row r="91" spans="1:20" customFormat="1" ht="26.25" x14ac:dyDescent="0.25">
      <c r="A91" s="117" t="s">
        <v>764</v>
      </c>
      <c r="B91" s="55" t="s">
        <v>159</v>
      </c>
      <c r="C91" s="55" t="s">
        <v>159</v>
      </c>
      <c r="D91" s="51" t="s">
        <v>647</v>
      </c>
      <c r="E91" s="51" t="s">
        <v>641</v>
      </c>
      <c r="F91" s="231">
        <v>613.67700000000002</v>
      </c>
      <c r="G91" s="218">
        <v>1142.3809523809523</v>
      </c>
      <c r="H91" s="209">
        <f>G91*L91</f>
        <v>6654.3690476190477</v>
      </c>
      <c r="I91" s="230">
        <v>3.3671000000000002</v>
      </c>
      <c r="J91" s="209">
        <v>12.790266777824094</v>
      </c>
      <c r="K91" s="233">
        <f>I91/J91</f>
        <v>0.26325486860351621</v>
      </c>
      <c r="L91" s="632">
        <v>5.8250000000000002</v>
      </c>
      <c r="M91" s="35" t="s">
        <v>412</v>
      </c>
      <c r="N91" s="30" t="s">
        <v>706</v>
      </c>
      <c r="O91" s="55"/>
      <c r="P91" s="35" t="s">
        <v>458</v>
      </c>
      <c r="Q91" s="115" t="s">
        <v>463</v>
      </c>
      <c r="R91" s="35" t="s">
        <v>464</v>
      </c>
      <c r="S91" s="35" t="s">
        <v>463</v>
      </c>
      <c r="T91" s="35" t="s">
        <v>460</v>
      </c>
    </row>
    <row r="92" spans="1:20" customFormat="1" ht="26.25" x14ac:dyDescent="0.25">
      <c r="A92" s="117" t="s">
        <v>160</v>
      </c>
      <c r="B92" s="55" t="s">
        <v>161</v>
      </c>
      <c r="C92" s="55" t="s">
        <v>161</v>
      </c>
      <c r="D92" s="51" t="s">
        <v>647</v>
      </c>
      <c r="E92" s="51" t="s">
        <v>641</v>
      </c>
      <c r="F92" s="231">
        <v>263.26400000000001</v>
      </c>
      <c r="G92" s="218">
        <v>539.26190476190482</v>
      </c>
      <c r="H92" s="209">
        <f>G92*L92</f>
        <v>3141.2005952380955</v>
      </c>
      <c r="I92" s="230">
        <v>3.0406750000000002</v>
      </c>
      <c r="J92" s="209">
        <v>11.623647843171883</v>
      </c>
      <c r="K92" s="233">
        <f>I92/J92</f>
        <v>0.26159386803740736</v>
      </c>
      <c r="L92" s="632">
        <v>5.8250000000000002</v>
      </c>
      <c r="M92" s="35" t="s">
        <v>412</v>
      </c>
      <c r="N92" s="30" t="s">
        <v>706</v>
      </c>
      <c r="O92" s="55"/>
      <c r="P92" s="35" t="s">
        <v>477</v>
      </c>
      <c r="Q92" s="115" t="s">
        <v>270</v>
      </c>
      <c r="R92" s="35" t="s">
        <v>423</v>
      </c>
      <c r="S92" s="35" t="s">
        <v>424</v>
      </c>
      <c r="T92" s="35" t="s">
        <v>422</v>
      </c>
    </row>
    <row r="93" spans="1:20" customFormat="1" ht="26.25" x14ac:dyDescent="0.25">
      <c r="A93" s="117" t="s">
        <v>162</v>
      </c>
      <c r="B93" s="55" t="s">
        <v>163</v>
      </c>
      <c r="C93" s="55" t="s">
        <v>164</v>
      </c>
      <c r="D93" s="35" t="s">
        <v>647</v>
      </c>
      <c r="E93" s="35" t="s">
        <v>641</v>
      </c>
      <c r="F93" s="218"/>
      <c r="G93" s="218"/>
      <c r="H93" s="209"/>
      <c r="I93" s="230"/>
      <c r="J93" s="209"/>
      <c r="K93" s="209"/>
      <c r="L93" s="631">
        <v>5.8250000000000002</v>
      </c>
      <c r="M93" s="35" t="s">
        <v>414</v>
      </c>
      <c r="N93" s="30" t="s">
        <v>711</v>
      </c>
      <c r="O93" s="55"/>
      <c r="P93" s="35" t="s">
        <v>478</v>
      </c>
      <c r="Q93" s="35" t="s">
        <v>203</v>
      </c>
      <c r="R93" s="35" t="s">
        <v>164</v>
      </c>
      <c r="S93" s="35" t="s">
        <v>479</v>
      </c>
      <c r="T93" s="35" t="s">
        <v>422</v>
      </c>
    </row>
    <row r="94" spans="1:20" customFormat="1" ht="26.25" x14ac:dyDescent="0.25">
      <c r="A94" s="117" t="s">
        <v>162</v>
      </c>
      <c r="B94" s="55" t="s">
        <v>163</v>
      </c>
      <c r="C94" s="55" t="s">
        <v>164</v>
      </c>
      <c r="D94" s="35" t="s">
        <v>647</v>
      </c>
      <c r="E94" s="35" t="s">
        <v>642</v>
      </c>
      <c r="F94" s="218">
        <v>366.52889733881403</v>
      </c>
      <c r="G94" s="218">
        <v>798</v>
      </c>
      <c r="H94" s="209">
        <f>G94*L94</f>
        <v>4648.3500000000004</v>
      </c>
      <c r="I94" s="230"/>
      <c r="J94" s="209">
        <v>10.935937980033836</v>
      </c>
      <c r="K94" s="209"/>
      <c r="L94" s="631">
        <v>5.8250000000000002</v>
      </c>
      <c r="M94" s="35" t="s">
        <v>414</v>
      </c>
      <c r="N94" s="30" t="s">
        <v>711</v>
      </c>
      <c r="O94" s="55"/>
      <c r="P94" s="35" t="s">
        <v>478</v>
      </c>
      <c r="Q94" s="35" t="s">
        <v>203</v>
      </c>
      <c r="R94" s="35" t="s">
        <v>164</v>
      </c>
      <c r="S94" s="35" t="s">
        <v>479</v>
      </c>
      <c r="T94" s="35" t="s">
        <v>422</v>
      </c>
    </row>
    <row r="95" spans="1:20" customFormat="1" ht="26.25" x14ac:dyDescent="0.25">
      <c r="A95" s="117" t="s">
        <v>162</v>
      </c>
      <c r="B95" s="55" t="s">
        <v>163</v>
      </c>
      <c r="C95" s="55" t="s">
        <v>164</v>
      </c>
      <c r="D95" s="35" t="s">
        <v>649</v>
      </c>
      <c r="E95" s="35" t="s">
        <v>642</v>
      </c>
      <c r="F95" s="218">
        <v>55061.471102661191</v>
      </c>
      <c r="G95" s="218">
        <v>648756</v>
      </c>
      <c r="H95" s="209">
        <f>G95*L95</f>
        <v>664974.89999999991</v>
      </c>
      <c r="I95" s="230"/>
      <c r="J95" s="209">
        <v>84.872388236349551</v>
      </c>
      <c r="K95" s="209"/>
      <c r="L95" s="631">
        <v>1.0249999999999999</v>
      </c>
      <c r="M95" s="35" t="s">
        <v>414</v>
      </c>
      <c r="N95" s="30" t="s">
        <v>711</v>
      </c>
      <c r="O95" s="55"/>
      <c r="P95" s="35" t="s">
        <v>478</v>
      </c>
      <c r="Q95" s="35" t="s">
        <v>203</v>
      </c>
      <c r="R95" s="35" t="s">
        <v>164</v>
      </c>
      <c r="S95" s="35" t="s">
        <v>479</v>
      </c>
      <c r="T95" s="35" t="s">
        <v>422</v>
      </c>
    </row>
    <row r="96" spans="1:20" customFormat="1" ht="26.25" x14ac:dyDescent="0.25">
      <c r="A96" s="117" t="s">
        <v>162</v>
      </c>
      <c r="B96" s="55" t="s">
        <v>165</v>
      </c>
      <c r="C96" s="55" t="s">
        <v>164</v>
      </c>
      <c r="D96" s="35" t="s">
        <v>647</v>
      </c>
      <c r="E96" s="35" t="s">
        <v>643</v>
      </c>
      <c r="F96" s="217">
        <v>402</v>
      </c>
      <c r="G96" s="218">
        <v>1005</v>
      </c>
      <c r="H96" s="209">
        <f>G96*L96</f>
        <v>5854.125</v>
      </c>
      <c r="I96" s="230"/>
      <c r="J96" s="209">
        <v>9.5238095238095237</v>
      </c>
      <c r="K96" s="209"/>
      <c r="L96" s="631">
        <v>5.8250000000000002</v>
      </c>
      <c r="M96" s="35" t="s">
        <v>414</v>
      </c>
      <c r="N96" s="30" t="s">
        <v>711</v>
      </c>
      <c r="O96" s="55"/>
      <c r="P96" s="35" t="s">
        <v>478</v>
      </c>
      <c r="Q96" s="35" t="s">
        <v>203</v>
      </c>
      <c r="R96" s="35" t="s">
        <v>164</v>
      </c>
      <c r="S96" s="35" t="s">
        <v>479</v>
      </c>
      <c r="T96" s="35" t="s">
        <v>422</v>
      </c>
    </row>
    <row r="97" spans="1:20" customFormat="1" ht="26.25" x14ac:dyDescent="0.25">
      <c r="A97" s="117" t="s">
        <v>162</v>
      </c>
      <c r="B97" s="55" t="s">
        <v>165</v>
      </c>
      <c r="C97" s="55" t="s">
        <v>164</v>
      </c>
      <c r="D97" s="35" t="s">
        <v>649</v>
      </c>
      <c r="E97" s="35" t="s">
        <v>642</v>
      </c>
      <c r="F97" s="218">
        <v>116707</v>
      </c>
      <c r="G97" s="218">
        <v>1524249</v>
      </c>
      <c r="H97" s="209">
        <f>G97*L97</f>
        <v>1562355.2249999999</v>
      </c>
      <c r="I97" s="230"/>
      <c r="J97" s="209">
        <v>76.566886381424553</v>
      </c>
      <c r="K97" s="209"/>
      <c r="L97" s="631">
        <v>1.0249999999999999</v>
      </c>
      <c r="M97" s="35" t="s">
        <v>414</v>
      </c>
      <c r="N97" s="30" t="s">
        <v>711</v>
      </c>
      <c r="O97" s="55"/>
      <c r="P97" s="35" t="s">
        <v>478</v>
      </c>
      <c r="Q97" s="35" t="s">
        <v>203</v>
      </c>
      <c r="R97" s="35" t="s">
        <v>164</v>
      </c>
      <c r="S97" s="35" t="s">
        <v>479</v>
      </c>
      <c r="T97" s="35" t="s">
        <v>422</v>
      </c>
    </row>
    <row r="98" spans="1:20" customFormat="1" ht="26.25" x14ac:dyDescent="0.25">
      <c r="A98" s="117" t="s">
        <v>162</v>
      </c>
      <c r="B98" s="55" t="s">
        <v>165</v>
      </c>
      <c r="C98" s="55" t="s">
        <v>164</v>
      </c>
      <c r="D98" s="35" t="s">
        <v>649</v>
      </c>
      <c r="E98" s="35" t="s">
        <v>643</v>
      </c>
      <c r="F98" s="217">
        <v>703697</v>
      </c>
      <c r="G98" s="218">
        <v>9405036</v>
      </c>
      <c r="H98" s="209">
        <f>G98*L98</f>
        <v>9640161.8999999985</v>
      </c>
      <c r="I98" s="230"/>
      <c r="J98" s="209">
        <v>74.821297866377122</v>
      </c>
      <c r="K98" s="209"/>
      <c r="L98" s="631">
        <v>1.0249999999999999</v>
      </c>
      <c r="M98" s="35" t="s">
        <v>414</v>
      </c>
      <c r="N98" s="30" t="s">
        <v>711</v>
      </c>
      <c r="O98" s="55"/>
      <c r="P98" s="35" t="s">
        <v>478</v>
      </c>
      <c r="Q98" s="35" t="s">
        <v>203</v>
      </c>
      <c r="R98" s="35" t="s">
        <v>164</v>
      </c>
      <c r="S98" s="35" t="s">
        <v>479</v>
      </c>
      <c r="T98" s="35" t="s">
        <v>422</v>
      </c>
    </row>
    <row r="99" spans="1:20" customFormat="1" ht="26.25" x14ac:dyDescent="0.25">
      <c r="A99" s="117" t="s">
        <v>166</v>
      </c>
      <c r="B99" s="55" t="s">
        <v>167</v>
      </c>
      <c r="C99" s="55" t="s">
        <v>167</v>
      </c>
      <c r="D99" s="51" t="s">
        <v>647</v>
      </c>
      <c r="E99" s="51" t="s">
        <v>641</v>
      </c>
      <c r="F99" s="231">
        <v>2736.9</v>
      </c>
      <c r="G99" s="218">
        <v>4976.6904761904761</v>
      </c>
      <c r="H99" s="209">
        <f>G99*L99</f>
        <v>28989.222023809525</v>
      </c>
      <c r="I99" s="230">
        <v>3.0585749999999998</v>
      </c>
      <c r="J99" s="209">
        <v>13.093899656015424</v>
      </c>
      <c r="K99" s="233">
        <f>I99/J99</f>
        <v>0.23358778365121122</v>
      </c>
      <c r="L99" s="632">
        <v>5.8250000000000002</v>
      </c>
      <c r="M99" s="35" t="s">
        <v>412</v>
      </c>
      <c r="N99" s="30" t="s">
        <v>706</v>
      </c>
      <c r="O99" s="55"/>
      <c r="P99" s="35" t="s">
        <v>480</v>
      </c>
      <c r="Q99" s="115" t="s">
        <v>428</v>
      </c>
      <c r="R99" s="35" t="s">
        <v>429</v>
      </c>
      <c r="S99" s="35" t="s">
        <v>430</v>
      </c>
      <c r="T99" s="35" t="s">
        <v>427</v>
      </c>
    </row>
    <row r="100" spans="1:20" customFormat="1" ht="39" x14ac:dyDescent="0.25">
      <c r="A100" s="117" t="s">
        <v>168</v>
      </c>
      <c r="B100" s="55" t="s">
        <v>169</v>
      </c>
      <c r="C100" s="99" t="s">
        <v>169</v>
      </c>
      <c r="D100" s="51" t="s">
        <v>647</v>
      </c>
      <c r="E100" s="51" t="s">
        <v>641</v>
      </c>
      <c r="F100" s="231"/>
      <c r="G100" s="218"/>
      <c r="H100" s="209"/>
      <c r="I100" s="230"/>
      <c r="J100" s="209"/>
      <c r="K100" s="209"/>
      <c r="L100" s="632"/>
      <c r="M100" s="99" t="s">
        <v>412</v>
      </c>
      <c r="N100" s="30" t="s">
        <v>708</v>
      </c>
      <c r="O100" s="55" t="s">
        <v>425</v>
      </c>
      <c r="P100" s="35"/>
      <c r="Q100" s="35" t="s">
        <v>442</v>
      </c>
      <c r="R100" s="35" t="s">
        <v>443</v>
      </c>
      <c r="S100" s="35" t="s">
        <v>444</v>
      </c>
      <c r="T100" s="35" t="s">
        <v>441</v>
      </c>
    </row>
    <row r="101" spans="1:20" customFormat="1" ht="26.25" x14ac:dyDescent="0.25">
      <c r="A101" s="117" t="s">
        <v>170</v>
      </c>
      <c r="B101" s="55" t="s">
        <v>171</v>
      </c>
      <c r="C101" s="55" t="s">
        <v>171</v>
      </c>
      <c r="D101" s="51" t="s">
        <v>647</v>
      </c>
      <c r="E101" s="51" t="s">
        <v>641</v>
      </c>
      <c r="F101" s="231">
        <v>509.53300000000002</v>
      </c>
      <c r="G101" s="218">
        <v>1007.0952380952381</v>
      </c>
      <c r="H101" s="209">
        <f>G101*L101</f>
        <v>5866.3297619047617</v>
      </c>
      <c r="I101" s="230">
        <v>3.9200499999999998</v>
      </c>
      <c r="J101" s="209">
        <v>12.046266962976972</v>
      </c>
      <c r="K101" s="233">
        <f>I101/J101</f>
        <v>0.32541616519440353</v>
      </c>
      <c r="L101" s="632">
        <v>5.8250000000000002</v>
      </c>
      <c r="M101" s="35" t="s">
        <v>412</v>
      </c>
      <c r="N101" s="30" t="s">
        <v>706</v>
      </c>
      <c r="O101" s="35"/>
      <c r="P101" s="35" t="s">
        <v>718</v>
      </c>
      <c r="Q101" s="115" t="s">
        <v>433</v>
      </c>
      <c r="R101" s="35" t="s">
        <v>482</v>
      </c>
      <c r="S101" s="35" t="s">
        <v>435</v>
      </c>
      <c r="T101" s="35" t="s">
        <v>427</v>
      </c>
    </row>
    <row r="102" spans="1:20" customFormat="1" ht="26.25" x14ac:dyDescent="0.25">
      <c r="A102" s="117" t="s">
        <v>172</v>
      </c>
      <c r="B102" s="55" t="s">
        <v>173</v>
      </c>
      <c r="C102" s="55" t="s">
        <v>173</v>
      </c>
      <c r="D102" s="51" t="s">
        <v>647</v>
      </c>
      <c r="E102" s="51" t="s">
        <v>641</v>
      </c>
      <c r="F102" s="231">
        <v>838.58399999999995</v>
      </c>
      <c r="G102" s="218">
        <v>2370.7619047619046</v>
      </c>
      <c r="H102" s="209">
        <f>G102*L102</f>
        <v>13809.688095238094</v>
      </c>
      <c r="I102" s="230">
        <v>3.2969250000000003</v>
      </c>
      <c r="J102" s="209">
        <v>8.4218856706704699</v>
      </c>
      <c r="K102" s="233">
        <f>I102/J102</f>
        <v>0.39147111809908136</v>
      </c>
      <c r="L102" s="632">
        <v>5.8250000000000002</v>
      </c>
      <c r="M102" s="35" t="s">
        <v>412</v>
      </c>
      <c r="N102" s="30" t="s">
        <v>706</v>
      </c>
      <c r="O102" s="35"/>
      <c r="P102" s="35" t="s">
        <v>483</v>
      </c>
      <c r="Q102" s="115" t="s">
        <v>428</v>
      </c>
      <c r="R102" s="35" t="s">
        <v>429</v>
      </c>
      <c r="S102" s="35" t="s">
        <v>430</v>
      </c>
      <c r="T102" s="35" t="s">
        <v>427</v>
      </c>
    </row>
    <row r="103" spans="1:20" customFormat="1" ht="26.25" x14ac:dyDescent="0.25">
      <c r="A103" s="117" t="s">
        <v>714</v>
      </c>
      <c r="B103" s="55" t="s">
        <v>175</v>
      </c>
      <c r="C103" s="55" t="s">
        <v>176</v>
      </c>
      <c r="D103" s="35" t="s">
        <v>651</v>
      </c>
      <c r="E103" s="35" t="s">
        <v>645</v>
      </c>
      <c r="F103" s="218">
        <v>204196</v>
      </c>
      <c r="G103" s="218">
        <v>221061</v>
      </c>
      <c r="H103" s="209">
        <f>G103*L103</f>
        <v>4318647.6960000005</v>
      </c>
      <c r="I103" s="230"/>
      <c r="J103" s="209">
        <v>923.70884054627459</v>
      </c>
      <c r="K103" s="209"/>
      <c r="L103" s="631">
        <v>19.536000000000001</v>
      </c>
      <c r="M103" s="35" t="s">
        <v>414</v>
      </c>
      <c r="N103" s="30" t="s">
        <v>711</v>
      </c>
      <c r="O103" s="35"/>
      <c r="P103" s="35" t="s">
        <v>767</v>
      </c>
      <c r="Q103" s="35" t="s">
        <v>203</v>
      </c>
      <c r="R103" s="35" t="s">
        <v>484</v>
      </c>
      <c r="S103" s="35" t="s">
        <v>444</v>
      </c>
      <c r="T103" s="35" t="s">
        <v>441</v>
      </c>
    </row>
    <row r="104" spans="1:20" customFormat="1" ht="26.25" x14ac:dyDescent="0.25">
      <c r="A104" s="117" t="s">
        <v>177</v>
      </c>
      <c r="B104" s="55" t="s">
        <v>178</v>
      </c>
      <c r="C104" s="55" t="s">
        <v>178</v>
      </c>
      <c r="D104" s="35" t="s">
        <v>647</v>
      </c>
      <c r="E104" s="35" t="s">
        <v>642</v>
      </c>
      <c r="F104" s="218"/>
      <c r="G104" s="218"/>
      <c r="H104" s="209"/>
      <c r="I104" s="230"/>
      <c r="J104" s="209"/>
      <c r="K104" s="209"/>
      <c r="L104" s="631">
        <v>5.8250000000000002</v>
      </c>
      <c r="M104" s="35" t="s">
        <v>414</v>
      </c>
      <c r="N104" s="30" t="s">
        <v>711</v>
      </c>
      <c r="O104" s="35"/>
      <c r="P104" s="35" t="s">
        <v>485</v>
      </c>
      <c r="Q104" s="35" t="s">
        <v>486</v>
      </c>
      <c r="R104" s="35" t="s">
        <v>486</v>
      </c>
      <c r="S104" s="35" t="s">
        <v>487</v>
      </c>
      <c r="T104" s="35" t="s">
        <v>460</v>
      </c>
    </row>
    <row r="105" spans="1:20" customFormat="1" ht="26.25" x14ac:dyDescent="0.25">
      <c r="A105" s="117" t="s">
        <v>177</v>
      </c>
      <c r="B105" s="55" t="s">
        <v>178</v>
      </c>
      <c r="C105" s="55" t="s">
        <v>178</v>
      </c>
      <c r="D105" s="35" t="s">
        <v>649</v>
      </c>
      <c r="E105" s="35" t="s">
        <v>641</v>
      </c>
      <c r="F105" s="218"/>
      <c r="G105" s="218"/>
      <c r="H105" s="209"/>
      <c r="I105" s="230"/>
      <c r="J105" s="209"/>
      <c r="K105" s="209"/>
      <c r="L105" s="631">
        <v>1.0249999999999999</v>
      </c>
      <c r="M105" s="35" t="s">
        <v>414</v>
      </c>
      <c r="N105" s="30" t="s">
        <v>711</v>
      </c>
      <c r="O105" s="35"/>
      <c r="P105" s="35" t="s">
        <v>485</v>
      </c>
      <c r="Q105" s="35" t="s">
        <v>486</v>
      </c>
      <c r="R105" s="35" t="s">
        <v>486</v>
      </c>
      <c r="S105" s="35" t="s">
        <v>487</v>
      </c>
      <c r="T105" s="35" t="s">
        <v>460</v>
      </c>
    </row>
    <row r="106" spans="1:20" customFormat="1" ht="26.25" x14ac:dyDescent="0.25">
      <c r="A106" s="117" t="s">
        <v>177</v>
      </c>
      <c r="B106" s="55" t="s">
        <v>178</v>
      </c>
      <c r="C106" s="55" t="s">
        <v>178</v>
      </c>
      <c r="D106" s="35" t="s">
        <v>649</v>
      </c>
      <c r="E106" s="35" t="s">
        <v>642</v>
      </c>
      <c r="F106" s="218">
        <v>49803</v>
      </c>
      <c r="G106" s="218">
        <v>743849</v>
      </c>
      <c r="H106" s="209">
        <f>G106*L106</f>
        <v>762445.22499999998</v>
      </c>
      <c r="I106" s="230"/>
      <c r="J106" s="209">
        <v>66.953104729588929</v>
      </c>
      <c r="K106" s="209"/>
      <c r="L106" s="631">
        <v>1.0249999999999999</v>
      </c>
      <c r="M106" s="35" t="s">
        <v>414</v>
      </c>
      <c r="N106" s="30" t="s">
        <v>711</v>
      </c>
      <c r="O106" s="35"/>
      <c r="P106" s="35" t="s">
        <v>485</v>
      </c>
      <c r="Q106" s="35" t="s">
        <v>486</v>
      </c>
      <c r="R106" s="35" t="s">
        <v>486</v>
      </c>
      <c r="S106" s="35" t="s">
        <v>487</v>
      </c>
      <c r="T106" s="35" t="s">
        <v>460</v>
      </c>
    </row>
    <row r="107" spans="1:20" customFormat="1" ht="51.75" x14ac:dyDescent="0.25">
      <c r="A107" s="117" t="s">
        <v>179</v>
      </c>
      <c r="B107" s="55" t="s">
        <v>180</v>
      </c>
      <c r="C107" s="55" t="s">
        <v>180</v>
      </c>
      <c r="D107" s="51" t="s">
        <v>647</v>
      </c>
      <c r="E107" s="51" t="s">
        <v>641</v>
      </c>
      <c r="F107" s="231">
        <v>271.84399999999999</v>
      </c>
      <c r="G107" s="218">
        <v>723.45238095238096</v>
      </c>
      <c r="H107" s="209">
        <f>G107*L107</f>
        <v>4214.1101190476193</v>
      </c>
      <c r="I107" s="230">
        <v>3.8401333333333336</v>
      </c>
      <c r="J107" s="209">
        <v>8.9466513082112886</v>
      </c>
      <c r="K107" s="233">
        <f>I107/J107</f>
        <v>0.4292257740959276</v>
      </c>
      <c r="L107" s="632">
        <v>5.8250000000000002</v>
      </c>
      <c r="M107" s="35" t="s">
        <v>412</v>
      </c>
      <c r="N107" s="30" t="s">
        <v>706</v>
      </c>
      <c r="O107" s="55" t="s">
        <v>489</v>
      </c>
      <c r="P107" s="35" t="s">
        <v>488</v>
      </c>
      <c r="Q107" s="115" t="s">
        <v>442</v>
      </c>
      <c r="R107" s="35" t="s">
        <v>443</v>
      </c>
      <c r="S107" s="35" t="s">
        <v>444</v>
      </c>
      <c r="T107" s="35" t="s">
        <v>441</v>
      </c>
    </row>
    <row r="108" spans="1:20" customFormat="1" ht="39" x14ac:dyDescent="0.25">
      <c r="A108" s="117" t="s">
        <v>715</v>
      </c>
      <c r="B108" s="55" t="s">
        <v>181</v>
      </c>
      <c r="C108" s="99" t="s">
        <v>181</v>
      </c>
      <c r="D108" s="51" t="s">
        <v>647</v>
      </c>
      <c r="E108" s="51" t="s">
        <v>641</v>
      </c>
      <c r="F108" s="231">
        <v>42556.800000000003</v>
      </c>
      <c r="G108" s="218">
        <v>73636</v>
      </c>
      <c r="H108" s="209">
        <f>G108*L108</f>
        <v>428929.7</v>
      </c>
      <c r="I108" s="230">
        <v>4.3030833333333334</v>
      </c>
      <c r="J108" s="209">
        <v>13.76035013929522</v>
      </c>
      <c r="K108" s="233">
        <f>I108/J108</f>
        <v>0.31271612202985188</v>
      </c>
      <c r="L108" s="632">
        <v>5.8250000000000002</v>
      </c>
      <c r="M108" s="35" t="s">
        <v>412</v>
      </c>
      <c r="N108" s="30" t="s">
        <v>706</v>
      </c>
      <c r="O108" s="30" t="s">
        <v>812</v>
      </c>
      <c r="P108" s="35" t="s">
        <v>490</v>
      </c>
      <c r="Q108" s="115" t="s">
        <v>428</v>
      </c>
      <c r="R108" s="35" t="s">
        <v>429</v>
      </c>
      <c r="S108" s="35" t="s">
        <v>430</v>
      </c>
      <c r="T108" s="35" t="s">
        <v>427</v>
      </c>
    </row>
    <row r="109" spans="1:20" customFormat="1" ht="39" x14ac:dyDescent="0.25">
      <c r="A109" s="117" t="s">
        <v>182</v>
      </c>
      <c r="B109" s="55" t="s">
        <v>183</v>
      </c>
      <c r="C109" s="99" t="s">
        <v>183</v>
      </c>
      <c r="D109" s="51" t="s">
        <v>647</v>
      </c>
      <c r="E109" s="51" t="s">
        <v>641</v>
      </c>
      <c r="F109" s="231"/>
      <c r="G109" s="218"/>
      <c r="H109" s="209"/>
      <c r="I109" s="230"/>
      <c r="J109" s="209"/>
      <c r="K109" s="209"/>
      <c r="L109" s="632"/>
      <c r="M109" s="99" t="s">
        <v>412</v>
      </c>
      <c r="N109" s="30" t="s">
        <v>708</v>
      </c>
      <c r="O109" s="55" t="s">
        <v>425</v>
      </c>
      <c r="P109" s="35"/>
      <c r="Q109" s="35" t="s">
        <v>442</v>
      </c>
      <c r="R109" s="35" t="s">
        <v>443</v>
      </c>
      <c r="S109" s="35" t="s">
        <v>444</v>
      </c>
      <c r="T109" s="35" t="s">
        <v>441</v>
      </c>
    </row>
    <row r="110" spans="1:20" customFormat="1" ht="26.25" x14ac:dyDescent="0.25">
      <c r="A110" s="117" t="s">
        <v>184</v>
      </c>
      <c r="B110" s="55" t="s">
        <v>185</v>
      </c>
      <c r="C110" s="55" t="s">
        <v>185</v>
      </c>
      <c r="D110" s="51" t="s">
        <v>647</v>
      </c>
      <c r="E110" s="51" t="s">
        <v>641</v>
      </c>
      <c r="F110" s="231">
        <v>1396.2170000000001</v>
      </c>
      <c r="G110" s="218">
        <v>2473.6428571428573</v>
      </c>
      <c r="H110" s="209">
        <f>G110*L110</f>
        <v>14408.969642857144</v>
      </c>
      <c r="I110" s="230">
        <v>4.619108333333334</v>
      </c>
      <c r="J110" s="209">
        <v>13.438990114829679</v>
      </c>
      <c r="K110" s="233">
        <f>I110/J110</f>
        <v>0.34370948217576502</v>
      </c>
      <c r="L110" s="632">
        <v>5.8250000000000002</v>
      </c>
      <c r="M110" s="35" t="s">
        <v>412</v>
      </c>
      <c r="N110" s="30" t="s">
        <v>706</v>
      </c>
      <c r="O110" s="55"/>
      <c r="P110" s="35" t="s">
        <v>492</v>
      </c>
      <c r="Q110" s="115" t="s">
        <v>461</v>
      </c>
      <c r="R110" s="35" t="s">
        <v>461</v>
      </c>
      <c r="S110" s="35" t="s">
        <v>462</v>
      </c>
      <c r="T110" s="35" t="s">
        <v>460</v>
      </c>
    </row>
    <row r="111" spans="1:20" customFormat="1" ht="39" x14ac:dyDescent="0.25">
      <c r="A111" s="117" t="s">
        <v>186</v>
      </c>
      <c r="B111" s="55" t="s">
        <v>187</v>
      </c>
      <c r="C111" s="55" t="s">
        <v>187</v>
      </c>
      <c r="D111" s="51" t="s">
        <v>647</v>
      </c>
      <c r="E111" s="51" t="s">
        <v>641</v>
      </c>
      <c r="F111" s="231">
        <v>159.9</v>
      </c>
      <c r="G111" s="218">
        <v>690.04761904761904</v>
      </c>
      <c r="H111" s="209">
        <f>G111*L111</f>
        <v>4019.527380952381</v>
      </c>
      <c r="I111" s="230">
        <v>4.6176999999999984</v>
      </c>
      <c r="J111" s="209">
        <v>5.5172175833275823</v>
      </c>
      <c r="K111" s="209">
        <f>I111/J111</f>
        <v>0.83696173483427116</v>
      </c>
      <c r="L111" s="632">
        <v>5.8250000000000002</v>
      </c>
      <c r="M111" s="35" t="s">
        <v>412</v>
      </c>
      <c r="N111" s="30" t="s">
        <v>706</v>
      </c>
      <c r="O111" s="55" t="s">
        <v>494</v>
      </c>
      <c r="P111" s="35" t="s">
        <v>493</v>
      </c>
      <c r="Q111" s="35" t="s">
        <v>442</v>
      </c>
      <c r="R111" s="35" t="s">
        <v>443</v>
      </c>
      <c r="S111" s="35" t="s">
        <v>444</v>
      </c>
      <c r="T111" s="35" t="s">
        <v>441</v>
      </c>
    </row>
    <row r="112" spans="1:20" customFormat="1" ht="26.25" x14ac:dyDescent="0.25">
      <c r="A112" s="117" t="s">
        <v>188</v>
      </c>
      <c r="B112" s="55" t="s">
        <v>189</v>
      </c>
      <c r="C112" s="55" t="s">
        <v>189</v>
      </c>
      <c r="D112" s="51" t="s">
        <v>647</v>
      </c>
      <c r="E112" s="51" t="s">
        <v>641</v>
      </c>
      <c r="F112" s="231">
        <v>308.56099999999998</v>
      </c>
      <c r="G112" s="218">
        <v>733.83333333333337</v>
      </c>
      <c r="H112" s="209">
        <f>G112*L112</f>
        <v>4274.5791666666673</v>
      </c>
      <c r="I112" s="230">
        <v>3.6192333333333333</v>
      </c>
      <c r="J112" s="209">
        <v>10.011388339119431</v>
      </c>
      <c r="K112" s="233">
        <f>I112/J112</f>
        <v>0.36151163162767386</v>
      </c>
      <c r="L112" s="632">
        <v>5.8250000000000002</v>
      </c>
      <c r="M112" s="35" t="s">
        <v>412</v>
      </c>
      <c r="N112" s="30" t="s">
        <v>706</v>
      </c>
      <c r="O112" s="55" t="s">
        <v>497</v>
      </c>
      <c r="P112" s="35" t="s">
        <v>495</v>
      </c>
      <c r="Q112" s="115" t="s">
        <v>449</v>
      </c>
      <c r="R112" s="35" t="s">
        <v>450</v>
      </c>
      <c r="S112" s="35" t="s">
        <v>496</v>
      </c>
      <c r="T112" s="35" t="s">
        <v>422</v>
      </c>
    </row>
    <row r="113" spans="1:20" customFormat="1" ht="26.25" x14ac:dyDescent="0.25">
      <c r="A113" s="117" t="s">
        <v>190</v>
      </c>
      <c r="B113" s="55" t="s">
        <v>191</v>
      </c>
      <c r="C113" s="55" t="s">
        <v>191</v>
      </c>
      <c r="D113" s="51" t="s">
        <v>647</v>
      </c>
      <c r="E113" s="51" t="s">
        <v>641</v>
      </c>
      <c r="F113" s="231">
        <v>531.48500000000001</v>
      </c>
      <c r="G113" s="218">
        <v>1018.1190476190476</v>
      </c>
      <c r="H113" s="209">
        <f>G113*L113</f>
        <v>5930.5434523809527</v>
      </c>
      <c r="I113" s="230">
        <v>3.7866499999999998</v>
      </c>
      <c r="J113" s="209">
        <v>12.429199504221137</v>
      </c>
      <c r="K113" s="233">
        <f>I113/J113</f>
        <v>0.30465759268841075</v>
      </c>
      <c r="L113" s="632">
        <v>5.8250000000000002</v>
      </c>
      <c r="M113" s="35" t="s">
        <v>412</v>
      </c>
      <c r="N113" s="30" t="s">
        <v>706</v>
      </c>
      <c r="O113" s="55"/>
      <c r="P113" s="35" t="s">
        <v>498</v>
      </c>
      <c r="Q113" s="115" t="s">
        <v>467</v>
      </c>
      <c r="R113" s="35" t="s">
        <v>499</v>
      </c>
      <c r="S113" s="35" t="s">
        <v>467</v>
      </c>
      <c r="T113" s="35" t="s">
        <v>427</v>
      </c>
    </row>
    <row r="114" spans="1:20" customFormat="1" ht="26.25" x14ac:dyDescent="0.25">
      <c r="A114" s="117" t="s">
        <v>192</v>
      </c>
      <c r="B114" s="55" t="s">
        <v>193</v>
      </c>
      <c r="C114" s="99" t="s">
        <v>193</v>
      </c>
      <c r="D114" s="51" t="s">
        <v>647</v>
      </c>
      <c r="E114" s="51" t="s">
        <v>641</v>
      </c>
      <c r="F114" s="231"/>
      <c r="G114" s="218"/>
      <c r="H114" s="209"/>
      <c r="I114" s="230"/>
      <c r="J114" s="209"/>
      <c r="K114" s="209"/>
      <c r="L114" s="632"/>
      <c r="M114" s="99" t="s">
        <v>412</v>
      </c>
      <c r="N114" s="30" t="s">
        <v>706</v>
      </c>
      <c r="O114" s="55" t="s">
        <v>425</v>
      </c>
      <c r="P114" s="35" t="s">
        <v>500</v>
      </c>
      <c r="Q114" s="35" t="s">
        <v>467</v>
      </c>
      <c r="R114" s="35" t="s">
        <v>499</v>
      </c>
      <c r="S114" s="35" t="s">
        <v>467</v>
      </c>
      <c r="T114" s="35" t="s">
        <v>427</v>
      </c>
    </row>
    <row r="115" spans="1:20" customFormat="1" ht="26.25" x14ac:dyDescent="0.25">
      <c r="A115" s="117" t="s">
        <v>194</v>
      </c>
      <c r="B115" s="55" t="s">
        <v>195</v>
      </c>
      <c r="C115" s="55" t="s">
        <v>195</v>
      </c>
      <c r="D115" s="51" t="s">
        <v>647</v>
      </c>
      <c r="E115" s="51" t="s">
        <v>641</v>
      </c>
      <c r="F115" s="231">
        <v>856.71900000000005</v>
      </c>
      <c r="G115" s="218">
        <v>1520.6666666666667</v>
      </c>
      <c r="H115" s="209">
        <f>G115*L115</f>
        <v>8857.8833333333332</v>
      </c>
      <c r="I115" s="230">
        <v>2.7233818181818177</v>
      </c>
      <c r="J115" s="209">
        <v>13.413900544873803</v>
      </c>
      <c r="K115" s="233">
        <f>I115/J115</f>
        <v>0.20302683839582911</v>
      </c>
      <c r="L115" s="632">
        <v>5.8250000000000002</v>
      </c>
      <c r="M115" s="35" t="s">
        <v>412</v>
      </c>
      <c r="N115" s="30" t="s">
        <v>706</v>
      </c>
      <c r="O115" s="55" t="s">
        <v>835</v>
      </c>
      <c r="P115" s="35" t="s">
        <v>501</v>
      </c>
      <c r="Q115" s="115" t="s">
        <v>467</v>
      </c>
      <c r="R115" s="35" t="s">
        <v>499</v>
      </c>
      <c r="S115" s="35" t="s">
        <v>467</v>
      </c>
      <c r="T115" s="35" t="s">
        <v>427</v>
      </c>
    </row>
    <row r="116" spans="1:20" customFormat="1" ht="26.25" x14ac:dyDescent="0.25">
      <c r="A116" s="117" t="s">
        <v>196</v>
      </c>
      <c r="B116" s="55" t="s">
        <v>197</v>
      </c>
      <c r="C116" s="55" t="s">
        <v>197</v>
      </c>
      <c r="D116" s="51" t="s">
        <v>647</v>
      </c>
      <c r="E116" s="51" t="s">
        <v>641</v>
      </c>
      <c r="F116" s="231">
        <v>537.85900000000004</v>
      </c>
      <c r="G116" s="218">
        <v>914.64285714285711</v>
      </c>
      <c r="H116" s="209">
        <f>G116*L116</f>
        <v>5327.7946428571431</v>
      </c>
      <c r="I116" s="230">
        <v>3.2983333333333325</v>
      </c>
      <c r="J116" s="209">
        <v>14.001275543407523</v>
      </c>
      <c r="K116" s="233">
        <f>I116/J116</f>
        <v>0.23557377491126849</v>
      </c>
      <c r="L116" s="632">
        <v>5.8250000000000002</v>
      </c>
      <c r="M116" s="35" t="s">
        <v>412</v>
      </c>
      <c r="N116" s="30" t="s">
        <v>706</v>
      </c>
      <c r="O116" s="35"/>
      <c r="P116" s="35" t="s">
        <v>503</v>
      </c>
      <c r="Q116" s="115" t="s">
        <v>449</v>
      </c>
      <c r="R116" s="35" t="s">
        <v>450</v>
      </c>
      <c r="S116" s="35" t="s">
        <v>451</v>
      </c>
      <c r="T116" s="35" t="s">
        <v>422</v>
      </c>
    </row>
    <row r="117" spans="1:20" customFormat="1" ht="26.25" x14ac:dyDescent="0.25">
      <c r="A117" s="117" t="s">
        <v>198</v>
      </c>
      <c r="B117" s="55" t="s">
        <v>202</v>
      </c>
      <c r="C117" s="55" t="s">
        <v>164</v>
      </c>
      <c r="D117" s="35" t="s">
        <v>649</v>
      </c>
      <c r="E117" s="35" t="s">
        <v>644</v>
      </c>
      <c r="F117" s="218">
        <v>306924</v>
      </c>
      <c r="G117" s="218"/>
      <c r="H117" s="209"/>
      <c r="I117" s="230"/>
      <c r="J117" s="209"/>
      <c r="K117" s="209"/>
      <c r="L117" s="631">
        <v>1.0249999999999999</v>
      </c>
      <c r="M117" s="35" t="s">
        <v>414</v>
      </c>
      <c r="N117" s="30" t="s">
        <v>711</v>
      </c>
      <c r="O117" s="35"/>
      <c r="P117" s="35" t="s">
        <v>504</v>
      </c>
      <c r="Q117" s="35" t="s">
        <v>203</v>
      </c>
      <c r="R117" s="35" t="s">
        <v>164</v>
      </c>
      <c r="S117" s="35" t="s">
        <v>479</v>
      </c>
      <c r="T117" s="35" t="s">
        <v>422</v>
      </c>
    </row>
    <row r="118" spans="1:20" customFormat="1" ht="26.25" x14ac:dyDescent="0.25">
      <c r="A118" s="117" t="s">
        <v>198</v>
      </c>
      <c r="B118" s="55" t="s">
        <v>202</v>
      </c>
      <c r="C118" s="55" t="s">
        <v>164</v>
      </c>
      <c r="D118" s="35" t="s">
        <v>649</v>
      </c>
      <c r="E118" s="35" t="s">
        <v>642</v>
      </c>
      <c r="F118" s="217">
        <v>767508</v>
      </c>
      <c r="G118" s="218">
        <v>9321734</v>
      </c>
      <c r="H118" s="209">
        <f>G118*L118</f>
        <v>9554777.3499999996</v>
      </c>
      <c r="I118" s="230"/>
      <c r="J118" s="209">
        <v>82.335325165897245</v>
      </c>
      <c r="K118" s="209"/>
      <c r="L118" s="631">
        <v>1.0249999999999999</v>
      </c>
      <c r="M118" s="35" t="s">
        <v>414</v>
      </c>
      <c r="N118" s="30" t="s">
        <v>711</v>
      </c>
      <c r="O118" s="35"/>
      <c r="P118" s="35" t="s">
        <v>504</v>
      </c>
      <c r="Q118" s="35" t="s">
        <v>203</v>
      </c>
      <c r="R118" s="35" t="s">
        <v>164</v>
      </c>
      <c r="S118" s="35" t="s">
        <v>479</v>
      </c>
      <c r="T118" s="35" t="s">
        <v>422</v>
      </c>
    </row>
    <row r="119" spans="1:20" customFormat="1" ht="26.25" x14ac:dyDescent="0.25">
      <c r="A119" s="117" t="s">
        <v>198</v>
      </c>
      <c r="B119" s="55" t="s">
        <v>202</v>
      </c>
      <c r="C119" s="55" t="s">
        <v>164</v>
      </c>
      <c r="D119" s="35" t="s">
        <v>649</v>
      </c>
      <c r="E119" s="35" t="s">
        <v>643</v>
      </c>
      <c r="F119" s="217">
        <v>1166528</v>
      </c>
      <c r="G119" s="218">
        <v>14163751</v>
      </c>
      <c r="H119" s="209">
        <f>G119*L119</f>
        <v>14517844.774999999</v>
      </c>
      <c r="I119" s="230"/>
      <c r="J119" s="209">
        <v>82.360103619443748</v>
      </c>
      <c r="K119" s="209"/>
      <c r="L119" s="631">
        <v>1.0249999999999999</v>
      </c>
      <c r="M119" s="35" t="s">
        <v>414</v>
      </c>
      <c r="N119" s="30" t="s">
        <v>711</v>
      </c>
      <c r="O119" s="35"/>
      <c r="P119" s="35" t="s">
        <v>504</v>
      </c>
      <c r="Q119" s="35" t="s">
        <v>203</v>
      </c>
      <c r="R119" s="35" t="s">
        <v>164</v>
      </c>
      <c r="S119" s="35" t="s">
        <v>479</v>
      </c>
      <c r="T119" s="35" t="s">
        <v>422</v>
      </c>
    </row>
    <row r="120" spans="1:20" customFormat="1" ht="26.25" x14ac:dyDescent="0.25">
      <c r="A120" s="117" t="s">
        <v>198</v>
      </c>
      <c r="B120" s="55" t="s">
        <v>199</v>
      </c>
      <c r="C120" s="55" t="s">
        <v>164</v>
      </c>
      <c r="D120" s="35" t="s">
        <v>649</v>
      </c>
      <c r="E120" s="35" t="s">
        <v>642</v>
      </c>
      <c r="F120" s="218">
        <v>1298</v>
      </c>
      <c r="G120" s="217">
        <v>44550</v>
      </c>
      <c r="H120" s="209">
        <f>G120*L120</f>
        <v>45663.749999999993</v>
      </c>
      <c r="I120" s="230"/>
      <c r="J120" s="209">
        <v>29.135802469135804</v>
      </c>
      <c r="K120" s="209"/>
      <c r="L120" s="631">
        <v>1.0249999999999999</v>
      </c>
      <c r="M120" s="35" t="s">
        <v>414</v>
      </c>
      <c r="N120" s="30" t="s">
        <v>711</v>
      </c>
      <c r="O120" s="35"/>
      <c r="P120" s="35" t="s">
        <v>504</v>
      </c>
      <c r="Q120" s="35" t="s">
        <v>203</v>
      </c>
      <c r="R120" s="35" t="s">
        <v>164</v>
      </c>
      <c r="S120" s="35" t="s">
        <v>479</v>
      </c>
      <c r="T120" s="35" t="s">
        <v>422</v>
      </c>
    </row>
    <row r="121" spans="1:20" customFormat="1" ht="26.25" x14ac:dyDescent="0.25">
      <c r="A121" s="117" t="s">
        <v>198</v>
      </c>
      <c r="B121" s="55" t="s">
        <v>200</v>
      </c>
      <c r="C121" s="55" t="s">
        <v>201</v>
      </c>
      <c r="D121" s="35" t="s">
        <v>649</v>
      </c>
      <c r="E121" s="35" t="s">
        <v>642</v>
      </c>
      <c r="F121" s="218">
        <v>24555</v>
      </c>
      <c r="G121" s="218">
        <v>461686</v>
      </c>
      <c r="H121" s="209">
        <f>G121*L121</f>
        <v>473228.14999999997</v>
      </c>
      <c r="I121" s="230"/>
      <c r="J121" s="209">
        <v>53.185498369021367</v>
      </c>
      <c r="K121" s="209"/>
      <c r="L121" s="631">
        <v>1.0249999999999999</v>
      </c>
      <c r="M121" s="35" t="s">
        <v>414</v>
      </c>
      <c r="N121" s="30" t="s">
        <v>711</v>
      </c>
      <c r="O121" s="35"/>
      <c r="P121" s="35" t="s">
        <v>504</v>
      </c>
      <c r="Q121" s="35" t="s">
        <v>203</v>
      </c>
      <c r="R121" s="35" t="s">
        <v>505</v>
      </c>
      <c r="S121" s="35" t="s">
        <v>479</v>
      </c>
      <c r="T121" s="35" t="s">
        <v>422</v>
      </c>
    </row>
    <row r="122" spans="1:20" customFormat="1" ht="39" x14ac:dyDescent="0.25">
      <c r="A122" s="117" t="s">
        <v>205</v>
      </c>
      <c r="B122" s="55" t="s">
        <v>206</v>
      </c>
      <c r="C122" s="55" t="s">
        <v>206</v>
      </c>
      <c r="D122" s="51" t="s">
        <v>647</v>
      </c>
      <c r="E122" s="51" t="s">
        <v>641</v>
      </c>
      <c r="F122" s="231">
        <v>364.4</v>
      </c>
      <c r="G122" s="218">
        <v>826.66666666666663</v>
      </c>
      <c r="H122" s="209">
        <f>G122*L122</f>
        <v>4815.333333333333</v>
      </c>
      <c r="I122" s="230">
        <v>2.7507083333333333</v>
      </c>
      <c r="J122" s="209">
        <v>10.495391705069125</v>
      </c>
      <c r="K122" s="233">
        <f>I122/J122</f>
        <v>0.26208724844493231</v>
      </c>
      <c r="L122" s="632">
        <v>5.8250000000000002</v>
      </c>
      <c r="M122" s="35" t="s">
        <v>412</v>
      </c>
      <c r="N122" s="30" t="s">
        <v>706</v>
      </c>
      <c r="O122" s="35"/>
      <c r="P122" s="35" t="s">
        <v>717</v>
      </c>
      <c r="Q122" s="115" t="s">
        <v>442</v>
      </c>
      <c r="R122" s="35" t="s">
        <v>443</v>
      </c>
      <c r="S122" s="35" t="s">
        <v>444</v>
      </c>
      <c r="T122" s="35" t="s">
        <v>441</v>
      </c>
    </row>
    <row r="123" spans="1:20" customFormat="1" ht="26.25" x14ac:dyDescent="0.25">
      <c r="A123" s="117" t="s">
        <v>207</v>
      </c>
      <c r="B123" s="55" t="s">
        <v>208</v>
      </c>
      <c r="C123" s="99" t="s">
        <v>208</v>
      </c>
      <c r="D123" s="51" t="s">
        <v>647</v>
      </c>
      <c r="E123" s="51" t="s">
        <v>641</v>
      </c>
      <c r="F123" s="231"/>
      <c r="G123" s="218"/>
      <c r="H123" s="209"/>
      <c r="I123" s="230"/>
      <c r="J123" s="209"/>
      <c r="K123" s="209"/>
      <c r="L123" s="632"/>
      <c r="M123" s="99" t="s">
        <v>412</v>
      </c>
      <c r="N123" s="30" t="s">
        <v>708</v>
      </c>
      <c r="O123" s="55" t="s">
        <v>425</v>
      </c>
      <c r="P123" s="35" t="s">
        <v>768</v>
      </c>
      <c r="Q123" s="35" t="s">
        <v>467</v>
      </c>
      <c r="R123" s="35" t="s">
        <v>468</v>
      </c>
      <c r="S123" s="35" t="s">
        <v>467</v>
      </c>
      <c r="T123" s="35" t="s">
        <v>441</v>
      </c>
    </row>
    <row r="124" spans="1:20" customFormat="1" ht="26.25" x14ac:dyDescent="0.25">
      <c r="A124" s="117" t="s">
        <v>209</v>
      </c>
      <c r="B124" s="55" t="s">
        <v>210</v>
      </c>
      <c r="C124" s="55" t="s">
        <v>210</v>
      </c>
      <c r="D124" s="35" t="s">
        <v>647</v>
      </c>
      <c r="E124" s="35" t="s">
        <v>641</v>
      </c>
      <c r="F124" s="218">
        <v>5336</v>
      </c>
      <c r="G124" s="218">
        <v>11192</v>
      </c>
      <c r="H124" s="209">
        <f>G124*L124</f>
        <v>65193.4</v>
      </c>
      <c r="I124" s="230"/>
      <c r="J124" s="209">
        <v>11.351645733346949</v>
      </c>
      <c r="K124" s="209"/>
      <c r="L124" s="631">
        <v>5.8250000000000002</v>
      </c>
      <c r="M124" s="35" t="s">
        <v>414</v>
      </c>
      <c r="N124" s="30" t="s">
        <v>711</v>
      </c>
      <c r="O124" s="55"/>
      <c r="P124" s="35" t="s">
        <v>507</v>
      </c>
      <c r="Q124" s="35" t="s">
        <v>449</v>
      </c>
      <c r="R124" s="35" t="s">
        <v>450</v>
      </c>
      <c r="S124" s="35" t="s">
        <v>451</v>
      </c>
      <c r="T124" s="35" t="s">
        <v>422</v>
      </c>
    </row>
    <row r="125" spans="1:20" customFormat="1" ht="26.25" x14ac:dyDescent="0.25">
      <c r="A125" s="117" t="s">
        <v>209</v>
      </c>
      <c r="B125" s="55" t="s">
        <v>212</v>
      </c>
      <c r="C125" s="55" t="s">
        <v>212</v>
      </c>
      <c r="D125" s="55" t="s">
        <v>647</v>
      </c>
      <c r="E125" s="55" t="s">
        <v>641</v>
      </c>
      <c r="F125" s="217">
        <v>281</v>
      </c>
      <c r="G125" s="217">
        <v>857</v>
      </c>
      <c r="H125" s="209">
        <f>G125*L125</f>
        <v>4992.0250000000005</v>
      </c>
      <c r="I125" s="230"/>
      <c r="J125" s="209">
        <v>7.8068566983386116</v>
      </c>
      <c r="K125" s="209"/>
      <c r="L125" s="631">
        <v>5.8250000000000002</v>
      </c>
      <c r="M125" s="35" t="s">
        <v>414</v>
      </c>
      <c r="N125" s="30" t="s">
        <v>711</v>
      </c>
      <c r="O125" s="55"/>
      <c r="P125" s="35" t="s">
        <v>507</v>
      </c>
      <c r="Q125" s="35" t="s">
        <v>449</v>
      </c>
      <c r="R125" s="35" t="s">
        <v>450</v>
      </c>
      <c r="S125" s="35" t="s">
        <v>496</v>
      </c>
      <c r="T125" s="35" t="s">
        <v>422</v>
      </c>
    </row>
    <row r="126" spans="1:20" customFormat="1" ht="26.25" x14ac:dyDescent="0.25">
      <c r="A126" s="117" t="s">
        <v>209</v>
      </c>
      <c r="B126" s="55" t="s">
        <v>212</v>
      </c>
      <c r="C126" s="55" t="s">
        <v>212</v>
      </c>
      <c r="D126" s="55" t="s">
        <v>647</v>
      </c>
      <c r="E126" s="55" t="s">
        <v>642</v>
      </c>
      <c r="F126" s="217">
        <v>3689</v>
      </c>
      <c r="G126" s="217">
        <v>8299</v>
      </c>
      <c r="H126" s="209">
        <f>G126*L126</f>
        <v>48341.675000000003</v>
      </c>
      <c r="I126" s="230"/>
      <c r="J126" s="209">
        <v>10.583604450335383</v>
      </c>
      <c r="K126" s="209"/>
      <c r="L126" s="631">
        <v>5.8250000000000002</v>
      </c>
      <c r="M126" s="35" t="s">
        <v>414</v>
      </c>
      <c r="N126" s="30" t="s">
        <v>711</v>
      </c>
      <c r="O126" s="55"/>
      <c r="P126" s="35" t="s">
        <v>507</v>
      </c>
      <c r="Q126" s="35" t="s">
        <v>449</v>
      </c>
      <c r="R126" s="35" t="s">
        <v>450</v>
      </c>
      <c r="S126" s="35" t="s">
        <v>496</v>
      </c>
      <c r="T126" s="35" t="s">
        <v>422</v>
      </c>
    </row>
    <row r="127" spans="1:20" customFormat="1" ht="26.25" x14ac:dyDescent="0.25">
      <c r="A127" s="117" t="s">
        <v>209</v>
      </c>
      <c r="B127" s="55" t="s">
        <v>213</v>
      </c>
      <c r="C127" s="55" t="s">
        <v>212</v>
      </c>
      <c r="D127" s="35" t="s">
        <v>648</v>
      </c>
      <c r="E127" s="35" t="s">
        <v>642</v>
      </c>
      <c r="F127" s="218">
        <v>30043</v>
      </c>
      <c r="G127" s="218">
        <v>75535</v>
      </c>
      <c r="H127" s="209">
        <f>G127*L127</f>
        <v>428283.45</v>
      </c>
      <c r="I127" s="230"/>
      <c r="J127" s="209">
        <v>9.4699083048854682</v>
      </c>
      <c r="K127" s="209"/>
      <c r="L127" s="631">
        <v>5.67</v>
      </c>
      <c r="M127" s="35" t="s">
        <v>414</v>
      </c>
      <c r="N127" s="30" t="s">
        <v>711</v>
      </c>
      <c r="O127" s="55"/>
      <c r="P127" s="35" t="s">
        <v>507</v>
      </c>
      <c r="Q127" s="35" t="s">
        <v>449</v>
      </c>
      <c r="R127" s="35" t="s">
        <v>450</v>
      </c>
      <c r="S127" s="35" t="s">
        <v>496</v>
      </c>
      <c r="T127" s="35" t="s">
        <v>422</v>
      </c>
    </row>
    <row r="128" spans="1:20" customFormat="1" ht="26.25" x14ac:dyDescent="0.25">
      <c r="A128" s="117" t="s">
        <v>794</v>
      </c>
      <c r="B128" s="55" t="s">
        <v>719</v>
      </c>
      <c r="C128" s="55" t="s">
        <v>214</v>
      </c>
      <c r="D128" s="51" t="s">
        <v>647</v>
      </c>
      <c r="E128" s="51" t="s">
        <v>641</v>
      </c>
      <c r="F128" s="218">
        <v>9774.5679999999993</v>
      </c>
      <c r="G128" s="218">
        <v>17586.547619047618</v>
      </c>
      <c r="H128" s="209">
        <f>G128*L128</f>
        <v>102441.63988095238</v>
      </c>
      <c r="I128" s="230">
        <v>2.828816666666667</v>
      </c>
      <c r="J128" s="209">
        <v>13.233285722989027</v>
      </c>
      <c r="K128" s="233">
        <f>I128/J128</f>
        <v>0.21376525270306918</v>
      </c>
      <c r="L128" s="632">
        <v>5.8250000000000002</v>
      </c>
      <c r="M128" s="35" t="s">
        <v>412</v>
      </c>
      <c r="N128" s="30" t="s">
        <v>706</v>
      </c>
      <c r="O128" s="55"/>
      <c r="P128" s="35" t="s">
        <v>508</v>
      </c>
      <c r="Q128" s="115" t="s">
        <v>449</v>
      </c>
      <c r="R128" s="35" t="s">
        <v>450</v>
      </c>
      <c r="S128" s="35" t="s">
        <v>496</v>
      </c>
      <c r="T128" s="35" t="s">
        <v>422</v>
      </c>
    </row>
    <row r="129" spans="1:20" customFormat="1" ht="26.25" x14ac:dyDescent="0.25">
      <c r="A129" s="117" t="s">
        <v>215</v>
      </c>
      <c r="B129" s="55" t="s">
        <v>216</v>
      </c>
      <c r="C129" s="55" t="s">
        <v>216</v>
      </c>
      <c r="D129" s="51" t="s">
        <v>647</v>
      </c>
      <c r="E129" s="51" t="s">
        <v>641</v>
      </c>
      <c r="F129" s="231">
        <v>351.44200000000001</v>
      </c>
      <c r="G129" s="218">
        <v>1215.9285714285713</v>
      </c>
      <c r="H129" s="209">
        <f>G129*L129</f>
        <v>7082.7839285714281</v>
      </c>
      <c r="I129" s="230">
        <v>4.3844166666666675</v>
      </c>
      <c r="J129" s="209">
        <v>6.8817090602909801</v>
      </c>
      <c r="K129" s="209">
        <f>I129/J129</f>
        <v>0.63711159949579166</v>
      </c>
      <c r="L129" s="632">
        <v>5.8250000000000002</v>
      </c>
      <c r="M129" s="35" t="s">
        <v>412</v>
      </c>
      <c r="N129" s="30" t="s">
        <v>706</v>
      </c>
      <c r="O129" s="55" t="s">
        <v>510</v>
      </c>
      <c r="P129" s="35" t="s">
        <v>509</v>
      </c>
      <c r="Q129" s="35" t="s">
        <v>463</v>
      </c>
      <c r="R129" s="35" t="s">
        <v>464</v>
      </c>
      <c r="S129" s="35" t="s">
        <v>463</v>
      </c>
      <c r="T129" s="35" t="s">
        <v>460</v>
      </c>
    </row>
    <row r="130" spans="1:20" customFormat="1" ht="26.25" x14ac:dyDescent="0.25">
      <c r="A130" s="117" t="s">
        <v>217</v>
      </c>
      <c r="B130" s="55" t="s">
        <v>218</v>
      </c>
      <c r="C130" s="55" t="s">
        <v>218</v>
      </c>
      <c r="D130" s="51" t="s">
        <v>647</v>
      </c>
      <c r="E130" s="51" t="s">
        <v>641</v>
      </c>
      <c r="F130" s="231">
        <v>763</v>
      </c>
      <c r="G130" s="218">
        <v>1695.2380952380952</v>
      </c>
      <c r="H130" s="209">
        <f>G130*L130</f>
        <v>9874.7619047619046</v>
      </c>
      <c r="I130" s="230">
        <v>3.3125000000000004</v>
      </c>
      <c r="J130" s="209">
        <v>10.716292134831461</v>
      </c>
      <c r="K130" s="233">
        <f>I130/J130</f>
        <v>0.30910878112712981</v>
      </c>
      <c r="L130" s="632">
        <v>5.8250000000000002</v>
      </c>
      <c r="M130" s="35" t="s">
        <v>412</v>
      </c>
      <c r="N130" s="30" t="s">
        <v>706</v>
      </c>
      <c r="O130" s="55"/>
      <c r="P130" s="35" t="s">
        <v>511</v>
      </c>
      <c r="Q130" s="115" t="s">
        <v>467</v>
      </c>
      <c r="R130" s="35" t="s">
        <v>499</v>
      </c>
      <c r="S130" s="35" t="s">
        <v>467</v>
      </c>
      <c r="T130" s="35" t="s">
        <v>427</v>
      </c>
    </row>
    <row r="131" spans="1:20" customFormat="1" ht="51.75" x14ac:dyDescent="0.25">
      <c r="A131" s="117" t="s">
        <v>219</v>
      </c>
      <c r="B131" s="55" t="s">
        <v>220</v>
      </c>
      <c r="C131" s="55" t="s">
        <v>220</v>
      </c>
      <c r="D131" s="51" t="s">
        <v>647</v>
      </c>
      <c r="E131" s="51" t="s">
        <v>641</v>
      </c>
      <c r="F131" s="231">
        <v>86.465000000000003</v>
      </c>
      <c r="G131" s="218">
        <v>839.30952380952385</v>
      </c>
      <c r="H131" s="209">
        <f>G131*L131</f>
        <v>4888.9779761904765</v>
      </c>
      <c r="I131" s="230">
        <v>5.7343222222222225</v>
      </c>
      <c r="J131" s="209">
        <v>2.4528382173555361</v>
      </c>
      <c r="K131" s="209">
        <f>I131/J131</f>
        <v>2.3378314075701794</v>
      </c>
      <c r="L131" s="632">
        <v>5.8250000000000002</v>
      </c>
      <c r="M131" s="35" t="s">
        <v>412</v>
      </c>
      <c r="N131" s="30" t="s">
        <v>706</v>
      </c>
      <c r="O131" s="55" t="s">
        <v>513</v>
      </c>
      <c r="P131" s="35" t="s">
        <v>512</v>
      </c>
      <c r="Q131" s="35" t="s">
        <v>467</v>
      </c>
      <c r="R131" s="35" t="s">
        <v>468</v>
      </c>
      <c r="S131" s="35" t="s">
        <v>467</v>
      </c>
      <c r="T131" s="35" t="s">
        <v>427</v>
      </c>
    </row>
    <row r="132" spans="1:20" customFormat="1" ht="26.25" x14ac:dyDescent="0.25">
      <c r="A132" s="117" t="s">
        <v>221</v>
      </c>
      <c r="B132" s="55" t="s">
        <v>222</v>
      </c>
      <c r="C132" s="55" t="s">
        <v>222</v>
      </c>
      <c r="D132" s="51" t="s">
        <v>647</v>
      </c>
      <c r="E132" s="51" t="s">
        <v>641</v>
      </c>
      <c r="F132" s="231">
        <v>325.81</v>
      </c>
      <c r="G132" s="218">
        <v>631.88095238095241</v>
      </c>
      <c r="H132" s="209">
        <f>G132*L132</f>
        <v>3680.7065476190478</v>
      </c>
      <c r="I132" s="230">
        <v>3.9933333333333327</v>
      </c>
      <c r="J132" s="209">
        <v>12.276649459286332</v>
      </c>
      <c r="K132" s="233">
        <f>I132/J132</f>
        <v>0.32527876165045067</v>
      </c>
      <c r="L132" s="632">
        <v>5.8250000000000002</v>
      </c>
      <c r="M132" s="35" t="s">
        <v>412</v>
      </c>
      <c r="N132" s="30" t="s">
        <v>706</v>
      </c>
      <c r="O132" s="55"/>
      <c r="P132" s="35" t="s">
        <v>514</v>
      </c>
      <c r="Q132" s="115" t="s">
        <v>439</v>
      </c>
      <c r="R132" s="35" t="s">
        <v>515</v>
      </c>
      <c r="S132" s="35" t="s">
        <v>440</v>
      </c>
      <c r="T132" s="35" t="s">
        <v>438</v>
      </c>
    </row>
    <row r="133" spans="1:20" customFormat="1" ht="26.25" x14ac:dyDescent="0.25">
      <c r="A133" s="117" t="s">
        <v>223</v>
      </c>
      <c r="B133" s="55" t="s">
        <v>224</v>
      </c>
      <c r="C133" s="55" t="s">
        <v>224</v>
      </c>
      <c r="D133" s="51" t="s">
        <v>647</v>
      </c>
      <c r="E133" s="51" t="s">
        <v>641</v>
      </c>
      <c r="F133" s="231">
        <v>264.815</v>
      </c>
      <c r="G133" s="218">
        <v>535.59523809523807</v>
      </c>
      <c r="H133" s="209">
        <f>G133*L133</f>
        <v>3119.8422619047619</v>
      </c>
      <c r="I133" s="230">
        <v>2.759466666666667</v>
      </c>
      <c r="J133" s="209">
        <v>11.772171593687487</v>
      </c>
      <c r="K133" s="233">
        <f>I133/J133</f>
        <v>0.23440591607977898</v>
      </c>
      <c r="L133" s="632">
        <v>5.8250000000000002</v>
      </c>
      <c r="M133" s="35" t="s">
        <v>412</v>
      </c>
      <c r="N133" s="30" t="s">
        <v>415</v>
      </c>
      <c r="O133" s="55" t="s">
        <v>517</v>
      </c>
      <c r="P133" s="35" t="s">
        <v>516</v>
      </c>
      <c r="Q133" s="115" t="s">
        <v>433</v>
      </c>
      <c r="R133" s="35" t="s">
        <v>434</v>
      </c>
      <c r="S133" s="35" t="s">
        <v>435</v>
      </c>
      <c r="T133" s="35" t="s">
        <v>427</v>
      </c>
    </row>
    <row r="134" spans="1:20" customFormat="1" x14ac:dyDescent="0.25">
      <c r="A134" s="117" t="s">
        <v>225</v>
      </c>
      <c r="B134" s="55" t="s">
        <v>226</v>
      </c>
      <c r="C134" s="55" t="s">
        <v>226</v>
      </c>
      <c r="D134" s="51" t="s">
        <v>647</v>
      </c>
      <c r="E134" s="51" t="s">
        <v>641</v>
      </c>
      <c r="F134" s="231">
        <v>2813.2170000000001</v>
      </c>
      <c r="G134" s="218">
        <v>4997.2619047619046</v>
      </c>
      <c r="H134" s="209">
        <f>G134*L134</f>
        <v>29109.050595238095</v>
      </c>
      <c r="I134" s="230">
        <v>3.9316666666666671</v>
      </c>
      <c r="J134" s="209">
        <v>13.403611501536556</v>
      </c>
      <c r="K134" s="233">
        <f>I134/J134</f>
        <v>0.29332890364779307</v>
      </c>
      <c r="L134" s="632">
        <v>5.8250000000000002</v>
      </c>
      <c r="M134" s="35" t="s">
        <v>412</v>
      </c>
      <c r="N134" s="30" t="s">
        <v>706</v>
      </c>
      <c r="O134" s="55"/>
      <c r="P134" s="35" t="s">
        <v>769</v>
      </c>
      <c r="Q134" s="115" t="s">
        <v>433</v>
      </c>
      <c r="R134" s="35" t="s">
        <v>434</v>
      </c>
      <c r="S134" s="35" t="s">
        <v>435</v>
      </c>
      <c r="T134" s="35" t="s">
        <v>427</v>
      </c>
    </row>
    <row r="135" spans="1:20" customFormat="1" ht="39" x14ac:dyDescent="0.25">
      <c r="A135" s="117" t="s">
        <v>227</v>
      </c>
      <c r="B135" s="55" t="s">
        <v>228</v>
      </c>
      <c r="C135" s="30" t="s">
        <v>228</v>
      </c>
      <c r="D135" s="51" t="s">
        <v>647</v>
      </c>
      <c r="E135" s="51" t="s">
        <v>641</v>
      </c>
      <c r="F135" s="231"/>
      <c r="G135" s="232"/>
      <c r="H135" s="209"/>
      <c r="I135" s="629"/>
      <c r="J135" s="209"/>
      <c r="K135" s="209"/>
      <c r="L135" s="632"/>
      <c r="M135" s="99" t="s">
        <v>412</v>
      </c>
      <c r="N135" s="30" t="s">
        <v>706</v>
      </c>
      <c r="O135" s="55" t="s">
        <v>425</v>
      </c>
      <c r="P135" s="35" t="s">
        <v>519</v>
      </c>
      <c r="Q135" s="35" t="s">
        <v>442</v>
      </c>
      <c r="R135" s="35" t="s">
        <v>443</v>
      </c>
      <c r="S135" s="35" t="s">
        <v>444</v>
      </c>
      <c r="T135" s="35" t="s">
        <v>441</v>
      </c>
    </row>
    <row r="136" spans="1:20" customFormat="1" ht="39" x14ac:dyDescent="0.25">
      <c r="A136" s="117" t="s">
        <v>229</v>
      </c>
      <c r="B136" s="55" t="s">
        <v>230</v>
      </c>
      <c r="C136" s="55" t="s">
        <v>230</v>
      </c>
      <c r="D136" s="51" t="s">
        <v>647</v>
      </c>
      <c r="E136" s="51" t="s">
        <v>641</v>
      </c>
      <c r="F136" s="231">
        <v>459.05099999999999</v>
      </c>
      <c r="G136" s="218">
        <v>1030.3809523809523</v>
      </c>
      <c r="H136" s="209">
        <f>G136*L136</f>
        <v>6001.9690476190472</v>
      </c>
      <c r="I136" s="230">
        <v>2.7516666666666669</v>
      </c>
      <c r="J136" s="209">
        <v>10.60751917922174</v>
      </c>
      <c r="K136" s="233">
        <f>I136/J136</f>
        <v>0.25940718278942138</v>
      </c>
      <c r="L136" s="632">
        <v>5.8250000000000002</v>
      </c>
      <c r="M136" s="35" t="s">
        <v>412</v>
      </c>
      <c r="N136" s="30" t="s">
        <v>706</v>
      </c>
      <c r="O136" s="55"/>
      <c r="P136" s="35" t="s">
        <v>716</v>
      </c>
      <c r="Q136" s="115" t="s">
        <v>442</v>
      </c>
      <c r="R136" s="35" t="s">
        <v>443</v>
      </c>
      <c r="S136" s="35" t="s">
        <v>444</v>
      </c>
      <c r="T136" s="35" t="s">
        <v>441</v>
      </c>
    </row>
    <row r="137" spans="1:20" customFormat="1" ht="39" x14ac:dyDescent="0.25">
      <c r="A137" s="117" t="s">
        <v>231</v>
      </c>
      <c r="B137" s="55" t="s">
        <v>232</v>
      </c>
      <c r="C137" s="55" t="s">
        <v>233</v>
      </c>
      <c r="D137" s="35" t="s">
        <v>647</v>
      </c>
      <c r="E137" s="35" t="s">
        <v>642</v>
      </c>
      <c r="F137" s="218">
        <v>13</v>
      </c>
      <c r="G137" s="218">
        <v>590</v>
      </c>
      <c r="H137" s="209">
        <f>G137*L137</f>
        <v>3436.75</v>
      </c>
      <c r="I137" s="230"/>
      <c r="J137" s="209">
        <v>0.5246166263115416</v>
      </c>
      <c r="K137" s="209"/>
      <c r="L137" s="631">
        <v>5.8250000000000002</v>
      </c>
      <c r="M137" s="35" t="s">
        <v>414</v>
      </c>
      <c r="N137" s="30" t="s">
        <v>711</v>
      </c>
      <c r="O137" s="55"/>
      <c r="P137" s="35" t="s">
        <v>521</v>
      </c>
      <c r="Q137" s="35" t="s">
        <v>203</v>
      </c>
      <c r="R137" s="35" t="s">
        <v>454</v>
      </c>
      <c r="S137" s="35" t="s">
        <v>444</v>
      </c>
      <c r="T137" s="35" t="s">
        <v>441</v>
      </c>
    </row>
    <row r="138" spans="1:20" customFormat="1" ht="26.25" x14ac:dyDescent="0.25">
      <c r="A138" s="117" t="s">
        <v>231</v>
      </c>
      <c r="B138" s="55" t="s">
        <v>176</v>
      </c>
      <c r="C138" s="55" t="s">
        <v>176</v>
      </c>
      <c r="D138" s="35" t="s">
        <v>647</v>
      </c>
      <c r="E138" s="35" t="s">
        <v>641</v>
      </c>
      <c r="F138" s="218">
        <v>-60</v>
      </c>
      <c r="G138" s="218">
        <v>160</v>
      </c>
      <c r="H138" s="209">
        <f>G138*L138</f>
        <v>932</v>
      </c>
      <c r="I138" s="230"/>
      <c r="J138" s="209">
        <v>-8.9285714285714288</v>
      </c>
      <c r="K138" s="209"/>
      <c r="L138" s="631">
        <v>5.8250000000000002</v>
      </c>
      <c r="M138" s="35" t="s">
        <v>414</v>
      </c>
      <c r="N138" s="30" t="s">
        <v>711</v>
      </c>
      <c r="O138" s="55"/>
      <c r="P138" s="35" t="s">
        <v>521</v>
      </c>
      <c r="Q138" s="35" t="s">
        <v>203</v>
      </c>
      <c r="R138" s="35" t="s">
        <v>484</v>
      </c>
      <c r="S138" s="35" t="s">
        <v>444</v>
      </c>
      <c r="T138" s="35" t="s">
        <v>441</v>
      </c>
    </row>
    <row r="139" spans="1:20" customFormat="1" ht="26.25" x14ac:dyDescent="0.25">
      <c r="A139" s="117" t="s">
        <v>231</v>
      </c>
      <c r="B139" s="55" t="s">
        <v>176</v>
      </c>
      <c r="C139" s="55" t="s">
        <v>176</v>
      </c>
      <c r="D139" s="35" t="s">
        <v>647</v>
      </c>
      <c r="E139" s="35" t="s">
        <v>642</v>
      </c>
      <c r="F139" s="217">
        <v>167.8337263664113</v>
      </c>
      <c r="G139" s="218">
        <v>698</v>
      </c>
      <c r="H139" s="209">
        <f>G139*L139</f>
        <v>4065.85</v>
      </c>
      <c r="I139" s="230"/>
      <c r="J139" s="209">
        <v>5.7249872549601344</v>
      </c>
      <c r="K139" s="209"/>
      <c r="L139" s="631">
        <v>5.8250000000000002</v>
      </c>
      <c r="M139" s="35" t="s">
        <v>414</v>
      </c>
      <c r="N139" s="30" t="s">
        <v>711</v>
      </c>
      <c r="O139" s="55"/>
      <c r="P139" s="35" t="s">
        <v>521</v>
      </c>
      <c r="Q139" s="35" t="s">
        <v>203</v>
      </c>
      <c r="R139" s="35" t="s">
        <v>484</v>
      </c>
      <c r="S139" s="35" t="s">
        <v>444</v>
      </c>
      <c r="T139" s="35" t="s">
        <v>441</v>
      </c>
    </row>
    <row r="140" spans="1:20" s="579" customFormat="1" ht="26.25" x14ac:dyDescent="0.25">
      <c r="A140" s="117" t="s">
        <v>231</v>
      </c>
      <c r="B140" s="55" t="s">
        <v>176</v>
      </c>
      <c r="C140" s="55" t="s">
        <v>176</v>
      </c>
      <c r="D140" s="55" t="s">
        <v>652</v>
      </c>
      <c r="E140" s="55" t="s">
        <v>642</v>
      </c>
      <c r="F140" s="217">
        <v>10210.166273633589</v>
      </c>
      <c r="G140" s="217">
        <v>39584</v>
      </c>
      <c r="H140" s="634">
        <v>233547</v>
      </c>
      <c r="I140" s="635"/>
      <c r="J140" s="634">
        <v>6.1413499644117815</v>
      </c>
      <c r="K140" s="634"/>
      <c r="L140" s="636">
        <f>H140/G140</f>
        <v>5.9000353678253843</v>
      </c>
      <c r="M140" s="55" t="s">
        <v>414</v>
      </c>
      <c r="N140" s="30" t="s">
        <v>711</v>
      </c>
      <c r="O140" s="55"/>
      <c r="P140" s="55" t="s">
        <v>521</v>
      </c>
      <c r="Q140" s="55" t="s">
        <v>203</v>
      </c>
      <c r="R140" s="55" t="s">
        <v>484</v>
      </c>
      <c r="S140" s="55" t="s">
        <v>444</v>
      </c>
      <c r="T140" s="55" t="s">
        <v>441</v>
      </c>
    </row>
    <row r="141" spans="1:20" customFormat="1" ht="26.25" x14ac:dyDescent="0.25">
      <c r="A141" s="117" t="s">
        <v>231</v>
      </c>
      <c r="B141" s="55" t="s">
        <v>234</v>
      </c>
      <c r="C141" s="55" t="s">
        <v>234</v>
      </c>
      <c r="D141" s="35" t="s">
        <v>647</v>
      </c>
      <c r="E141" s="35" t="s">
        <v>641</v>
      </c>
      <c r="F141" s="218">
        <v>17</v>
      </c>
      <c r="G141" s="218">
        <v>39</v>
      </c>
      <c r="H141" s="209">
        <f>G141*L141</f>
        <v>227.17500000000001</v>
      </c>
      <c r="I141" s="230"/>
      <c r="J141" s="209">
        <v>10.378510378510379</v>
      </c>
      <c r="K141" s="209"/>
      <c r="L141" s="631">
        <v>5.8250000000000002</v>
      </c>
      <c r="M141" s="35" t="s">
        <v>414</v>
      </c>
      <c r="N141" s="30" t="s">
        <v>711</v>
      </c>
      <c r="O141" s="55"/>
      <c r="P141" s="35" t="s">
        <v>521</v>
      </c>
      <c r="Q141" s="35" t="s">
        <v>203</v>
      </c>
      <c r="R141" s="35" t="s">
        <v>522</v>
      </c>
      <c r="S141" s="35" t="s">
        <v>444</v>
      </c>
      <c r="T141" s="35" t="s">
        <v>441</v>
      </c>
    </row>
    <row r="142" spans="1:20" customFormat="1" ht="26.25" x14ac:dyDescent="0.25">
      <c r="A142" s="117" t="s">
        <v>231</v>
      </c>
      <c r="B142" s="55" t="s">
        <v>234</v>
      </c>
      <c r="C142" s="55" t="s">
        <v>234</v>
      </c>
      <c r="D142" s="35" t="s">
        <v>647</v>
      </c>
      <c r="E142" s="35" t="s">
        <v>645</v>
      </c>
      <c r="F142" s="218">
        <v>291.32489080708712</v>
      </c>
      <c r="G142" s="218">
        <v>705</v>
      </c>
      <c r="H142" s="209">
        <f>G142*L142</f>
        <v>4106.625</v>
      </c>
      <c r="I142" s="230"/>
      <c r="J142" s="209">
        <v>9.8387332255010858</v>
      </c>
      <c r="K142" s="209"/>
      <c r="L142" s="631">
        <v>5.8250000000000002</v>
      </c>
      <c r="M142" s="35" t="s">
        <v>414</v>
      </c>
      <c r="N142" s="30" t="s">
        <v>711</v>
      </c>
      <c r="O142" s="55"/>
      <c r="P142" s="35" t="s">
        <v>521</v>
      </c>
      <c r="Q142" s="35" t="s">
        <v>203</v>
      </c>
      <c r="R142" s="35" t="s">
        <v>522</v>
      </c>
      <c r="S142" s="35" t="s">
        <v>444</v>
      </c>
      <c r="T142" s="35" t="s">
        <v>441</v>
      </c>
    </row>
    <row r="143" spans="1:20" customFormat="1" ht="26.25" x14ac:dyDescent="0.25">
      <c r="A143" s="117" t="s">
        <v>231</v>
      </c>
      <c r="B143" s="55" t="s">
        <v>234</v>
      </c>
      <c r="C143" s="55" t="s">
        <v>234</v>
      </c>
      <c r="D143" s="35" t="s">
        <v>653</v>
      </c>
      <c r="E143" s="35" t="s">
        <v>645</v>
      </c>
      <c r="F143" s="218">
        <v>189476.67510919287</v>
      </c>
      <c r="G143" s="218">
        <v>188767</v>
      </c>
      <c r="H143" s="209">
        <f>G143*L143</f>
        <v>3687752.1120000002</v>
      </c>
      <c r="I143" s="230"/>
      <c r="J143" s="209">
        <v>1003.7595295215418</v>
      </c>
      <c r="K143" s="209"/>
      <c r="L143" s="631">
        <v>19.536000000000001</v>
      </c>
      <c r="M143" s="35" t="s">
        <v>414</v>
      </c>
      <c r="N143" s="30" t="s">
        <v>711</v>
      </c>
      <c r="O143" s="55"/>
      <c r="P143" s="35" t="s">
        <v>521</v>
      </c>
      <c r="Q143" s="35" t="s">
        <v>203</v>
      </c>
      <c r="R143" s="35" t="s">
        <v>522</v>
      </c>
      <c r="S143" s="35" t="s">
        <v>444</v>
      </c>
      <c r="T143" s="35" t="s">
        <v>441</v>
      </c>
    </row>
    <row r="144" spans="1:20" customFormat="1" ht="26.25" x14ac:dyDescent="0.25">
      <c r="A144" s="117" t="s">
        <v>231</v>
      </c>
      <c r="B144" s="55" t="s">
        <v>235</v>
      </c>
      <c r="C144" s="55" t="s">
        <v>235</v>
      </c>
      <c r="D144" s="35" t="s">
        <v>647</v>
      </c>
      <c r="E144" s="35" t="s">
        <v>642</v>
      </c>
      <c r="F144" s="217">
        <v>2027.6495858096839</v>
      </c>
      <c r="G144" s="218">
        <v>3173</v>
      </c>
      <c r="H144" s="209">
        <f>G144*L144</f>
        <v>18482.725000000002</v>
      </c>
      <c r="I144" s="230"/>
      <c r="J144" s="209">
        <v>15.215055496598412</v>
      </c>
      <c r="K144" s="209"/>
      <c r="L144" s="631">
        <v>5.8250000000000002</v>
      </c>
      <c r="M144" s="35" t="s">
        <v>414</v>
      </c>
      <c r="N144" s="30" t="s">
        <v>711</v>
      </c>
      <c r="O144" s="55"/>
      <c r="P144" s="35" t="s">
        <v>521</v>
      </c>
      <c r="Q144" s="35" t="s">
        <v>203</v>
      </c>
      <c r="R144" s="35" t="s">
        <v>484</v>
      </c>
      <c r="S144" s="35" t="s">
        <v>444</v>
      </c>
      <c r="T144" s="35" t="s">
        <v>441</v>
      </c>
    </row>
    <row r="145" spans="1:20" customFormat="1" ht="26.25" x14ac:dyDescent="0.25">
      <c r="A145" s="117" t="s">
        <v>231</v>
      </c>
      <c r="B145" s="55" t="s">
        <v>235</v>
      </c>
      <c r="C145" s="55" t="s">
        <v>235</v>
      </c>
      <c r="D145" s="35" t="s">
        <v>654</v>
      </c>
      <c r="E145" s="35" t="s">
        <v>642</v>
      </c>
      <c r="F145" s="217">
        <v>181968.43718051582</v>
      </c>
      <c r="G145" s="218">
        <v>266357</v>
      </c>
      <c r="H145" s="209">
        <f>G145*L145</f>
        <v>1563515.59</v>
      </c>
      <c r="I145" s="230"/>
      <c r="J145" s="209">
        <v>16.266070865910525</v>
      </c>
      <c r="K145" s="209"/>
      <c r="L145" s="631">
        <v>5.87</v>
      </c>
      <c r="M145" s="35" t="s">
        <v>414</v>
      </c>
      <c r="N145" s="30" t="s">
        <v>711</v>
      </c>
      <c r="O145" s="55"/>
      <c r="P145" s="35" t="s">
        <v>521</v>
      </c>
      <c r="Q145" s="35" t="s">
        <v>203</v>
      </c>
      <c r="R145" s="35" t="s">
        <v>484</v>
      </c>
      <c r="S145" s="35" t="s">
        <v>444</v>
      </c>
      <c r="T145" s="35" t="s">
        <v>441</v>
      </c>
    </row>
    <row r="146" spans="1:20" customFormat="1" ht="26.25" x14ac:dyDescent="0.25">
      <c r="A146" s="117" t="s">
        <v>231</v>
      </c>
      <c r="B146" s="55" t="s">
        <v>235</v>
      </c>
      <c r="C146" s="55" t="s">
        <v>235</v>
      </c>
      <c r="D146" s="35" t="s">
        <v>655</v>
      </c>
      <c r="E146" s="35" t="s">
        <v>642</v>
      </c>
      <c r="F146" s="217">
        <v>336325.91323367448</v>
      </c>
      <c r="G146" s="218">
        <v>574399</v>
      </c>
      <c r="H146" s="209">
        <f>G146*L146</f>
        <v>3075906.645</v>
      </c>
      <c r="I146" s="230"/>
      <c r="J146" s="209">
        <v>13.941110341238426</v>
      </c>
      <c r="K146" s="209"/>
      <c r="L146" s="631">
        <v>5.3550000000000004</v>
      </c>
      <c r="M146" s="35" t="s">
        <v>414</v>
      </c>
      <c r="N146" s="30" t="s">
        <v>711</v>
      </c>
      <c r="O146" s="55"/>
      <c r="P146" s="35" t="s">
        <v>521</v>
      </c>
      <c r="Q146" s="35" t="s">
        <v>203</v>
      </c>
      <c r="R146" s="35" t="s">
        <v>484</v>
      </c>
      <c r="S146" s="35" t="s">
        <v>444</v>
      </c>
      <c r="T146" s="35" t="s">
        <v>441</v>
      </c>
    </row>
    <row r="147" spans="1:20" customFormat="1" ht="26.25" x14ac:dyDescent="0.25">
      <c r="A147" s="117" t="s">
        <v>236</v>
      </c>
      <c r="B147" s="55"/>
      <c r="C147" s="55" t="s">
        <v>237</v>
      </c>
      <c r="D147" s="51" t="s">
        <v>647</v>
      </c>
      <c r="E147" s="51" t="s">
        <v>641</v>
      </c>
      <c r="F147" s="231">
        <v>689.9</v>
      </c>
      <c r="G147" s="218">
        <v>1399.4285714285713</v>
      </c>
      <c r="H147" s="209">
        <f>G147*L147</f>
        <v>8151.6714285714279</v>
      </c>
      <c r="I147" s="230">
        <v>2.9849999999999999</v>
      </c>
      <c r="J147" s="209">
        <v>11.737784129576699</v>
      </c>
      <c r="K147" s="233">
        <f>I147/J147</f>
        <v>0.25430694303522244</v>
      </c>
      <c r="L147" s="632">
        <v>5.8250000000000002</v>
      </c>
      <c r="M147" s="35" t="s">
        <v>412</v>
      </c>
      <c r="N147" s="30" t="s">
        <v>706</v>
      </c>
      <c r="O147" s="55" t="s">
        <v>524</v>
      </c>
      <c r="P147" s="35" t="s">
        <v>523</v>
      </c>
      <c r="Q147" s="115" t="s">
        <v>463</v>
      </c>
      <c r="R147" s="35" t="s">
        <v>464</v>
      </c>
      <c r="S147" s="35" t="s">
        <v>463</v>
      </c>
      <c r="T147" s="35" t="s">
        <v>460</v>
      </c>
    </row>
    <row r="148" spans="1:20" customFormat="1" ht="26.25" x14ac:dyDescent="0.25">
      <c r="A148" s="117" t="s">
        <v>238</v>
      </c>
      <c r="B148" s="55" t="s">
        <v>239</v>
      </c>
      <c r="C148" s="55" t="s">
        <v>239</v>
      </c>
      <c r="D148" s="51" t="s">
        <v>647</v>
      </c>
      <c r="E148" s="51" t="s">
        <v>641</v>
      </c>
      <c r="F148" s="218">
        <v>21.655999999999999</v>
      </c>
      <c r="G148" s="218">
        <v>40.642857142857146</v>
      </c>
      <c r="H148" s="209">
        <f>G148*L148</f>
        <v>236.74464285714288</v>
      </c>
      <c r="I148" s="230">
        <v>3.0625000000000004</v>
      </c>
      <c r="J148" s="209">
        <v>12.686584651435265</v>
      </c>
      <c r="K148" s="233">
        <f>I148/J148</f>
        <v>0.24139672608053203</v>
      </c>
      <c r="L148" s="632">
        <v>5.8250000000000002</v>
      </c>
      <c r="M148" s="35" t="s">
        <v>412</v>
      </c>
      <c r="N148" s="30" t="s">
        <v>706</v>
      </c>
      <c r="O148" s="55"/>
      <c r="P148" s="35" t="s">
        <v>525</v>
      </c>
      <c r="Q148" s="115" t="s">
        <v>439</v>
      </c>
      <c r="R148" s="35" t="s">
        <v>515</v>
      </c>
      <c r="S148" s="35" t="s">
        <v>440</v>
      </c>
      <c r="T148" s="35" t="s">
        <v>438</v>
      </c>
    </row>
    <row r="149" spans="1:20" customFormat="1" ht="39" x14ac:dyDescent="0.25">
      <c r="A149" s="117" t="s">
        <v>797</v>
      </c>
      <c r="B149" s="55" t="s">
        <v>240</v>
      </c>
      <c r="C149" s="55" t="s">
        <v>240</v>
      </c>
      <c r="D149" s="51" t="s">
        <v>647</v>
      </c>
      <c r="E149" s="51" t="s">
        <v>641</v>
      </c>
      <c r="F149" s="231">
        <v>3341</v>
      </c>
      <c r="G149" s="218">
        <v>5962.6904761904761</v>
      </c>
      <c r="H149" s="209">
        <f>G149*L149</f>
        <v>34732.672023809522</v>
      </c>
      <c r="I149" s="230">
        <v>3.7219583333333319</v>
      </c>
      <c r="J149" s="209">
        <v>13.340893572332719</v>
      </c>
      <c r="K149" s="233">
        <f>I149/J149</f>
        <v>0.27898868341564392</v>
      </c>
      <c r="L149" s="632">
        <v>5.8250000000000002</v>
      </c>
      <c r="M149" s="35" t="s">
        <v>412</v>
      </c>
      <c r="N149" s="30" t="s">
        <v>706</v>
      </c>
      <c r="O149" s="55"/>
      <c r="P149" s="35" t="s">
        <v>770</v>
      </c>
      <c r="Q149" s="115" t="s">
        <v>442</v>
      </c>
      <c r="R149" s="35" t="s">
        <v>443</v>
      </c>
      <c r="S149" s="35" t="s">
        <v>444</v>
      </c>
      <c r="T149" s="35" t="s">
        <v>441</v>
      </c>
    </row>
    <row r="150" spans="1:20" customFormat="1" ht="26.25" x14ac:dyDescent="0.25">
      <c r="A150" s="117" t="s">
        <v>241</v>
      </c>
      <c r="B150" s="55" t="s">
        <v>242</v>
      </c>
      <c r="C150" s="55" t="s">
        <v>201</v>
      </c>
      <c r="D150" s="35" t="s">
        <v>649</v>
      </c>
      <c r="E150" s="35" t="s">
        <v>642</v>
      </c>
      <c r="F150" s="218">
        <v>265248</v>
      </c>
      <c r="G150" s="218">
        <v>3406784</v>
      </c>
      <c r="H150" s="209">
        <f>G150*L150</f>
        <v>3491953.5999999996</v>
      </c>
      <c r="I150" s="230"/>
      <c r="J150" s="209">
        <v>77.858766508237679</v>
      </c>
      <c r="K150" s="209"/>
      <c r="L150" s="631">
        <v>1.0249999999999999</v>
      </c>
      <c r="M150" s="35" t="s">
        <v>414</v>
      </c>
      <c r="N150" s="30" t="s">
        <v>711</v>
      </c>
      <c r="O150" s="55"/>
      <c r="P150" s="35" t="s">
        <v>527</v>
      </c>
      <c r="Q150" s="35" t="s">
        <v>203</v>
      </c>
      <c r="R150" s="35" t="s">
        <v>505</v>
      </c>
      <c r="S150" s="35" t="s">
        <v>479</v>
      </c>
      <c r="T150" s="35" t="s">
        <v>422</v>
      </c>
    </row>
    <row r="151" spans="1:20" customFormat="1" ht="26.25" x14ac:dyDescent="0.25">
      <c r="A151" s="117" t="s">
        <v>241</v>
      </c>
      <c r="B151" s="55" t="s">
        <v>243</v>
      </c>
      <c r="C151" s="55" t="s">
        <v>243</v>
      </c>
      <c r="D151" s="35" t="s">
        <v>647</v>
      </c>
      <c r="E151" s="35" t="s">
        <v>641</v>
      </c>
      <c r="F151" s="218">
        <v>202</v>
      </c>
      <c r="G151" s="218">
        <v>258</v>
      </c>
      <c r="H151" s="209">
        <f>G151*L151</f>
        <v>1502.8500000000001</v>
      </c>
      <c r="I151" s="230"/>
      <c r="J151" s="209">
        <v>18.64156515319306</v>
      </c>
      <c r="K151" s="209"/>
      <c r="L151" s="631">
        <v>5.8250000000000002</v>
      </c>
      <c r="M151" s="35" t="s">
        <v>414</v>
      </c>
      <c r="N151" s="30" t="s">
        <v>711</v>
      </c>
      <c r="O151" s="55"/>
      <c r="P151" s="35" t="s">
        <v>527</v>
      </c>
      <c r="Q151" s="35" t="s">
        <v>203</v>
      </c>
      <c r="R151" s="35" t="s">
        <v>505</v>
      </c>
      <c r="S151" s="35" t="s">
        <v>479</v>
      </c>
      <c r="T151" s="35" t="s">
        <v>422</v>
      </c>
    </row>
    <row r="152" spans="1:20" customFormat="1" ht="39" x14ac:dyDescent="0.25">
      <c r="A152" s="117" t="s">
        <v>244</v>
      </c>
      <c r="B152" s="55" t="s">
        <v>245</v>
      </c>
      <c r="C152" s="55" t="s">
        <v>245</v>
      </c>
      <c r="D152" s="51" t="s">
        <v>647</v>
      </c>
      <c r="E152" s="51" t="s">
        <v>641</v>
      </c>
      <c r="F152" s="231">
        <v>364.93099999999998</v>
      </c>
      <c r="G152" s="218">
        <v>767.40476190476193</v>
      </c>
      <c r="H152" s="209">
        <f>G152*L152</f>
        <v>4470.132738095238</v>
      </c>
      <c r="I152" s="230">
        <v>4.7938833333333326</v>
      </c>
      <c r="J152" s="209">
        <v>11.322360460426298</v>
      </c>
      <c r="K152" s="233">
        <f>I152/J152</f>
        <v>0.42339963915552981</v>
      </c>
      <c r="L152" s="632">
        <v>5.8250000000000002</v>
      </c>
      <c r="M152" s="35" t="s">
        <v>412</v>
      </c>
      <c r="N152" s="30" t="s">
        <v>706</v>
      </c>
      <c r="O152" s="55"/>
      <c r="P152" s="35" t="s">
        <v>528</v>
      </c>
      <c r="Q152" s="115" t="s">
        <v>442</v>
      </c>
      <c r="R152" s="35" t="s">
        <v>443</v>
      </c>
      <c r="S152" s="35" t="s">
        <v>444</v>
      </c>
      <c r="T152" s="35" t="s">
        <v>441</v>
      </c>
    </row>
    <row r="153" spans="1:20" customFormat="1" ht="39" x14ac:dyDescent="0.25">
      <c r="A153" s="117" t="s">
        <v>246</v>
      </c>
      <c r="B153" s="55" t="s">
        <v>247</v>
      </c>
      <c r="C153" s="55" t="s">
        <v>247</v>
      </c>
      <c r="D153" s="51" t="s">
        <v>647</v>
      </c>
      <c r="E153" s="51" t="s">
        <v>641</v>
      </c>
      <c r="F153" s="231">
        <v>184.339</v>
      </c>
      <c r="G153" s="218">
        <v>427.47619047619048</v>
      </c>
      <c r="H153" s="209">
        <f>G153*L153</f>
        <v>2490.0488095238097</v>
      </c>
      <c r="I153" s="230">
        <v>6.3947000000000003</v>
      </c>
      <c r="J153" s="209">
        <v>10.26729419627938</v>
      </c>
      <c r="K153" s="209">
        <f>I153/J153</f>
        <v>0.62282232083281353</v>
      </c>
      <c r="L153" s="632">
        <v>5.8250000000000002</v>
      </c>
      <c r="M153" s="35" t="s">
        <v>412</v>
      </c>
      <c r="N153" s="30" t="s">
        <v>706</v>
      </c>
      <c r="O153" s="55" t="s">
        <v>530</v>
      </c>
      <c r="P153" s="35" t="s">
        <v>529</v>
      </c>
      <c r="Q153" s="35" t="s">
        <v>467</v>
      </c>
      <c r="R153" s="35" t="s">
        <v>499</v>
      </c>
      <c r="S153" s="35" t="s">
        <v>467</v>
      </c>
      <c r="T153" s="35" t="s">
        <v>427</v>
      </c>
    </row>
    <row r="154" spans="1:20" customFormat="1" ht="90" x14ac:dyDescent="0.25">
      <c r="A154" s="117" t="s">
        <v>248</v>
      </c>
      <c r="B154" s="55" t="s">
        <v>688</v>
      </c>
      <c r="C154" s="55" t="s">
        <v>688</v>
      </c>
      <c r="D154" s="51" t="s">
        <v>647</v>
      </c>
      <c r="E154" s="51" t="s">
        <v>641</v>
      </c>
      <c r="F154" s="218">
        <v>461.23500000000001</v>
      </c>
      <c r="G154" s="218">
        <v>912.35714285714289</v>
      </c>
      <c r="H154" s="209">
        <f>G154*L154</f>
        <v>5314.4803571428574</v>
      </c>
      <c r="I154" s="230">
        <v>4.4478999999999997</v>
      </c>
      <c r="J154" s="209">
        <v>12.036718077194081</v>
      </c>
      <c r="K154" s="233">
        <f>I154/J154</f>
        <v>0.36952763797196658</v>
      </c>
      <c r="L154" s="632">
        <v>5.8250000000000002</v>
      </c>
      <c r="M154" s="35" t="s">
        <v>412</v>
      </c>
      <c r="N154" s="30" t="s">
        <v>706</v>
      </c>
      <c r="O154" s="35" t="s">
        <v>692</v>
      </c>
      <c r="P154" s="35" t="s">
        <v>733</v>
      </c>
      <c r="Q154" s="115" t="s">
        <v>467</v>
      </c>
      <c r="R154" s="35" t="s">
        <v>499</v>
      </c>
      <c r="S154" s="35" t="s">
        <v>467</v>
      </c>
      <c r="T154" s="35" t="s">
        <v>427</v>
      </c>
    </row>
    <row r="155" spans="1:20" customFormat="1" ht="26.25" x14ac:dyDescent="0.25">
      <c r="A155" s="117" t="s">
        <v>249</v>
      </c>
      <c r="B155" s="55"/>
      <c r="C155" s="55" t="s">
        <v>250</v>
      </c>
      <c r="D155" s="51" t="s">
        <v>647</v>
      </c>
      <c r="E155" s="51" t="s">
        <v>641</v>
      </c>
      <c r="F155" s="231">
        <v>2034.3979999999999</v>
      </c>
      <c r="G155" s="218">
        <v>3367.4047619047619</v>
      </c>
      <c r="H155" s="209">
        <f>G155*L155</f>
        <v>19615.132738095239</v>
      </c>
      <c r="I155" s="230">
        <v>2.9789249999999998</v>
      </c>
      <c r="J155" s="209">
        <v>14.384385318635942</v>
      </c>
      <c r="K155" s="233">
        <f>I155/J155</f>
        <v>0.20709435502541781</v>
      </c>
      <c r="L155" s="632">
        <v>5.8250000000000002</v>
      </c>
      <c r="M155" s="35" t="s">
        <v>412</v>
      </c>
      <c r="N155" s="30" t="s">
        <v>706</v>
      </c>
      <c r="O155" s="35"/>
      <c r="P155" s="35" t="s">
        <v>532</v>
      </c>
      <c r="Q155" s="115" t="s">
        <v>439</v>
      </c>
      <c r="R155" s="35" t="s">
        <v>515</v>
      </c>
      <c r="S155" s="35" t="s">
        <v>440</v>
      </c>
      <c r="T155" s="35" t="s">
        <v>438</v>
      </c>
    </row>
    <row r="156" spans="1:20" customFormat="1" ht="102.75" x14ac:dyDescent="0.25">
      <c r="A156" s="117" t="s">
        <v>249</v>
      </c>
      <c r="B156" s="55"/>
      <c r="C156" s="55" t="s">
        <v>251</v>
      </c>
      <c r="D156" s="51" t="s">
        <v>647</v>
      </c>
      <c r="E156" s="51" t="s">
        <v>641</v>
      </c>
      <c r="F156" s="231"/>
      <c r="G156" s="218"/>
      <c r="H156" s="209"/>
      <c r="I156" s="230">
        <v>3.0594249999999992</v>
      </c>
      <c r="J156" s="209"/>
      <c r="K156" s="209"/>
      <c r="L156" s="632">
        <v>5.8250000000000002</v>
      </c>
      <c r="M156" s="35" t="s">
        <v>412</v>
      </c>
      <c r="N156" s="30" t="s">
        <v>706</v>
      </c>
      <c r="O156" s="55" t="s">
        <v>533</v>
      </c>
      <c r="P156" s="35" t="s">
        <v>532</v>
      </c>
      <c r="Q156" s="35" t="s">
        <v>439</v>
      </c>
      <c r="R156" s="35" t="s">
        <v>91</v>
      </c>
      <c r="S156" s="35" t="s">
        <v>440</v>
      </c>
      <c r="T156" s="35" t="s">
        <v>438</v>
      </c>
    </row>
    <row r="157" spans="1:20" customFormat="1" ht="26.25" x14ac:dyDescent="0.25">
      <c r="A157" s="117" t="s">
        <v>249</v>
      </c>
      <c r="B157" s="55"/>
      <c r="C157" s="55" t="s">
        <v>252</v>
      </c>
      <c r="D157" s="51" t="s">
        <v>647</v>
      </c>
      <c r="E157" s="51" t="s">
        <v>641</v>
      </c>
      <c r="F157" s="231">
        <v>4624.4669999999996</v>
      </c>
      <c r="G157" s="218">
        <v>7646.833333333333</v>
      </c>
      <c r="H157" s="209">
        <f>G157*L157</f>
        <v>44542.804166666669</v>
      </c>
      <c r="I157" s="230">
        <v>2.8894249999999997</v>
      </c>
      <c r="J157" s="209">
        <v>14.398948210743944</v>
      </c>
      <c r="K157" s="233">
        <f>I157/J157</f>
        <v>0.20066917094986295</v>
      </c>
      <c r="L157" s="632">
        <v>5.8250000000000002</v>
      </c>
      <c r="M157" s="35" t="s">
        <v>412</v>
      </c>
      <c r="N157" s="30" t="s">
        <v>706</v>
      </c>
      <c r="O157" s="55"/>
      <c r="P157" s="35" t="s">
        <v>532</v>
      </c>
      <c r="Q157" s="115" t="s">
        <v>439</v>
      </c>
      <c r="R157" s="35" t="s">
        <v>515</v>
      </c>
      <c r="S157" s="35" t="s">
        <v>440</v>
      </c>
      <c r="T157" s="35" t="s">
        <v>438</v>
      </c>
    </row>
    <row r="158" spans="1:20" customFormat="1" ht="26.25" x14ac:dyDescent="0.25">
      <c r="A158" s="117" t="s">
        <v>249</v>
      </c>
      <c r="B158" s="55"/>
      <c r="C158" s="55" t="s">
        <v>253</v>
      </c>
      <c r="D158" s="51" t="s">
        <v>647</v>
      </c>
      <c r="E158" s="51" t="s">
        <v>641</v>
      </c>
      <c r="F158" s="231">
        <v>2498.2179999999998</v>
      </c>
      <c r="G158" s="218">
        <v>4290.6904761904761</v>
      </c>
      <c r="H158" s="209">
        <f>G158*L158</f>
        <v>24993.272023809524</v>
      </c>
      <c r="I158" s="230">
        <v>2.9755083333333325</v>
      </c>
      <c r="J158" s="209">
        <v>13.862892530339773</v>
      </c>
      <c r="K158" s="233">
        <f>I158/J158</f>
        <v>0.21463834671020163</v>
      </c>
      <c r="L158" s="632">
        <v>5.8250000000000002</v>
      </c>
      <c r="M158" s="35" t="s">
        <v>412</v>
      </c>
      <c r="N158" s="30" t="s">
        <v>706</v>
      </c>
      <c r="O158" s="55"/>
      <c r="P158" s="35" t="s">
        <v>532</v>
      </c>
      <c r="Q158" s="115" t="s">
        <v>439</v>
      </c>
      <c r="R158" s="35" t="s">
        <v>534</v>
      </c>
      <c r="S158" s="35" t="s">
        <v>440</v>
      </c>
      <c r="T158" s="35" t="s">
        <v>438</v>
      </c>
    </row>
    <row r="159" spans="1:20" customFormat="1" ht="64.5" x14ac:dyDescent="0.25">
      <c r="A159" s="117" t="s">
        <v>249</v>
      </c>
      <c r="B159" s="55"/>
      <c r="C159" s="55" t="s">
        <v>254</v>
      </c>
      <c r="D159" s="51" t="s">
        <v>647</v>
      </c>
      <c r="E159" s="51" t="s">
        <v>641</v>
      </c>
      <c r="F159" s="231"/>
      <c r="G159" s="218"/>
      <c r="H159" s="209"/>
      <c r="I159" s="230">
        <v>3.0594249999999992</v>
      </c>
      <c r="J159" s="209"/>
      <c r="K159" s="209"/>
      <c r="L159" s="632">
        <v>5.8250000000000002</v>
      </c>
      <c r="M159" s="35" t="s">
        <v>412</v>
      </c>
      <c r="N159" s="30" t="s">
        <v>706</v>
      </c>
      <c r="O159" s="55" t="s">
        <v>535</v>
      </c>
      <c r="P159" s="35" t="s">
        <v>532</v>
      </c>
      <c r="Q159" s="35" t="s">
        <v>439</v>
      </c>
      <c r="R159" s="35" t="s">
        <v>515</v>
      </c>
      <c r="S159" s="35" t="s">
        <v>440</v>
      </c>
      <c r="T159" s="35" t="s">
        <v>438</v>
      </c>
    </row>
    <row r="160" spans="1:20" customFormat="1" ht="26.25" x14ac:dyDescent="0.25">
      <c r="A160" s="117" t="s">
        <v>255</v>
      </c>
      <c r="B160" s="99"/>
      <c r="C160" s="99" t="s">
        <v>256</v>
      </c>
      <c r="D160" s="51" t="s">
        <v>647</v>
      </c>
      <c r="E160" s="51" t="s">
        <v>641</v>
      </c>
      <c r="F160" s="231"/>
      <c r="G160" s="218"/>
      <c r="H160" s="209"/>
      <c r="I160" s="230"/>
      <c r="J160" s="209"/>
      <c r="K160" s="209"/>
      <c r="L160" s="632"/>
      <c r="M160" s="99" t="s">
        <v>412</v>
      </c>
      <c r="N160" s="30" t="s">
        <v>706</v>
      </c>
      <c r="O160" s="55" t="s">
        <v>425</v>
      </c>
      <c r="P160" s="35" t="s">
        <v>721</v>
      </c>
      <c r="Q160" s="35" t="s">
        <v>461</v>
      </c>
      <c r="R160" s="35" t="s">
        <v>461</v>
      </c>
      <c r="S160" s="35" t="s">
        <v>462</v>
      </c>
      <c r="T160" s="35" t="s">
        <v>460</v>
      </c>
    </row>
    <row r="161" spans="1:20" customFormat="1" ht="26.25" x14ac:dyDescent="0.25">
      <c r="A161" s="117" t="s">
        <v>257</v>
      </c>
      <c r="B161" s="55" t="s">
        <v>260</v>
      </c>
      <c r="C161" s="55" t="s">
        <v>259</v>
      </c>
      <c r="D161" s="35" t="s">
        <v>647</v>
      </c>
      <c r="E161" s="35" t="s">
        <v>641</v>
      </c>
      <c r="F161" s="217">
        <v>-447</v>
      </c>
      <c r="G161" s="218">
        <v>2600</v>
      </c>
      <c r="H161" s="209">
        <f>G161*L161</f>
        <v>15145</v>
      </c>
      <c r="I161" s="230"/>
      <c r="J161" s="209">
        <v>-4.0934065934065931</v>
      </c>
      <c r="K161" s="209"/>
      <c r="L161" s="631">
        <v>5.8250000000000002</v>
      </c>
      <c r="M161" s="35" t="s">
        <v>414</v>
      </c>
      <c r="N161" s="30" t="s">
        <v>711</v>
      </c>
      <c r="O161" s="55"/>
      <c r="P161" s="35" t="s">
        <v>536</v>
      </c>
      <c r="Q161" s="35" t="s">
        <v>439</v>
      </c>
      <c r="R161" s="35" t="s">
        <v>537</v>
      </c>
      <c r="S161" s="35" t="s">
        <v>440</v>
      </c>
      <c r="T161" s="35" t="s">
        <v>438</v>
      </c>
    </row>
    <row r="162" spans="1:20" customFormat="1" x14ac:dyDescent="0.25">
      <c r="A162" s="117" t="s">
        <v>263</v>
      </c>
      <c r="B162" s="55"/>
      <c r="C162" s="55" t="s">
        <v>264</v>
      </c>
      <c r="D162" s="51" t="s">
        <v>647</v>
      </c>
      <c r="E162" s="51" t="s">
        <v>641</v>
      </c>
      <c r="F162" s="218">
        <v>2693.9929999999999</v>
      </c>
      <c r="G162" s="218">
        <v>5593.6428571428569</v>
      </c>
      <c r="H162" s="209">
        <f>G162*L162</f>
        <v>32582.969642857141</v>
      </c>
      <c r="I162" s="230">
        <v>2.7994916666666665</v>
      </c>
      <c r="J162" s="209">
        <v>11.467069334661371</v>
      </c>
      <c r="K162" s="233">
        <f>I162/J162</f>
        <v>0.24413314204045816</v>
      </c>
      <c r="L162" s="632">
        <v>5.8250000000000002</v>
      </c>
      <c r="M162" s="35" t="s">
        <v>412</v>
      </c>
      <c r="N162" s="30" t="s">
        <v>706</v>
      </c>
      <c r="O162" s="55"/>
      <c r="P162" s="35" t="s">
        <v>538</v>
      </c>
      <c r="Q162" s="115" t="s">
        <v>433</v>
      </c>
      <c r="R162" s="35" t="s">
        <v>434</v>
      </c>
      <c r="S162" s="35" t="s">
        <v>435</v>
      </c>
      <c r="T162" s="35" t="s">
        <v>427</v>
      </c>
    </row>
    <row r="163" spans="1:20" customFormat="1" ht="26.25" x14ac:dyDescent="0.25">
      <c r="A163" s="117" t="s">
        <v>265</v>
      </c>
      <c r="B163" s="55"/>
      <c r="C163" s="55" t="s">
        <v>266</v>
      </c>
      <c r="D163" s="51" t="s">
        <v>647</v>
      </c>
      <c r="E163" s="51" t="s">
        <v>641</v>
      </c>
      <c r="F163" s="231">
        <v>1651.43</v>
      </c>
      <c r="G163" s="218">
        <v>3797.9523809523807</v>
      </c>
      <c r="H163" s="209">
        <f>G163*L163</f>
        <v>22123.07261904762</v>
      </c>
      <c r="I163" s="230">
        <v>3.1646500000000004</v>
      </c>
      <c r="J163" s="209">
        <v>10.352884386323458</v>
      </c>
      <c r="K163" s="233">
        <f>I163/J163</f>
        <v>0.30567809722482941</v>
      </c>
      <c r="L163" s="632">
        <v>5.8250000000000002</v>
      </c>
      <c r="M163" s="35" t="s">
        <v>412</v>
      </c>
      <c r="N163" s="30" t="s">
        <v>706</v>
      </c>
      <c r="O163" s="55"/>
      <c r="P163" s="35" t="s">
        <v>539</v>
      </c>
      <c r="Q163" s="115" t="s">
        <v>428</v>
      </c>
      <c r="R163" s="35" t="s">
        <v>429</v>
      </c>
      <c r="S163" s="35" t="s">
        <v>430</v>
      </c>
      <c r="T163" s="35" t="s">
        <v>427</v>
      </c>
    </row>
    <row r="164" spans="1:20" customFormat="1" ht="77.25" x14ac:dyDescent="0.25">
      <c r="A164" s="117" t="s">
        <v>267</v>
      </c>
      <c r="B164" s="55"/>
      <c r="C164" s="55" t="s">
        <v>268</v>
      </c>
      <c r="D164" s="51" t="s">
        <v>647</v>
      </c>
      <c r="E164" s="51" t="s">
        <v>641</v>
      </c>
      <c r="F164" s="231"/>
      <c r="G164" s="218"/>
      <c r="H164" s="209"/>
      <c r="I164" s="230">
        <v>0.20762500000000003</v>
      </c>
      <c r="J164" s="209"/>
      <c r="K164" s="209"/>
      <c r="L164" s="632">
        <v>5.8250000000000002</v>
      </c>
      <c r="M164" s="35" t="s">
        <v>412</v>
      </c>
      <c r="N164" s="30" t="s">
        <v>706</v>
      </c>
      <c r="O164" s="30" t="s">
        <v>541</v>
      </c>
      <c r="P164" s="35" t="s">
        <v>540</v>
      </c>
      <c r="Q164" s="35" t="s">
        <v>461</v>
      </c>
      <c r="R164" s="35" t="s">
        <v>461</v>
      </c>
      <c r="S164" s="35" t="s">
        <v>462</v>
      </c>
      <c r="T164" s="35" t="s">
        <v>460</v>
      </c>
    </row>
    <row r="165" spans="1:20" customFormat="1" ht="26.25" x14ac:dyDescent="0.25">
      <c r="A165" s="117" t="s">
        <v>269</v>
      </c>
      <c r="B165" s="55" t="s">
        <v>270</v>
      </c>
      <c r="C165" s="55" t="s">
        <v>270</v>
      </c>
      <c r="D165" s="35" t="s">
        <v>647</v>
      </c>
      <c r="E165" s="35" t="s">
        <v>641</v>
      </c>
      <c r="F165" s="218">
        <v>9766</v>
      </c>
      <c r="G165" s="218">
        <v>16909</v>
      </c>
      <c r="H165" s="209">
        <f>G165*L165</f>
        <v>98494.925000000003</v>
      </c>
      <c r="I165" s="230"/>
      <c r="J165" s="209">
        <v>13.751482022816814</v>
      </c>
      <c r="K165" s="209"/>
      <c r="L165" s="631">
        <v>5.8250000000000002</v>
      </c>
      <c r="M165" s="35" t="s">
        <v>414</v>
      </c>
      <c r="N165" s="30" t="s">
        <v>711</v>
      </c>
      <c r="O165" s="35"/>
      <c r="P165" s="35" t="s">
        <v>542</v>
      </c>
      <c r="Q165" s="35" t="s">
        <v>270</v>
      </c>
      <c r="R165" s="35" t="s">
        <v>423</v>
      </c>
      <c r="S165" s="35" t="s">
        <v>424</v>
      </c>
      <c r="T165" s="35" t="s">
        <v>422</v>
      </c>
    </row>
    <row r="166" spans="1:20" customFormat="1" ht="26.25" x14ac:dyDescent="0.25">
      <c r="A166" s="117" t="s">
        <v>269</v>
      </c>
      <c r="B166" s="55" t="s">
        <v>271</v>
      </c>
      <c r="C166" s="55" t="s">
        <v>270</v>
      </c>
      <c r="D166" s="35" t="s">
        <v>647</v>
      </c>
      <c r="E166" s="35" t="s">
        <v>641</v>
      </c>
      <c r="F166" s="218"/>
      <c r="G166" s="218">
        <v>1008</v>
      </c>
      <c r="H166" s="209">
        <f>G166*L166</f>
        <v>5871.6</v>
      </c>
      <c r="I166" s="230"/>
      <c r="J166" s="209"/>
      <c r="K166" s="209"/>
      <c r="L166" s="631">
        <v>5.8250000000000002</v>
      </c>
      <c r="M166" s="35" t="s">
        <v>414</v>
      </c>
      <c r="N166" s="30" t="s">
        <v>711</v>
      </c>
      <c r="O166" s="35"/>
      <c r="P166" s="35" t="s">
        <v>542</v>
      </c>
      <c r="Q166" s="35" t="s">
        <v>270</v>
      </c>
      <c r="R166" s="35" t="s">
        <v>423</v>
      </c>
      <c r="S166" s="35" t="s">
        <v>424</v>
      </c>
      <c r="T166" s="35" t="s">
        <v>422</v>
      </c>
    </row>
    <row r="167" spans="1:20" customFormat="1" ht="26.25" x14ac:dyDescent="0.25">
      <c r="A167" s="117" t="s">
        <v>269</v>
      </c>
      <c r="B167" s="55" t="s">
        <v>274</v>
      </c>
      <c r="C167" s="55" t="s">
        <v>270</v>
      </c>
      <c r="D167" s="35" t="s">
        <v>647</v>
      </c>
      <c r="E167" s="35" t="s">
        <v>641</v>
      </c>
      <c r="F167" s="218"/>
      <c r="G167" s="218">
        <v>30</v>
      </c>
      <c r="H167" s="209">
        <f>G167*L167</f>
        <v>174.75</v>
      </c>
      <c r="I167" s="230"/>
      <c r="J167" s="209"/>
      <c r="K167" s="209"/>
      <c r="L167" s="631">
        <v>5.8250000000000002</v>
      </c>
      <c r="M167" s="35" t="s">
        <v>414</v>
      </c>
      <c r="N167" s="30" t="s">
        <v>711</v>
      </c>
      <c r="O167" s="35"/>
      <c r="P167" s="35" t="s">
        <v>542</v>
      </c>
      <c r="Q167" s="35" t="s">
        <v>270</v>
      </c>
      <c r="R167" s="35" t="s">
        <v>423</v>
      </c>
      <c r="S167" s="35" t="s">
        <v>424</v>
      </c>
      <c r="T167" s="35" t="s">
        <v>422</v>
      </c>
    </row>
    <row r="168" spans="1:20" customFormat="1" ht="26.25" x14ac:dyDescent="0.25">
      <c r="A168" s="117" t="s">
        <v>275</v>
      </c>
      <c r="B168" s="55"/>
      <c r="C168" s="55" t="s">
        <v>276</v>
      </c>
      <c r="D168" s="51" t="s">
        <v>647</v>
      </c>
      <c r="E168" s="51" t="s">
        <v>641</v>
      </c>
      <c r="F168" s="231">
        <v>457.899</v>
      </c>
      <c r="G168" s="218">
        <v>937.28571428571433</v>
      </c>
      <c r="H168" s="209">
        <f>G168*L168</f>
        <v>5459.6892857142866</v>
      </c>
      <c r="I168" s="230">
        <v>4.7766250000000001</v>
      </c>
      <c r="J168" s="209">
        <v>11.63183965858863</v>
      </c>
      <c r="K168" s="233">
        <f>I168/J168</f>
        <v>0.41065086350920182</v>
      </c>
      <c r="L168" s="632">
        <v>5.8250000000000002</v>
      </c>
      <c r="M168" s="35" t="s">
        <v>412</v>
      </c>
      <c r="N168" s="30" t="s">
        <v>706</v>
      </c>
      <c r="O168" s="35"/>
      <c r="P168" s="35" t="s">
        <v>543</v>
      </c>
      <c r="Q168" s="115" t="s">
        <v>467</v>
      </c>
      <c r="R168" s="35" t="s">
        <v>499</v>
      </c>
      <c r="S168" s="35" t="s">
        <v>467</v>
      </c>
      <c r="T168" s="35" t="s">
        <v>427</v>
      </c>
    </row>
    <row r="169" spans="1:20" customFormat="1" ht="26.25" x14ac:dyDescent="0.25">
      <c r="A169" s="117" t="s">
        <v>277</v>
      </c>
      <c r="B169" s="55"/>
      <c r="C169" s="55" t="s">
        <v>278</v>
      </c>
      <c r="D169" s="51" t="s">
        <v>647</v>
      </c>
      <c r="E169" s="51" t="s">
        <v>641</v>
      </c>
      <c r="F169" s="218">
        <v>26907.381000000001</v>
      </c>
      <c r="G169" s="218">
        <v>34217.571428571428</v>
      </c>
      <c r="H169" s="209">
        <f>G169*L169</f>
        <v>199317.35357142857</v>
      </c>
      <c r="I169" s="230">
        <v>3.7876833333333324</v>
      </c>
      <c r="J169" s="209">
        <v>18.722892999837175</v>
      </c>
      <c r="K169" s="233">
        <f>I169/J169</f>
        <v>0.20230224748740872</v>
      </c>
      <c r="L169" s="632">
        <v>5.8250000000000002</v>
      </c>
      <c r="M169" s="35" t="s">
        <v>412</v>
      </c>
      <c r="N169" s="30" t="s">
        <v>706</v>
      </c>
      <c r="O169" s="35"/>
      <c r="P169" s="35" t="s">
        <v>544</v>
      </c>
      <c r="Q169" s="115" t="s">
        <v>461</v>
      </c>
      <c r="R169" s="35" t="s">
        <v>461</v>
      </c>
      <c r="S169" s="35" t="s">
        <v>462</v>
      </c>
      <c r="T169" s="35" t="s">
        <v>460</v>
      </c>
    </row>
    <row r="170" spans="1:20" customFormat="1" ht="39" x14ac:dyDescent="0.25">
      <c r="A170" s="117" t="s">
        <v>279</v>
      </c>
      <c r="B170" s="55"/>
      <c r="C170" s="55" t="s">
        <v>280</v>
      </c>
      <c r="D170" s="51" t="s">
        <v>647</v>
      </c>
      <c r="E170" s="51" t="s">
        <v>641</v>
      </c>
      <c r="F170" s="231">
        <v>330.74099999999999</v>
      </c>
      <c r="G170" s="218">
        <v>759.76190476190482</v>
      </c>
      <c r="H170" s="209">
        <f>G170*L170</f>
        <v>4425.6130952380954</v>
      </c>
      <c r="I170" s="230">
        <v>3.6322000000000001</v>
      </c>
      <c r="J170" s="209">
        <v>10.364807270448134</v>
      </c>
      <c r="K170" s="233">
        <f>I170/J170</f>
        <v>0.35043584557100577</v>
      </c>
      <c r="L170" s="632">
        <v>5.8250000000000002</v>
      </c>
      <c r="M170" s="35" t="s">
        <v>412</v>
      </c>
      <c r="N170" s="30" t="s">
        <v>706</v>
      </c>
      <c r="O170" s="35"/>
      <c r="P170" s="35" t="s">
        <v>545</v>
      </c>
      <c r="Q170" s="115" t="s">
        <v>442</v>
      </c>
      <c r="R170" s="35" t="s">
        <v>443</v>
      </c>
      <c r="S170" s="35" t="s">
        <v>444</v>
      </c>
      <c r="T170" s="35" t="s">
        <v>441</v>
      </c>
    </row>
    <row r="171" spans="1:20" customFormat="1" ht="26.25" x14ac:dyDescent="0.25">
      <c r="A171" s="117" t="s">
        <v>281</v>
      </c>
      <c r="B171" s="55"/>
      <c r="C171" s="55" t="s">
        <v>282</v>
      </c>
      <c r="D171" s="51" t="s">
        <v>647</v>
      </c>
      <c r="E171" s="51" t="s">
        <v>641</v>
      </c>
      <c r="F171" s="231">
        <v>574.79499999999996</v>
      </c>
      <c r="G171" s="218">
        <v>4894.4285714285716</v>
      </c>
      <c r="H171" s="209">
        <f>G171*L171</f>
        <v>28510.04642857143</v>
      </c>
      <c r="I171" s="230">
        <v>3.3135833333333338</v>
      </c>
      <c r="J171" s="209">
        <v>2.7961579249486781</v>
      </c>
      <c r="K171" s="209">
        <f>I171/J171</f>
        <v>1.1850487069302971</v>
      </c>
      <c r="L171" s="632">
        <v>5.8250000000000002</v>
      </c>
      <c r="M171" s="35" t="s">
        <v>412</v>
      </c>
      <c r="N171" s="30" t="s">
        <v>706</v>
      </c>
      <c r="O171" s="55" t="s">
        <v>547</v>
      </c>
      <c r="P171" s="35" t="s">
        <v>546</v>
      </c>
      <c r="Q171" s="35" t="s">
        <v>428</v>
      </c>
      <c r="R171" s="35" t="s">
        <v>429</v>
      </c>
      <c r="S171" s="35" t="s">
        <v>430</v>
      </c>
      <c r="T171" s="35" t="s">
        <v>427</v>
      </c>
    </row>
    <row r="172" spans="1:20" customFormat="1" ht="26.25" x14ac:dyDescent="0.25">
      <c r="A172" s="117" t="s">
        <v>283</v>
      </c>
      <c r="B172" s="55"/>
      <c r="C172" s="55" t="s">
        <v>284</v>
      </c>
      <c r="D172" s="51" t="s">
        <v>647</v>
      </c>
      <c r="E172" s="51" t="s">
        <v>641</v>
      </c>
      <c r="F172" s="231">
        <v>1037.3910000000001</v>
      </c>
      <c r="G172" s="218">
        <v>1816.3809523809523</v>
      </c>
      <c r="H172" s="209">
        <f>G172*L172</f>
        <v>10580.419047619047</v>
      </c>
      <c r="I172" s="230">
        <v>3.6009333333333333</v>
      </c>
      <c r="J172" s="209">
        <v>13.598350985738257</v>
      </c>
      <c r="K172" s="233">
        <f>I172/J172</f>
        <v>0.26480661788403148</v>
      </c>
      <c r="L172" s="632">
        <v>5.8250000000000002</v>
      </c>
      <c r="M172" s="35" t="s">
        <v>412</v>
      </c>
      <c r="N172" s="30" t="s">
        <v>706</v>
      </c>
      <c r="O172" s="55"/>
      <c r="P172" s="35" t="s">
        <v>548</v>
      </c>
      <c r="Q172" s="115" t="s">
        <v>428</v>
      </c>
      <c r="R172" s="35" t="s">
        <v>429</v>
      </c>
      <c r="S172" s="35" t="s">
        <v>430</v>
      </c>
      <c r="T172" s="35" t="s">
        <v>427</v>
      </c>
    </row>
    <row r="173" spans="1:20" customFormat="1" ht="26.25" x14ac:dyDescent="0.25">
      <c r="A173" s="117" t="s">
        <v>285</v>
      </c>
      <c r="B173" s="55"/>
      <c r="C173" s="55" t="s">
        <v>286</v>
      </c>
      <c r="D173" s="51" t="s">
        <v>647</v>
      </c>
      <c r="E173" s="51" t="s">
        <v>641</v>
      </c>
      <c r="F173" s="218">
        <v>60.77</v>
      </c>
      <c r="G173" s="218">
        <v>333.52380952380952</v>
      </c>
      <c r="H173" s="209">
        <f>G173*L173</f>
        <v>1942.7761904761905</v>
      </c>
      <c r="I173" s="230">
        <v>3.1796000000000006</v>
      </c>
      <c r="J173" s="209">
        <v>4.3382352941176467</v>
      </c>
      <c r="K173" s="209">
        <f>I173/J173</f>
        <v>0.73292474576271205</v>
      </c>
      <c r="L173" s="632">
        <v>5.8250000000000002</v>
      </c>
      <c r="M173" s="35" t="s">
        <v>412</v>
      </c>
      <c r="N173" s="30" t="s">
        <v>706</v>
      </c>
      <c r="O173" s="55" t="s">
        <v>550</v>
      </c>
      <c r="P173" s="35" t="s">
        <v>549</v>
      </c>
      <c r="Q173" s="35" t="s">
        <v>270</v>
      </c>
      <c r="R173" s="35" t="s">
        <v>423</v>
      </c>
      <c r="S173" s="35" t="s">
        <v>424</v>
      </c>
      <c r="T173" s="35" t="s">
        <v>422</v>
      </c>
    </row>
    <row r="174" spans="1:20" customFormat="1" ht="26.25" x14ac:dyDescent="0.25">
      <c r="A174" s="117" t="s">
        <v>287</v>
      </c>
      <c r="B174" s="55"/>
      <c r="C174" s="55" t="s">
        <v>288</v>
      </c>
      <c r="D174" s="51" t="s">
        <v>647</v>
      </c>
      <c r="E174" s="51" t="s">
        <v>641</v>
      </c>
      <c r="F174" s="231">
        <v>169.07499999999999</v>
      </c>
      <c r="G174" s="218">
        <v>915.19047619047615</v>
      </c>
      <c r="H174" s="209">
        <f>G174*L174</f>
        <v>5330.984523809524</v>
      </c>
      <c r="I174" s="230">
        <v>3.6758999999999991</v>
      </c>
      <c r="J174" s="209">
        <v>4.3986419688849576</v>
      </c>
      <c r="K174" s="209">
        <f>I174/J174</f>
        <v>0.83568974833653686</v>
      </c>
      <c r="L174" s="632">
        <v>5.8250000000000002</v>
      </c>
      <c r="M174" s="35" t="s">
        <v>412</v>
      </c>
      <c r="N174" s="30" t="s">
        <v>706</v>
      </c>
      <c r="O174" s="55" t="s">
        <v>552</v>
      </c>
      <c r="P174" s="35" t="s">
        <v>551</v>
      </c>
      <c r="Q174" s="35" t="s">
        <v>467</v>
      </c>
      <c r="R174" s="35" t="s">
        <v>499</v>
      </c>
      <c r="S174" s="35" t="s">
        <v>467</v>
      </c>
      <c r="T174" s="35" t="s">
        <v>427</v>
      </c>
    </row>
    <row r="175" spans="1:20" customFormat="1" ht="39" x14ac:dyDescent="0.25">
      <c r="A175" s="117" t="s">
        <v>289</v>
      </c>
      <c r="B175" s="55"/>
      <c r="C175" s="55" t="s">
        <v>290</v>
      </c>
      <c r="D175" s="51" t="s">
        <v>647</v>
      </c>
      <c r="E175" s="51" t="s">
        <v>641</v>
      </c>
      <c r="F175" s="231">
        <v>73.105000000000004</v>
      </c>
      <c r="G175" s="218">
        <v>242.78571428571428</v>
      </c>
      <c r="H175" s="209">
        <f>G175*L175</f>
        <v>1414.2267857142856</v>
      </c>
      <c r="I175" s="230">
        <v>6.45</v>
      </c>
      <c r="J175" s="209">
        <v>7.1692654702363443</v>
      </c>
      <c r="K175" s="209">
        <f>I175/J175</f>
        <v>0.89967375692497087</v>
      </c>
      <c r="L175" s="632">
        <v>5.8250000000000002</v>
      </c>
      <c r="M175" s="35" t="s">
        <v>412</v>
      </c>
      <c r="N175" s="30" t="s">
        <v>706</v>
      </c>
      <c r="O175" s="55" t="s">
        <v>554</v>
      </c>
      <c r="P175" s="35" t="s">
        <v>553</v>
      </c>
      <c r="Q175" s="35" t="s">
        <v>428</v>
      </c>
      <c r="R175" s="35" t="s">
        <v>429</v>
      </c>
      <c r="S175" s="35" t="s">
        <v>430</v>
      </c>
      <c r="T175" s="35" t="s">
        <v>427</v>
      </c>
    </row>
    <row r="176" spans="1:20" customFormat="1" ht="26.25" x14ac:dyDescent="0.25">
      <c r="A176" s="117" t="s">
        <v>291</v>
      </c>
      <c r="B176" s="55"/>
      <c r="C176" s="55" t="s">
        <v>292</v>
      </c>
      <c r="D176" s="51" t="s">
        <v>647</v>
      </c>
      <c r="E176" s="51" t="s">
        <v>641</v>
      </c>
      <c r="F176" s="231">
        <v>1379.1569999999999</v>
      </c>
      <c r="G176" s="218">
        <v>2371.8809523809523</v>
      </c>
      <c r="H176" s="209">
        <f>G176*L176</f>
        <v>13816.206547619047</v>
      </c>
      <c r="I176" s="230">
        <v>3.3426916666666671</v>
      </c>
      <c r="J176" s="209">
        <v>13.844316847187786</v>
      </c>
      <c r="K176" s="233">
        <f>I176/J176</f>
        <v>0.24144865388180367</v>
      </c>
      <c r="L176" s="632">
        <v>5.8250000000000002</v>
      </c>
      <c r="M176" s="35" t="s">
        <v>412</v>
      </c>
      <c r="N176" s="30" t="s">
        <v>706</v>
      </c>
      <c r="O176" s="55"/>
      <c r="P176" s="35" t="s">
        <v>555</v>
      </c>
      <c r="Q176" s="115" t="s">
        <v>467</v>
      </c>
      <c r="R176" s="35" t="s">
        <v>468</v>
      </c>
      <c r="S176" s="35" t="s">
        <v>467</v>
      </c>
      <c r="T176" s="35" t="s">
        <v>427</v>
      </c>
    </row>
    <row r="177" spans="1:20" customFormat="1" ht="39" x14ac:dyDescent="0.25">
      <c r="A177" s="117" t="s">
        <v>723</v>
      </c>
      <c r="B177" s="55"/>
      <c r="C177" s="55" t="s">
        <v>294</v>
      </c>
      <c r="D177" s="51" t="s">
        <v>647</v>
      </c>
      <c r="E177" s="51" t="s">
        <v>641</v>
      </c>
      <c r="F177" s="231">
        <v>2646.4</v>
      </c>
      <c r="G177" s="218">
        <v>4835.2380952380954</v>
      </c>
      <c r="H177" s="209">
        <f>G177*L177</f>
        <v>28165.261904761908</v>
      </c>
      <c r="I177" s="230">
        <v>4.8433166666666656</v>
      </c>
      <c r="J177" s="209">
        <v>13.031317707307466</v>
      </c>
      <c r="K177" s="233">
        <f>I177/J177</f>
        <v>0.37166745339580803</v>
      </c>
      <c r="L177" s="632">
        <v>5.8250000000000002</v>
      </c>
      <c r="M177" s="35" t="s">
        <v>412</v>
      </c>
      <c r="N177" s="30" t="s">
        <v>706</v>
      </c>
      <c r="O177" s="55" t="s">
        <v>557</v>
      </c>
      <c r="P177" s="35" t="s">
        <v>556</v>
      </c>
      <c r="Q177" s="115" t="s">
        <v>442</v>
      </c>
      <c r="R177" s="35" t="s">
        <v>443</v>
      </c>
      <c r="S177" s="35" t="s">
        <v>444</v>
      </c>
      <c r="T177" s="35" t="s">
        <v>427</v>
      </c>
    </row>
    <row r="178" spans="1:20" customFormat="1" ht="39" x14ac:dyDescent="0.25">
      <c r="A178" s="117" t="s">
        <v>295</v>
      </c>
      <c r="B178" s="55" t="s">
        <v>296</v>
      </c>
      <c r="C178" s="55" t="s">
        <v>297</v>
      </c>
      <c r="D178" s="35" t="s">
        <v>647</v>
      </c>
      <c r="E178" s="35" t="s">
        <v>641</v>
      </c>
      <c r="F178" s="218">
        <v>-236</v>
      </c>
      <c r="G178" s="218">
        <v>74</v>
      </c>
      <c r="H178" s="209">
        <f>G178*L178</f>
        <v>431.05</v>
      </c>
      <c r="I178" s="230"/>
      <c r="J178" s="209">
        <v>-75.933075933075926</v>
      </c>
      <c r="K178" s="209"/>
      <c r="L178" s="631">
        <v>5.8250000000000002</v>
      </c>
      <c r="M178" s="35" t="s">
        <v>414</v>
      </c>
      <c r="N178" s="30" t="s">
        <v>711</v>
      </c>
      <c r="O178" s="55"/>
      <c r="P178" s="35" t="s">
        <v>558</v>
      </c>
      <c r="Q178" s="35" t="s">
        <v>439</v>
      </c>
      <c r="R178" s="35" t="s">
        <v>453</v>
      </c>
      <c r="S178" s="35" t="s">
        <v>440</v>
      </c>
      <c r="T178" s="35" t="s">
        <v>438</v>
      </c>
    </row>
    <row r="179" spans="1:20" customFormat="1" ht="26.25" x14ac:dyDescent="0.25">
      <c r="A179" s="117" t="s">
        <v>300</v>
      </c>
      <c r="B179" s="55"/>
      <c r="C179" s="55" t="s">
        <v>301</v>
      </c>
      <c r="D179" s="51" t="s">
        <v>647</v>
      </c>
      <c r="E179" s="51" t="s">
        <v>641</v>
      </c>
      <c r="F179" s="231">
        <v>325.88600000000002</v>
      </c>
      <c r="G179" s="218">
        <v>667.69047619047615</v>
      </c>
      <c r="H179" s="209">
        <f>G179*L179</f>
        <v>3889.2970238095236</v>
      </c>
      <c r="I179" s="230">
        <v>4.1910333333333325</v>
      </c>
      <c r="J179" s="209">
        <v>11.620939271832542</v>
      </c>
      <c r="K179" s="233">
        <f>I179/J179</f>
        <v>0.36064497329331929</v>
      </c>
      <c r="L179" s="632">
        <v>5.8250000000000002</v>
      </c>
      <c r="M179" s="35" t="s">
        <v>412</v>
      </c>
      <c r="N179" s="30" t="s">
        <v>706</v>
      </c>
      <c r="O179" s="55"/>
      <c r="P179" s="35" t="s">
        <v>559</v>
      </c>
      <c r="Q179" s="115" t="s">
        <v>428</v>
      </c>
      <c r="R179" s="35" t="s">
        <v>429</v>
      </c>
      <c r="S179" s="35" t="s">
        <v>430</v>
      </c>
      <c r="T179" s="35" t="s">
        <v>427</v>
      </c>
    </row>
    <row r="180" spans="1:20" customFormat="1" ht="26.25" x14ac:dyDescent="0.25">
      <c r="A180" s="117" t="s">
        <v>300</v>
      </c>
      <c r="B180" s="55"/>
      <c r="C180" s="55" t="s">
        <v>302</v>
      </c>
      <c r="D180" s="51" t="s">
        <v>647</v>
      </c>
      <c r="E180" s="51" t="s">
        <v>641</v>
      </c>
      <c r="F180" s="231">
        <v>293.23200000000003</v>
      </c>
      <c r="G180" s="218">
        <v>599.16666666666663</v>
      </c>
      <c r="H180" s="209">
        <f>G180*L180</f>
        <v>3490.145833333333</v>
      </c>
      <c r="I180" s="230">
        <v>4.2271333333333336</v>
      </c>
      <c r="J180" s="209">
        <v>11.65237432942579</v>
      </c>
      <c r="K180" s="233">
        <f>I180/J180</f>
        <v>0.36277012854440627</v>
      </c>
      <c r="L180" s="632">
        <v>5.8250000000000002</v>
      </c>
      <c r="M180" s="35" t="s">
        <v>412</v>
      </c>
      <c r="N180" s="30" t="s">
        <v>706</v>
      </c>
      <c r="O180" s="55"/>
      <c r="P180" s="35" t="s">
        <v>559</v>
      </c>
      <c r="Q180" s="115" t="s">
        <v>428</v>
      </c>
      <c r="R180" s="35" t="s">
        <v>429</v>
      </c>
      <c r="S180" s="35" t="s">
        <v>430</v>
      </c>
      <c r="T180" s="35" t="s">
        <v>427</v>
      </c>
    </row>
    <row r="181" spans="1:20" customFormat="1" ht="26.25" x14ac:dyDescent="0.25">
      <c r="A181" s="117" t="s">
        <v>300</v>
      </c>
      <c r="B181" s="55"/>
      <c r="C181" s="55" t="s">
        <v>303</v>
      </c>
      <c r="D181" s="51" t="s">
        <v>647</v>
      </c>
      <c r="E181" s="51" t="s">
        <v>641</v>
      </c>
      <c r="F181" s="231">
        <v>98.58</v>
      </c>
      <c r="G181" s="218">
        <v>312.95238095238096</v>
      </c>
      <c r="H181" s="209">
        <f>G181*L181</f>
        <v>1822.9476190476191</v>
      </c>
      <c r="I181" s="230">
        <v>4.2354666666666665</v>
      </c>
      <c r="J181" s="209">
        <v>7.5</v>
      </c>
      <c r="K181" s="209">
        <f>I181/J181</f>
        <v>0.56472888888888884</v>
      </c>
      <c r="L181" s="632">
        <v>5.8250000000000002</v>
      </c>
      <c r="M181" s="35" t="s">
        <v>412</v>
      </c>
      <c r="N181" s="30" t="s">
        <v>706</v>
      </c>
      <c r="O181" s="55"/>
      <c r="P181" s="35" t="s">
        <v>559</v>
      </c>
      <c r="Q181" s="35" t="s">
        <v>428</v>
      </c>
      <c r="R181" s="35" t="s">
        <v>429</v>
      </c>
      <c r="S181" s="35" t="s">
        <v>430</v>
      </c>
      <c r="T181" s="35" t="s">
        <v>427</v>
      </c>
    </row>
    <row r="182" spans="1:20" customFormat="1" ht="26.25" x14ac:dyDescent="0.25">
      <c r="A182" s="117" t="s">
        <v>300</v>
      </c>
      <c r="B182" s="55"/>
      <c r="C182" s="55" t="s">
        <v>304</v>
      </c>
      <c r="D182" s="51" t="s">
        <v>647</v>
      </c>
      <c r="E182" s="51" t="s">
        <v>641</v>
      </c>
      <c r="F182" s="231">
        <v>251.279</v>
      </c>
      <c r="G182" s="218">
        <v>596.80952380952385</v>
      </c>
      <c r="H182" s="209">
        <f>G182*L182</f>
        <v>3476.4154761904765</v>
      </c>
      <c r="I182" s="230">
        <v>4.1966333333333337</v>
      </c>
      <c r="J182" s="209">
        <v>10.024694805712917</v>
      </c>
      <c r="K182" s="233">
        <f>I182/J182</f>
        <v>0.41862953582803719</v>
      </c>
      <c r="L182" s="632">
        <v>5.8250000000000002</v>
      </c>
      <c r="M182" s="35" t="s">
        <v>412</v>
      </c>
      <c r="N182" s="30" t="s">
        <v>706</v>
      </c>
      <c r="O182" s="55"/>
      <c r="P182" s="35" t="s">
        <v>559</v>
      </c>
      <c r="Q182" s="115" t="s">
        <v>428</v>
      </c>
      <c r="R182" s="35" t="s">
        <v>429</v>
      </c>
      <c r="S182" s="35" t="s">
        <v>430</v>
      </c>
      <c r="T182" s="35" t="s">
        <v>427</v>
      </c>
    </row>
    <row r="183" spans="1:20" customFormat="1" ht="26.25" x14ac:dyDescent="0.25">
      <c r="A183" s="117" t="s">
        <v>300</v>
      </c>
      <c r="B183" s="55"/>
      <c r="C183" s="55" t="s">
        <v>305</v>
      </c>
      <c r="D183" s="51" t="s">
        <v>647</v>
      </c>
      <c r="E183" s="51" t="s">
        <v>641</v>
      </c>
      <c r="F183" s="231">
        <v>138.97499999999999</v>
      </c>
      <c r="G183" s="218">
        <v>338.78571428571428</v>
      </c>
      <c r="H183" s="209">
        <f>G183*L183</f>
        <v>1973.4267857142856</v>
      </c>
      <c r="I183" s="230">
        <v>4.2389999999999999</v>
      </c>
      <c r="J183" s="209">
        <v>9.7670250896057347</v>
      </c>
      <c r="K183" s="233">
        <f>I183/J183</f>
        <v>0.43401137614678897</v>
      </c>
      <c r="L183" s="632">
        <v>5.8250000000000002</v>
      </c>
      <c r="M183" s="35" t="s">
        <v>412</v>
      </c>
      <c r="N183" s="30" t="s">
        <v>706</v>
      </c>
      <c r="O183" s="55"/>
      <c r="P183" s="35" t="s">
        <v>559</v>
      </c>
      <c r="Q183" s="115" t="s">
        <v>428</v>
      </c>
      <c r="R183" s="35" t="s">
        <v>429</v>
      </c>
      <c r="S183" s="35" t="s">
        <v>430</v>
      </c>
      <c r="T183" s="35" t="s">
        <v>427</v>
      </c>
    </row>
    <row r="184" spans="1:20" customFormat="1" ht="39" x14ac:dyDescent="0.25">
      <c r="A184" s="117" t="s">
        <v>306</v>
      </c>
      <c r="B184" s="30"/>
      <c r="C184" s="99" t="s">
        <v>307</v>
      </c>
      <c r="D184" s="51" t="s">
        <v>647</v>
      </c>
      <c r="E184" s="51" t="s">
        <v>641</v>
      </c>
      <c r="F184" s="231"/>
      <c r="G184" s="218"/>
      <c r="H184" s="209"/>
      <c r="I184" s="230"/>
      <c r="J184" s="209"/>
      <c r="K184" s="209"/>
      <c r="L184" s="632"/>
      <c r="M184" s="99" t="s">
        <v>416</v>
      </c>
      <c r="N184" s="30" t="s">
        <v>711</v>
      </c>
      <c r="O184" s="55" t="s">
        <v>560</v>
      </c>
      <c r="P184" s="35"/>
      <c r="Q184" s="35" t="s">
        <v>442</v>
      </c>
      <c r="R184" s="35" t="s">
        <v>443</v>
      </c>
      <c r="S184" s="35" t="s">
        <v>444</v>
      </c>
      <c r="T184" s="35" t="s">
        <v>427</v>
      </c>
    </row>
    <row r="185" spans="1:20" customFormat="1" ht="77.25" x14ac:dyDescent="0.25">
      <c r="A185" s="117" t="s">
        <v>311</v>
      </c>
      <c r="B185" s="55"/>
      <c r="C185" s="99" t="s">
        <v>312</v>
      </c>
      <c r="D185" s="51" t="s">
        <v>647</v>
      </c>
      <c r="E185" s="51" t="s">
        <v>641</v>
      </c>
      <c r="F185" s="231">
        <v>16295.901</v>
      </c>
      <c r="G185" s="218">
        <v>33647.166666666664</v>
      </c>
      <c r="H185" s="209">
        <f>G185*L185</f>
        <v>195994.74583333332</v>
      </c>
      <c r="I185" s="230">
        <v>2.6296750000000002</v>
      </c>
      <c r="J185" s="209">
        <v>11.531361517031435</v>
      </c>
      <c r="K185" s="233">
        <f>I185/J185</f>
        <v>0.22804549108238939</v>
      </c>
      <c r="L185" s="632">
        <v>5.8250000000000002</v>
      </c>
      <c r="M185" s="35" t="s">
        <v>412</v>
      </c>
      <c r="N185" s="30" t="s">
        <v>706</v>
      </c>
      <c r="O185" s="55" t="s">
        <v>741</v>
      </c>
      <c r="P185" s="35" t="s">
        <v>562</v>
      </c>
      <c r="Q185" s="115" t="s">
        <v>467</v>
      </c>
      <c r="R185" s="35" t="s">
        <v>467</v>
      </c>
      <c r="S185" s="35" t="s">
        <v>467</v>
      </c>
      <c r="T185" s="35" t="s">
        <v>427</v>
      </c>
    </row>
    <row r="186" spans="1:20" customFormat="1" ht="51.75" x14ac:dyDescent="0.25">
      <c r="A186" s="117" t="s">
        <v>313</v>
      </c>
      <c r="B186" s="55"/>
      <c r="C186" s="55" t="s">
        <v>314</v>
      </c>
      <c r="D186" s="51" t="s">
        <v>647</v>
      </c>
      <c r="E186" s="51" t="s">
        <v>641</v>
      </c>
      <c r="F186" s="231"/>
      <c r="G186" s="218"/>
      <c r="H186" s="209"/>
      <c r="I186" s="230"/>
      <c r="J186" s="209"/>
      <c r="K186" s="209"/>
      <c r="L186" s="632">
        <v>5.8250000000000002</v>
      </c>
      <c r="M186" s="35" t="s">
        <v>412</v>
      </c>
      <c r="N186" s="30" t="s">
        <v>706</v>
      </c>
      <c r="O186" s="55" t="s">
        <v>565</v>
      </c>
      <c r="P186" s="35" t="s">
        <v>564</v>
      </c>
      <c r="Q186" s="35" t="s">
        <v>428</v>
      </c>
      <c r="R186" s="35" t="s">
        <v>429</v>
      </c>
      <c r="S186" s="35" t="s">
        <v>430</v>
      </c>
      <c r="T186" s="35" t="s">
        <v>427</v>
      </c>
    </row>
    <row r="187" spans="1:20" customFormat="1" ht="26.25" x14ac:dyDescent="0.25">
      <c r="A187" s="117" t="s">
        <v>315</v>
      </c>
      <c r="B187" s="55"/>
      <c r="C187" s="55" t="s">
        <v>316</v>
      </c>
      <c r="D187" s="51" t="s">
        <v>647</v>
      </c>
      <c r="E187" s="51" t="s">
        <v>641</v>
      </c>
      <c r="F187" s="231">
        <v>814.83900000000006</v>
      </c>
      <c r="G187" s="218">
        <v>1784.0238095238096</v>
      </c>
      <c r="H187" s="209">
        <f>G187*L187</f>
        <v>10391.938690476192</v>
      </c>
      <c r="I187" s="230">
        <v>3.3865166666666671</v>
      </c>
      <c r="J187" s="209">
        <v>10.874814824700717</v>
      </c>
      <c r="K187" s="233">
        <f>I187/J187</f>
        <v>0.31140913397206893</v>
      </c>
      <c r="L187" s="632">
        <v>5.8250000000000002</v>
      </c>
      <c r="M187" s="35" t="s">
        <v>412</v>
      </c>
      <c r="N187" s="30" t="s">
        <v>706</v>
      </c>
      <c r="O187" s="55" t="s">
        <v>567</v>
      </c>
      <c r="P187" s="35" t="s">
        <v>566</v>
      </c>
      <c r="Q187" s="115" t="s">
        <v>428</v>
      </c>
      <c r="R187" s="35" t="s">
        <v>429</v>
      </c>
      <c r="S187" s="35" t="s">
        <v>430</v>
      </c>
      <c r="T187" s="35" t="s">
        <v>427</v>
      </c>
    </row>
    <row r="188" spans="1:20" customFormat="1" ht="26.25" x14ac:dyDescent="0.25">
      <c r="A188" s="117" t="s">
        <v>317</v>
      </c>
      <c r="B188" s="55"/>
      <c r="C188" s="55" t="s">
        <v>318</v>
      </c>
      <c r="D188" s="51" t="s">
        <v>647</v>
      </c>
      <c r="E188" s="51" t="s">
        <v>641</v>
      </c>
      <c r="F188" s="231">
        <v>1027.413</v>
      </c>
      <c r="G188" s="218">
        <v>2408.5952380952381</v>
      </c>
      <c r="H188" s="209">
        <f>G188*L188</f>
        <v>14030.067261904762</v>
      </c>
      <c r="I188" s="230">
        <v>3.2948749999999998</v>
      </c>
      <c r="J188" s="209">
        <v>10.156216328426963</v>
      </c>
      <c r="K188" s="233">
        <f>I188/J188</f>
        <v>0.32441953710435822</v>
      </c>
      <c r="L188" s="632">
        <v>5.8250000000000002</v>
      </c>
      <c r="M188" s="35" t="s">
        <v>412</v>
      </c>
      <c r="N188" s="30" t="s">
        <v>706</v>
      </c>
      <c r="O188" s="55" t="s">
        <v>569</v>
      </c>
      <c r="P188" s="35" t="s">
        <v>568</v>
      </c>
      <c r="Q188" s="115" t="s">
        <v>428</v>
      </c>
      <c r="R188" s="35" t="s">
        <v>429</v>
      </c>
      <c r="S188" s="35" t="s">
        <v>430</v>
      </c>
      <c r="T188" s="35" t="s">
        <v>427</v>
      </c>
    </row>
    <row r="189" spans="1:20" customFormat="1" ht="51.75" x14ac:dyDescent="0.25">
      <c r="A189" s="117" t="s">
        <v>319</v>
      </c>
      <c r="B189" s="55"/>
      <c r="C189" s="55" t="s">
        <v>320</v>
      </c>
      <c r="D189" s="51" t="s">
        <v>647</v>
      </c>
      <c r="E189" s="51" t="s">
        <v>641</v>
      </c>
      <c r="F189" s="231">
        <v>95</v>
      </c>
      <c r="G189" s="218">
        <v>215.1904761904762</v>
      </c>
      <c r="H189" s="209">
        <f>G189*L189</f>
        <v>1253.484523809524</v>
      </c>
      <c r="I189" s="230">
        <v>4.0682916666666662</v>
      </c>
      <c r="J189" s="209">
        <v>10.511175038725382</v>
      </c>
      <c r="K189" s="233">
        <f>I189/J189</f>
        <v>0.38704442192982452</v>
      </c>
      <c r="L189" s="632">
        <v>5.8250000000000002</v>
      </c>
      <c r="M189" s="35" t="s">
        <v>412</v>
      </c>
      <c r="N189" s="30" t="s">
        <v>415</v>
      </c>
      <c r="O189" s="55" t="s">
        <v>571</v>
      </c>
      <c r="P189" s="35" t="s">
        <v>570</v>
      </c>
      <c r="Q189" s="115" t="s">
        <v>467</v>
      </c>
      <c r="R189" s="35" t="s">
        <v>499</v>
      </c>
      <c r="S189" s="35" t="s">
        <v>467</v>
      </c>
      <c r="T189" s="35" t="s">
        <v>427</v>
      </c>
    </row>
    <row r="190" spans="1:20" customFormat="1" ht="26.25" x14ac:dyDescent="0.25">
      <c r="A190" s="117" t="s">
        <v>321</v>
      </c>
      <c r="B190" s="55"/>
      <c r="C190" s="55" t="s">
        <v>322</v>
      </c>
      <c r="D190" s="51" t="s">
        <v>647</v>
      </c>
      <c r="E190" s="51" t="s">
        <v>641</v>
      </c>
      <c r="F190" s="231">
        <v>713.79899999999998</v>
      </c>
      <c r="G190" s="218">
        <v>820.59523809523807</v>
      </c>
      <c r="H190" s="209">
        <f>G190*L190</f>
        <v>4779.9672619047615</v>
      </c>
      <c r="I190" s="230">
        <v>3.3817499999999998</v>
      </c>
      <c r="J190" s="209">
        <v>20.710837081096766</v>
      </c>
      <c r="K190" s="233">
        <f>I190/J190</f>
        <v>0.16328408102280892</v>
      </c>
      <c r="L190" s="632">
        <v>5.8250000000000002</v>
      </c>
      <c r="M190" s="35" t="s">
        <v>412</v>
      </c>
      <c r="N190" s="30" t="s">
        <v>706</v>
      </c>
      <c r="O190" s="35"/>
      <c r="P190" s="35" t="s">
        <v>572</v>
      </c>
      <c r="Q190" s="115" t="s">
        <v>433</v>
      </c>
      <c r="R190" s="35" t="s">
        <v>434</v>
      </c>
      <c r="S190" s="35" t="s">
        <v>435</v>
      </c>
      <c r="T190" s="35" t="s">
        <v>427</v>
      </c>
    </row>
    <row r="191" spans="1:20" customFormat="1" ht="26.25" x14ac:dyDescent="0.25">
      <c r="A191" s="117" t="s">
        <v>323</v>
      </c>
      <c r="B191" s="55"/>
      <c r="C191" s="55" t="s">
        <v>324</v>
      </c>
      <c r="D191" s="51" t="s">
        <v>647</v>
      </c>
      <c r="E191" s="51" t="s">
        <v>641</v>
      </c>
      <c r="F191" s="231">
        <v>123.66</v>
      </c>
      <c r="G191" s="218">
        <v>1469.2380952380952</v>
      </c>
      <c r="H191" s="209">
        <f>G191*L191</f>
        <v>8558.3119047619039</v>
      </c>
      <c r="I191" s="230">
        <v>4.3959583333333336</v>
      </c>
      <c r="J191" s="209">
        <v>2.0039541064367667</v>
      </c>
      <c r="K191" s="209">
        <f>I191/J191</f>
        <v>2.1936422192571028</v>
      </c>
      <c r="L191" s="632">
        <v>5.8250000000000002</v>
      </c>
      <c r="M191" s="35" t="s">
        <v>412</v>
      </c>
      <c r="N191" s="30" t="s">
        <v>706</v>
      </c>
      <c r="O191" s="55" t="s">
        <v>574</v>
      </c>
      <c r="P191" s="35" t="s">
        <v>573</v>
      </c>
      <c r="Q191" s="35" t="s">
        <v>467</v>
      </c>
      <c r="R191" s="35" t="s">
        <v>468</v>
      </c>
      <c r="S191" s="35" t="s">
        <v>467</v>
      </c>
      <c r="T191" s="35" t="s">
        <v>427</v>
      </c>
    </row>
    <row r="192" spans="1:20" customFormat="1" ht="39" x14ac:dyDescent="0.25">
      <c r="A192" s="117" t="s">
        <v>325</v>
      </c>
      <c r="B192" s="55"/>
      <c r="C192" s="55" t="s">
        <v>326</v>
      </c>
      <c r="D192" s="51" t="s">
        <v>647</v>
      </c>
      <c r="E192" s="51" t="s">
        <v>641</v>
      </c>
      <c r="F192" s="231">
        <v>342.03800000000001</v>
      </c>
      <c r="G192" s="218">
        <v>799.64285714285711</v>
      </c>
      <c r="H192" s="209">
        <f>G192*L192</f>
        <v>4657.9196428571431</v>
      </c>
      <c r="I192" s="230">
        <v>5.0512499999999987</v>
      </c>
      <c r="J192" s="209">
        <v>10.184248920649098</v>
      </c>
      <c r="K192" s="233">
        <f>I192/J192</f>
        <v>0.4959865022307462</v>
      </c>
      <c r="L192" s="632">
        <v>5.8250000000000002</v>
      </c>
      <c r="M192" s="35" t="s">
        <v>412</v>
      </c>
      <c r="N192" s="30" t="s">
        <v>706</v>
      </c>
      <c r="O192" s="55" t="s">
        <v>576</v>
      </c>
      <c r="P192" s="35" t="s">
        <v>575</v>
      </c>
      <c r="Q192" s="115" t="s">
        <v>442</v>
      </c>
      <c r="R192" s="35" t="s">
        <v>443</v>
      </c>
      <c r="S192" s="35" t="s">
        <v>444</v>
      </c>
      <c r="T192" s="35" t="s">
        <v>427</v>
      </c>
    </row>
    <row r="193" spans="1:20" customFormat="1" ht="64.5" x14ac:dyDescent="0.25">
      <c r="A193" s="117" t="s">
        <v>327</v>
      </c>
      <c r="B193" s="30" t="s">
        <v>328</v>
      </c>
      <c r="C193" s="30" t="s">
        <v>329</v>
      </c>
      <c r="D193" s="51" t="s">
        <v>647</v>
      </c>
      <c r="E193" s="51" t="s">
        <v>641</v>
      </c>
      <c r="F193" s="218">
        <v>23985.81</v>
      </c>
      <c r="G193" s="231">
        <v>34637.595238095237</v>
      </c>
      <c r="H193" s="209">
        <f>G193*L193</f>
        <v>201763.99226190476</v>
      </c>
      <c r="I193" s="230">
        <v>2.9490500000000006</v>
      </c>
      <c r="J193" s="209">
        <v>16.487597085193009</v>
      </c>
      <c r="K193" s="233">
        <f>I193/J193</f>
        <v>0.17886475420050441</v>
      </c>
      <c r="L193" s="632">
        <v>5.8250000000000002</v>
      </c>
      <c r="M193" s="35" t="s">
        <v>412</v>
      </c>
      <c r="N193" s="30" t="s">
        <v>706</v>
      </c>
      <c r="O193" s="55" t="s">
        <v>836</v>
      </c>
      <c r="P193" s="35" t="s">
        <v>771</v>
      </c>
      <c r="Q193" s="115" t="s">
        <v>463</v>
      </c>
      <c r="R193" s="35" t="s">
        <v>464</v>
      </c>
      <c r="S193" s="35" t="s">
        <v>463</v>
      </c>
      <c r="T193" s="35" t="s">
        <v>460</v>
      </c>
    </row>
    <row r="194" spans="1:20" customFormat="1" ht="26.25" x14ac:dyDescent="0.25">
      <c r="A194" s="117" t="s">
        <v>330</v>
      </c>
      <c r="B194" s="55"/>
      <c r="C194" s="55" t="s">
        <v>331</v>
      </c>
      <c r="D194" s="51" t="s">
        <v>647</v>
      </c>
      <c r="E194" s="51" t="s">
        <v>641</v>
      </c>
      <c r="F194" s="231">
        <v>3854.1990000000001</v>
      </c>
      <c r="G194" s="218">
        <v>6713.9285714285716</v>
      </c>
      <c r="H194" s="209">
        <f>G194*L194</f>
        <v>39108.633928571428</v>
      </c>
      <c r="I194" s="230">
        <v>4.973749999999999</v>
      </c>
      <c r="J194" s="209">
        <v>13.668099366987606</v>
      </c>
      <c r="K194" s="233">
        <f>I194/J194</f>
        <v>0.36389477910974488</v>
      </c>
      <c r="L194" s="632">
        <v>5.8250000000000002</v>
      </c>
      <c r="M194" s="35" t="s">
        <v>412</v>
      </c>
      <c r="N194" s="30" t="s">
        <v>706</v>
      </c>
      <c r="O194" s="35"/>
      <c r="P194" s="35" t="s">
        <v>579</v>
      </c>
      <c r="Q194" s="115" t="s">
        <v>486</v>
      </c>
      <c r="R194" s="35" t="s">
        <v>486</v>
      </c>
      <c r="S194" s="35" t="s">
        <v>487</v>
      </c>
      <c r="T194" s="35" t="s">
        <v>460</v>
      </c>
    </row>
    <row r="195" spans="1:20" customFormat="1" ht="26.25" x14ac:dyDescent="0.25">
      <c r="A195" s="117" t="s">
        <v>330</v>
      </c>
      <c r="B195" s="55"/>
      <c r="C195" s="55" t="s">
        <v>332</v>
      </c>
      <c r="D195" s="51" t="s">
        <v>647</v>
      </c>
      <c r="E195" s="51" t="s">
        <v>641</v>
      </c>
      <c r="F195" s="231">
        <v>3380.0830000000001</v>
      </c>
      <c r="G195" s="218">
        <v>7881.333333333333</v>
      </c>
      <c r="H195" s="209">
        <f>G195*L195</f>
        <v>45908.766666666663</v>
      </c>
      <c r="I195" s="230">
        <v>2.1748500000000006</v>
      </c>
      <c r="J195" s="209">
        <v>10.211237523261715</v>
      </c>
      <c r="K195" s="233">
        <f>I195/J195</f>
        <v>0.21298593780093572</v>
      </c>
      <c r="L195" s="632">
        <v>5.8250000000000002</v>
      </c>
      <c r="M195" s="35" t="s">
        <v>412</v>
      </c>
      <c r="N195" s="30" t="s">
        <v>706</v>
      </c>
      <c r="O195" s="35"/>
      <c r="P195" s="35" t="s">
        <v>579</v>
      </c>
      <c r="Q195" s="115" t="s">
        <v>486</v>
      </c>
      <c r="R195" s="35" t="s">
        <v>486</v>
      </c>
      <c r="S195" s="35" t="s">
        <v>487</v>
      </c>
      <c r="T195" s="35" t="s">
        <v>460</v>
      </c>
    </row>
    <row r="196" spans="1:20" customFormat="1" ht="26.25" x14ac:dyDescent="0.25">
      <c r="A196" s="117" t="s">
        <v>330</v>
      </c>
      <c r="B196" s="55"/>
      <c r="C196" s="55" t="s">
        <v>333</v>
      </c>
      <c r="D196" s="51" t="s">
        <v>647</v>
      </c>
      <c r="E196" s="51" t="s">
        <v>641</v>
      </c>
      <c r="F196" s="231">
        <v>4983.7340000000004</v>
      </c>
      <c r="G196" s="218">
        <v>8093.6190476190477</v>
      </c>
      <c r="H196" s="209">
        <f>G196*L196</f>
        <v>47145.330952380951</v>
      </c>
      <c r="I196" s="230">
        <v>3.9071636363636362</v>
      </c>
      <c r="J196" s="209">
        <v>14.660973371144816</v>
      </c>
      <c r="K196" s="233">
        <f>I196/J196</f>
        <v>0.26650097080549717</v>
      </c>
      <c r="L196" s="632">
        <v>5.8250000000000002</v>
      </c>
      <c r="M196" s="35" t="s">
        <v>412</v>
      </c>
      <c r="N196" s="30" t="s">
        <v>706</v>
      </c>
      <c r="O196" s="35"/>
      <c r="P196" s="35" t="s">
        <v>579</v>
      </c>
      <c r="Q196" s="115" t="s">
        <v>486</v>
      </c>
      <c r="R196" s="35" t="s">
        <v>486</v>
      </c>
      <c r="S196" s="35" t="s">
        <v>487</v>
      </c>
      <c r="T196" s="35" t="s">
        <v>460</v>
      </c>
    </row>
    <row r="197" spans="1:20" customFormat="1" ht="26.25" x14ac:dyDescent="0.25">
      <c r="A197" s="117" t="s">
        <v>330</v>
      </c>
      <c r="B197" s="55"/>
      <c r="C197" s="55" t="s">
        <v>334</v>
      </c>
      <c r="D197" s="35" t="s">
        <v>647</v>
      </c>
      <c r="E197" s="35" t="s">
        <v>641</v>
      </c>
      <c r="F197" s="218">
        <v>420</v>
      </c>
      <c r="G197" s="218">
        <v>723</v>
      </c>
      <c r="H197" s="209">
        <f>G197*L197</f>
        <v>4211.4750000000004</v>
      </c>
      <c r="I197" s="230"/>
      <c r="J197" s="209">
        <v>13.831258644536653</v>
      </c>
      <c r="K197" s="209"/>
      <c r="L197" s="631">
        <v>5.8250000000000002</v>
      </c>
      <c r="M197" s="35" t="s">
        <v>414</v>
      </c>
      <c r="N197" s="30" t="s">
        <v>706</v>
      </c>
      <c r="O197" s="35"/>
      <c r="P197" s="35" t="s">
        <v>579</v>
      </c>
      <c r="Q197" s="35" t="s">
        <v>486</v>
      </c>
      <c r="R197" s="35" t="s">
        <v>486</v>
      </c>
      <c r="S197" s="35" t="s">
        <v>487</v>
      </c>
      <c r="T197" s="35" t="s">
        <v>460</v>
      </c>
    </row>
    <row r="198" spans="1:20" customFormat="1" ht="26.25" x14ac:dyDescent="0.25">
      <c r="A198" s="117" t="s">
        <v>330</v>
      </c>
      <c r="B198" s="55"/>
      <c r="C198" s="55" t="s">
        <v>334</v>
      </c>
      <c r="D198" s="35" t="s">
        <v>649</v>
      </c>
      <c r="E198" s="35" t="s">
        <v>646</v>
      </c>
      <c r="F198" s="218">
        <v>4877</v>
      </c>
      <c r="G198" s="218">
        <v>11310</v>
      </c>
      <c r="H198" s="209">
        <f>G198*L198</f>
        <v>11592.749999999998</v>
      </c>
      <c r="I198" s="230"/>
      <c r="J198" s="209">
        <v>431.21131741821398</v>
      </c>
      <c r="K198" s="209"/>
      <c r="L198" s="631">
        <v>1.0249999999999999</v>
      </c>
      <c r="M198" s="35" t="s">
        <v>414</v>
      </c>
      <c r="N198" s="30" t="s">
        <v>706</v>
      </c>
      <c r="O198" s="35"/>
      <c r="P198" s="35" t="s">
        <v>579</v>
      </c>
      <c r="Q198" s="35" t="s">
        <v>486</v>
      </c>
      <c r="R198" s="35" t="s">
        <v>486</v>
      </c>
      <c r="S198" s="35" t="s">
        <v>487</v>
      </c>
      <c r="T198" s="35" t="s">
        <v>460</v>
      </c>
    </row>
    <row r="199" spans="1:20" customFormat="1" ht="26.25" x14ac:dyDescent="0.25">
      <c r="A199" s="117" t="s">
        <v>330</v>
      </c>
      <c r="B199" s="55"/>
      <c r="C199" s="55" t="s">
        <v>335</v>
      </c>
      <c r="D199" s="51" t="s">
        <v>647</v>
      </c>
      <c r="E199" s="51" t="s">
        <v>641</v>
      </c>
      <c r="F199" s="231">
        <v>6561.4639999999999</v>
      </c>
      <c r="G199" s="218">
        <v>9753.5476190476184</v>
      </c>
      <c r="H199" s="209">
        <f>G199*L199</f>
        <v>56814.414880952376</v>
      </c>
      <c r="I199" s="230">
        <v>3.83</v>
      </c>
      <c r="J199" s="209">
        <v>16.017283088693002</v>
      </c>
      <c r="K199" s="233">
        <f>I199/J199</f>
        <v>0.23911670779569927</v>
      </c>
      <c r="L199" s="632">
        <v>5.8250000000000002</v>
      </c>
      <c r="M199" s="35" t="s">
        <v>412</v>
      </c>
      <c r="N199" s="30" t="s">
        <v>706</v>
      </c>
      <c r="O199" s="35"/>
      <c r="P199" s="35" t="s">
        <v>579</v>
      </c>
      <c r="Q199" s="115" t="s">
        <v>486</v>
      </c>
      <c r="R199" s="35" t="s">
        <v>486</v>
      </c>
      <c r="S199" s="35" t="s">
        <v>487</v>
      </c>
      <c r="T199" s="35" t="s">
        <v>460</v>
      </c>
    </row>
    <row r="200" spans="1:20" customFormat="1" ht="26.25" x14ac:dyDescent="0.25">
      <c r="A200" s="117" t="s">
        <v>330</v>
      </c>
      <c r="B200" s="55"/>
      <c r="C200" s="55" t="s">
        <v>336</v>
      </c>
      <c r="D200" s="51" t="s">
        <v>647</v>
      </c>
      <c r="E200" s="51" t="s">
        <v>641</v>
      </c>
      <c r="F200" s="231">
        <v>3498.1779999999999</v>
      </c>
      <c r="G200" s="218">
        <v>6651.2857142857147</v>
      </c>
      <c r="H200" s="209">
        <f>G200*L200</f>
        <v>38743.739285714291</v>
      </c>
      <c r="I200" s="230">
        <v>4.0145090909090904</v>
      </c>
      <c r="J200" s="209">
        <v>12.522383785447854</v>
      </c>
      <c r="K200" s="233">
        <f>I200/J200</f>
        <v>0.32058665184613766</v>
      </c>
      <c r="L200" s="632">
        <v>5.8250000000000002</v>
      </c>
      <c r="M200" s="35" t="s">
        <v>412</v>
      </c>
      <c r="N200" s="30" t="s">
        <v>706</v>
      </c>
      <c r="O200" s="35"/>
      <c r="P200" s="35" t="s">
        <v>579</v>
      </c>
      <c r="Q200" s="115" t="s">
        <v>486</v>
      </c>
      <c r="R200" s="35" t="s">
        <v>486</v>
      </c>
      <c r="S200" s="35" t="s">
        <v>487</v>
      </c>
      <c r="T200" s="35" t="s">
        <v>460</v>
      </c>
    </row>
    <row r="201" spans="1:20" customFormat="1" ht="26.25" x14ac:dyDescent="0.25">
      <c r="A201" s="117" t="s">
        <v>330</v>
      </c>
      <c r="B201" s="55"/>
      <c r="C201" s="55" t="s">
        <v>337</v>
      </c>
      <c r="D201" s="51" t="s">
        <v>647</v>
      </c>
      <c r="E201" s="51" t="s">
        <v>641</v>
      </c>
      <c r="F201" s="231">
        <v>5762.3459999999995</v>
      </c>
      <c r="G201" s="218">
        <v>11409.619047619048</v>
      </c>
      <c r="H201" s="209">
        <f>G201*L201</f>
        <v>66461.030952380956</v>
      </c>
      <c r="I201" s="230">
        <v>3.9071636363636362</v>
      </c>
      <c r="J201" s="209">
        <v>12.024828674218078</v>
      </c>
      <c r="K201" s="233">
        <f>I201/J201</f>
        <v>0.32492468227350457</v>
      </c>
      <c r="L201" s="632">
        <v>5.8250000000000002</v>
      </c>
      <c r="M201" s="35" t="s">
        <v>412</v>
      </c>
      <c r="N201" s="30" t="s">
        <v>706</v>
      </c>
      <c r="O201" s="35"/>
      <c r="P201" s="35" t="s">
        <v>579</v>
      </c>
      <c r="Q201" s="115" t="s">
        <v>486</v>
      </c>
      <c r="R201" s="35" t="s">
        <v>486</v>
      </c>
      <c r="S201" s="35" t="s">
        <v>487</v>
      </c>
      <c r="T201" s="35" t="s">
        <v>460</v>
      </c>
    </row>
    <row r="202" spans="1:20" customFormat="1" ht="26.25" x14ac:dyDescent="0.25">
      <c r="A202" s="117" t="s">
        <v>338</v>
      </c>
      <c r="B202" s="55" t="s">
        <v>758</v>
      </c>
      <c r="C202" s="55" t="s">
        <v>339</v>
      </c>
      <c r="D202" s="51" t="s">
        <v>647</v>
      </c>
      <c r="E202" s="51" t="s">
        <v>641</v>
      </c>
      <c r="F202" s="231">
        <v>854.76099999999997</v>
      </c>
      <c r="G202" s="218">
        <v>1574.1190476190477</v>
      </c>
      <c r="H202" s="209">
        <f>G202*L202</f>
        <v>9169.2434523809534</v>
      </c>
      <c r="I202" s="230">
        <v>3.1703500000000004</v>
      </c>
      <c r="J202" s="209">
        <v>12.928788589233585</v>
      </c>
      <c r="K202" s="233">
        <f>I202/J202</f>
        <v>0.24521632310084343</v>
      </c>
      <c r="L202" s="632">
        <v>5.8250000000000002</v>
      </c>
      <c r="M202" s="35" t="s">
        <v>412</v>
      </c>
      <c r="N202" s="30" t="s">
        <v>706</v>
      </c>
      <c r="O202" s="35"/>
      <c r="P202" s="35" t="s">
        <v>580</v>
      </c>
      <c r="Q202" s="115" t="s">
        <v>428</v>
      </c>
      <c r="R202" s="35" t="s">
        <v>459</v>
      </c>
      <c r="S202" s="35" t="s">
        <v>430</v>
      </c>
      <c r="T202" s="35" t="s">
        <v>441</v>
      </c>
    </row>
    <row r="203" spans="1:20" customFormat="1" ht="39" x14ac:dyDescent="0.25">
      <c r="A203" s="117" t="s">
        <v>798</v>
      </c>
      <c r="B203" s="55"/>
      <c r="C203" s="99" t="s">
        <v>340</v>
      </c>
      <c r="D203" s="51" t="s">
        <v>647</v>
      </c>
      <c r="E203" s="51" t="s">
        <v>641</v>
      </c>
      <c r="F203" s="231">
        <v>17894.349999999999</v>
      </c>
      <c r="G203" s="218">
        <v>30462.404761904763</v>
      </c>
      <c r="H203" s="209">
        <f>G203*L203</f>
        <v>177443.50773809524</v>
      </c>
      <c r="I203" s="230">
        <v>2.4753333333333334</v>
      </c>
      <c r="J203" s="209">
        <v>13.986287547257705</v>
      </c>
      <c r="K203" s="233">
        <f>I203/J203</f>
        <v>0.17698287161403833</v>
      </c>
      <c r="L203" s="632">
        <v>5.8250000000000002</v>
      </c>
      <c r="M203" s="35" t="s">
        <v>412</v>
      </c>
      <c r="N203" s="30" t="s">
        <v>706</v>
      </c>
      <c r="O203" s="99" t="s">
        <v>697</v>
      </c>
      <c r="P203" s="35" t="s">
        <v>772</v>
      </c>
      <c r="Q203" s="115" t="s">
        <v>467</v>
      </c>
      <c r="R203" s="35" t="s">
        <v>468</v>
      </c>
      <c r="S203" s="35" t="s">
        <v>467</v>
      </c>
      <c r="T203" s="35" t="s">
        <v>427</v>
      </c>
    </row>
    <row r="204" spans="1:20" customFormat="1" ht="39" x14ac:dyDescent="0.25">
      <c r="A204" s="117" t="s">
        <v>341</v>
      </c>
      <c r="B204" s="55"/>
      <c r="C204" s="55" t="s">
        <v>342</v>
      </c>
      <c r="D204" s="51" t="s">
        <v>647</v>
      </c>
      <c r="E204" s="51" t="s">
        <v>641</v>
      </c>
      <c r="F204" s="231">
        <v>344.399</v>
      </c>
      <c r="G204" s="218">
        <v>612.11904761904759</v>
      </c>
      <c r="H204" s="209">
        <f>G204*L204</f>
        <v>3565.5934523809524</v>
      </c>
      <c r="I204" s="230">
        <v>3.4520583333333335</v>
      </c>
      <c r="J204" s="209">
        <v>13.396048076549068</v>
      </c>
      <c r="K204" s="233">
        <f>I204/J204</f>
        <v>0.25769229205562927</v>
      </c>
      <c r="L204" s="632">
        <v>5.8250000000000002</v>
      </c>
      <c r="M204" s="35" t="s">
        <v>412</v>
      </c>
      <c r="N204" s="30" t="s">
        <v>706</v>
      </c>
      <c r="O204" s="55" t="s">
        <v>584</v>
      </c>
      <c r="P204" s="35" t="s">
        <v>583</v>
      </c>
      <c r="Q204" s="115" t="s">
        <v>270</v>
      </c>
      <c r="R204" s="35" t="s">
        <v>423</v>
      </c>
      <c r="S204" s="35" t="s">
        <v>424</v>
      </c>
      <c r="T204" s="35" t="s">
        <v>422</v>
      </c>
    </row>
    <row r="205" spans="1:20" customFormat="1" ht="26.25" x14ac:dyDescent="0.25">
      <c r="A205" s="117" t="s">
        <v>343</v>
      </c>
      <c r="B205" s="55"/>
      <c r="C205" s="55" t="s">
        <v>344</v>
      </c>
      <c r="D205" s="51" t="s">
        <v>647</v>
      </c>
      <c r="E205" s="51" t="s">
        <v>641</v>
      </c>
      <c r="F205" s="231">
        <v>256.67700000000002</v>
      </c>
      <c r="G205" s="218">
        <v>516.02380952380952</v>
      </c>
      <c r="H205" s="209">
        <f>G205*L205</f>
        <v>3005.8386904761905</v>
      </c>
      <c r="I205" s="230">
        <v>5.0036416666666659</v>
      </c>
      <c r="J205" s="209">
        <v>11.843168919854199</v>
      </c>
      <c r="K205" s="233">
        <f>I205/J205</f>
        <v>0.42249179257068858</v>
      </c>
      <c r="L205" s="632">
        <v>5.8250000000000002</v>
      </c>
      <c r="M205" s="35" t="s">
        <v>412</v>
      </c>
      <c r="N205" s="30" t="s">
        <v>706</v>
      </c>
      <c r="O205" s="55"/>
      <c r="P205" s="35" t="s">
        <v>585</v>
      </c>
      <c r="Q205" s="115" t="s">
        <v>467</v>
      </c>
      <c r="R205" s="35" t="s">
        <v>499</v>
      </c>
      <c r="S205" s="35" t="s">
        <v>467</v>
      </c>
      <c r="T205" s="35" t="s">
        <v>427</v>
      </c>
    </row>
    <row r="206" spans="1:20" customFormat="1" ht="26.25" x14ac:dyDescent="0.25">
      <c r="A206" s="117" t="s">
        <v>345</v>
      </c>
      <c r="B206" s="55"/>
      <c r="C206" s="55" t="s">
        <v>346</v>
      </c>
      <c r="D206" s="51" t="s">
        <v>647</v>
      </c>
      <c r="E206" s="51" t="s">
        <v>641</v>
      </c>
      <c r="F206" s="231">
        <v>941.88400000000001</v>
      </c>
      <c r="G206" s="218">
        <v>1622.7142857142858</v>
      </c>
      <c r="H206" s="209">
        <f>G206*L206</f>
        <v>9452.3107142857152</v>
      </c>
      <c r="I206" s="230">
        <v>3.2908333333333335</v>
      </c>
      <c r="J206" s="209">
        <v>13.819937201044693</v>
      </c>
      <c r="K206" s="233">
        <f>I206/J206</f>
        <v>0.23812216260176414</v>
      </c>
      <c r="L206" s="632">
        <v>5.8250000000000002</v>
      </c>
      <c r="M206" s="35" t="s">
        <v>412</v>
      </c>
      <c r="N206" s="30" t="s">
        <v>706</v>
      </c>
      <c r="O206" s="55"/>
      <c r="P206" s="35"/>
      <c r="Q206" s="115" t="s">
        <v>439</v>
      </c>
      <c r="R206" s="35" t="s">
        <v>515</v>
      </c>
      <c r="S206" s="35" t="s">
        <v>440</v>
      </c>
      <c r="T206" s="35" t="s">
        <v>438</v>
      </c>
    </row>
    <row r="207" spans="1:20" customFormat="1" ht="26.25" x14ac:dyDescent="0.25">
      <c r="A207" s="117" t="s">
        <v>347</v>
      </c>
      <c r="B207" s="55" t="s">
        <v>760</v>
      </c>
      <c r="C207" s="55" t="s">
        <v>348</v>
      </c>
      <c r="D207" s="35" t="s">
        <v>647</v>
      </c>
      <c r="E207" s="35" t="s">
        <v>641</v>
      </c>
      <c r="F207" s="217">
        <v>633</v>
      </c>
      <c r="G207" s="218">
        <v>1136</v>
      </c>
      <c r="H207" s="209">
        <f>G207*L207</f>
        <v>6617.2</v>
      </c>
      <c r="I207" s="230"/>
      <c r="J207" s="209"/>
      <c r="K207" s="209"/>
      <c r="L207" s="631">
        <v>5.8250000000000002</v>
      </c>
      <c r="M207" s="35" t="s">
        <v>414</v>
      </c>
      <c r="N207" s="30" t="s">
        <v>711</v>
      </c>
      <c r="O207" s="55"/>
      <c r="P207" s="35" t="s">
        <v>587</v>
      </c>
      <c r="Q207" s="35" t="s">
        <v>439</v>
      </c>
      <c r="R207" s="35" t="s">
        <v>534</v>
      </c>
      <c r="S207" s="35" t="s">
        <v>440</v>
      </c>
      <c r="T207" s="35" t="s">
        <v>438</v>
      </c>
    </row>
    <row r="208" spans="1:20" customFormat="1" ht="26.25" x14ac:dyDescent="0.25">
      <c r="A208" s="117" t="s">
        <v>349</v>
      </c>
      <c r="B208" s="55"/>
      <c r="C208" s="55" t="s">
        <v>350</v>
      </c>
      <c r="D208" s="51" t="s">
        <v>647</v>
      </c>
      <c r="E208" s="51" t="s">
        <v>641</v>
      </c>
      <c r="F208" s="231">
        <v>482</v>
      </c>
      <c r="G208" s="218">
        <v>962.30952380952385</v>
      </c>
      <c r="H208" s="209">
        <f>G208*L208</f>
        <v>5605.4529761904769</v>
      </c>
      <c r="I208" s="230">
        <v>4.0637666666666661</v>
      </c>
      <c r="J208" s="209">
        <v>11.925674839795136</v>
      </c>
      <c r="K208" s="233">
        <f>I208/J208</f>
        <v>0.34075779536652834</v>
      </c>
      <c r="L208" s="632">
        <v>5.8250000000000002</v>
      </c>
      <c r="M208" s="35" t="s">
        <v>412</v>
      </c>
      <c r="N208" s="30" t="s">
        <v>706</v>
      </c>
      <c r="O208" s="55"/>
      <c r="P208" s="35" t="s">
        <v>588</v>
      </c>
      <c r="Q208" s="115" t="s">
        <v>467</v>
      </c>
      <c r="R208" s="35" t="s">
        <v>499</v>
      </c>
      <c r="S208" s="35" t="s">
        <v>467</v>
      </c>
      <c r="T208" s="35" t="s">
        <v>427</v>
      </c>
    </row>
    <row r="209" spans="1:20" customFormat="1" ht="26.25" x14ac:dyDescent="0.25">
      <c r="A209" s="117" t="s">
        <v>351</v>
      </c>
      <c r="B209" s="30"/>
      <c r="C209" s="30" t="s">
        <v>352</v>
      </c>
      <c r="D209" s="51" t="s">
        <v>647</v>
      </c>
      <c r="E209" s="51" t="s">
        <v>641</v>
      </c>
      <c r="F209" s="231"/>
      <c r="G209" s="218"/>
      <c r="H209" s="209"/>
      <c r="I209" s="230"/>
      <c r="J209" s="209"/>
      <c r="K209" s="209"/>
      <c r="L209" s="632"/>
      <c r="M209" s="99" t="s">
        <v>412</v>
      </c>
      <c r="N209" s="30" t="s">
        <v>706</v>
      </c>
      <c r="O209" s="55" t="s">
        <v>425</v>
      </c>
      <c r="P209" s="35" t="s">
        <v>589</v>
      </c>
      <c r="Q209" s="35" t="s">
        <v>428</v>
      </c>
      <c r="R209" s="35" t="s">
        <v>429</v>
      </c>
      <c r="S209" s="35" t="s">
        <v>430</v>
      </c>
      <c r="T209" s="35" t="s">
        <v>427</v>
      </c>
    </row>
    <row r="210" spans="1:20" customFormat="1" ht="26.25" x14ac:dyDescent="0.25">
      <c r="A210" s="117" t="s">
        <v>353</v>
      </c>
      <c r="B210" s="55"/>
      <c r="C210" s="55" t="s">
        <v>354</v>
      </c>
      <c r="D210" s="35"/>
      <c r="E210" s="35"/>
      <c r="F210" s="218"/>
      <c r="G210" s="218"/>
      <c r="H210" s="209"/>
      <c r="I210" s="230"/>
      <c r="J210" s="209"/>
      <c r="K210" s="209"/>
      <c r="L210" s="631"/>
      <c r="M210" s="99" t="s">
        <v>412</v>
      </c>
      <c r="N210" s="30" t="s">
        <v>706</v>
      </c>
      <c r="O210" s="55" t="s">
        <v>590</v>
      </c>
      <c r="P210" s="35" t="s">
        <v>731</v>
      </c>
      <c r="Q210" s="35" t="s">
        <v>467</v>
      </c>
      <c r="R210" s="35" t="s">
        <v>499</v>
      </c>
      <c r="S210" s="35" t="s">
        <v>467</v>
      </c>
      <c r="T210" s="35" t="s">
        <v>427</v>
      </c>
    </row>
    <row r="211" spans="1:20" customFormat="1" ht="26.25" x14ac:dyDescent="0.25">
      <c r="A211" s="117" t="s">
        <v>355</v>
      </c>
      <c r="B211" s="55"/>
      <c r="C211" s="55" t="s">
        <v>356</v>
      </c>
      <c r="D211" s="51" t="s">
        <v>647</v>
      </c>
      <c r="E211" s="51" t="s">
        <v>641</v>
      </c>
      <c r="F211" s="218">
        <v>1157.278</v>
      </c>
      <c r="G211" s="218">
        <v>2227.8809523809523</v>
      </c>
      <c r="H211" s="209">
        <f>G211*L211</f>
        <v>12977.406547619048</v>
      </c>
      <c r="I211" s="230">
        <v>3.38855</v>
      </c>
      <c r="J211" s="209">
        <v>12.367913135480009</v>
      </c>
      <c r="K211" s="233">
        <f>I211/J211</f>
        <v>0.27397912346903686</v>
      </c>
      <c r="L211" s="632">
        <v>5.8250000000000002</v>
      </c>
      <c r="M211" s="35" t="s">
        <v>412</v>
      </c>
      <c r="N211" s="30" t="s">
        <v>706</v>
      </c>
      <c r="O211" s="55" t="s">
        <v>592</v>
      </c>
      <c r="P211" s="35" t="s">
        <v>591</v>
      </c>
      <c r="Q211" s="115" t="s">
        <v>428</v>
      </c>
      <c r="R211" s="35" t="s">
        <v>429</v>
      </c>
      <c r="S211" s="35" t="s">
        <v>430</v>
      </c>
      <c r="T211" s="35" t="s">
        <v>427</v>
      </c>
    </row>
    <row r="212" spans="1:20" customFormat="1" ht="39" x14ac:dyDescent="0.25">
      <c r="A212" s="117" t="s">
        <v>357</v>
      </c>
      <c r="B212" s="30"/>
      <c r="C212" s="99" t="s">
        <v>358</v>
      </c>
      <c r="D212" s="51" t="s">
        <v>647</v>
      </c>
      <c r="E212" s="51" t="s">
        <v>641</v>
      </c>
      <c r="F212" s="231"/>
      <c r="G212" s="218"/>
      <c r="H212" s="209"/>
      <c r="I212" s="230"/>
      <c r="J212" s="209"/>
      <c r="K212" s="209"/>
      <c r="L212" s="632"/>
      <c r="M212" s="99" t="s">
        <v>412</v>
      </c>
      <c r="N212" s="30" t="s">
        <v>708</v>
      </c>
      <c r="O212" s="55" t="s">
        <v>425</v>
      </c>
      <c r="P212" s="35"/>
      <c r="Q212" s="35" t="s">
        <v>442</v>
      </c>
      <c r="R212" s="35" t="s">
        <v>443</v>
      </c>
      <c r="S212" s="35" t="s">
        <v>444</v>
      </c>
      <c r="T212" s="35" t="s">
        <v>441</v>
      </c>
    </row>
    <row r="213" spans="1:20" customFormat="1" ht="39" x14ac:dyDescent="0.25">
      <c r="A213" s="117" t="s">
        <v>359</v>
      </c>
      <c r="B213" s="55"/>
      <c r="C213" s="55" t="s">
        <v>360</v>
      </c>
      <c r="D213" s="51" t="s">
        <v>647</v>
      </c>
      <c r="E213" s="51" t="s">
        <v>641</v>
      </c>
      <c r="F213" s="231">
        <v>454.68</v>
      </c>
      <c r="G213" s="218">
        <v>1189.7380952380952</v>
      </c>
      <c r="H213" s="209">
        <f>G213*L213</f>
        <v>6930.2244047619042</v>
      </c>
      <c r="I213" s="230">
        <v>3.0416666666666665</v>
      </c>
      <c r="J213" s="209">
        <v>9.0992415297484435</v>
      </c>
      <c r="K213" s="233">
        <f>I213/J213</f>
        <v>0.33427694569074223</v>
      </c>
      <c r="L213" s="632">
        <v>5.8250000000000002</v>
      </c>
      <c r="M213" s="35" t="s">
        <v>412</v>
      </c>
      <c r="N213" s="30" t="s">
        <v>706</v>
      </c>
      <c r="O213" s="55" t="s">
        <v>594</v>
      </c>
      <c r="P213" s="35" t="s">
        <v>593</v>
      </c>
      <c r="Q213" s="115" t="s">
        <v>442</v>
      </c>
      <c r="R213" s="35" t="s">
        <v>443</v>
      </c>
      <c r="S213" s="35" t="s">
        <v>444</v>
      </c>
      <c r="T213" s="35" t="s">
        <v>441</v>
      </c>
    </row>
    <row r="214" spans="1:20" customFormat="1" ht="26.25" x14ac:dyDescent="0.25">
      <c r="A214" s="117" t="s">
        <v>361</v>
      </c>
      <c r="B214" s="30"/>
      <c r="C214" s="30" t="s">
        <v>362</v>
      </c>
      <c r="D214" s="51" t="s">
        <v>647</v>
      </c>
      <c r="E214" s="51" t="s">
        <v>641</v>
      </c>
      <c r="F214" s="231"/>
      <c r="G214" s="218"/>
      <c r="H214" s="209"/>
      <c r="I214" s="230"/>
      <c r="J214" s="209"/>
      <c r="K214" s="209"/>
      <c r="L214" s="632"/>
      <c r="M214" s="99" t="s">
        <v>412</v>
      </c>
      <c r="N214" s="30" t="s">
        <v>708</v>
      </c>
      <c r="O214" s="55" t="s">
        <v>425</v>
      </c>
      <c r="P214" s="35" t="s">
        <v>773</v>
      </c>
      <c r="Q214" s="35" t="s">
        <v>433</v>
      </c>
      <c r="R214" s="35" t="s">
        <v>482</v>
      </c>
      <c r="S214" s="35" t="s">
        <v>435</v>
      </c>
      <c r="T214" s="35" t="s">
        <v>427</v>
      </c>
    </row>
    <row r="215" spans="1:20" customFormat="1" ht="26.25" x14ac:dyDescent="0.25">
      <c r="A215" s="117" t="s">
        <v>363</v>
      </c>
      <c r="B215" s="55"/>
      <c r="C215" s="55" t="s">
        <v>364</v>
      </c>
      <c r="D215" s="35" t="s">
        <v>647</v>
      </c>
      <c r="E215" s="35" t="s">
        <v>641</v>
      </c>
      <c r="F215" s="217">
        <v>678</v>
      </c>
      <c r="G215" s="218">
        <v>1301</v>
      </c>
      <c r="H215" s="209">
        <f>G215*L215</f>
        <v>7578.3249999999998</v>
      </c>
      <c r="I215" s="230"/>
      <c r="J215" s="209">
        <v>12.40803777314154</v>
      </c>
      <c r="K215" s="209"/>
      <c r="L215" s="631">
        <v>5.8250000000000002</v>
      </c>
      <c r="M215" s="35" t="s">
        <v>414</v>
      </c>
      <c r="N215" s="30" t="s">
        <v>711</v>
      </c>
      <c r="O215" s="55"/>
      <c r="P215" s="35" t="s">
        <v>596</v>
      </c>
      <c r="Q215" s="35" t="s">
        <v>203</v>
      </c>
      <c r="R215" s="35" t="s">
        <v>505</v>
      </c>
      <c r="S215" s="35" t="s">
        <v>496</v>
      </c>
      <c r="T215" s="35" t="s">
        <v>422</v>
      </c>
    </row>
    <row r="216" spans="1:20" customFormat="1" ht="26.25" x14ac:dyDescent="0.25">
      <c r="A216" s="117" t="s">
        <v>724</v>
      </c>
      <c r="B216" s="55" t="s">
        <v>370</v>
      </c>
      <c r="C216" s="55" t="s">
        <v>368</v>
      </c>
      <c r="D216" s="35" t="s">
        <v>647</v>
      </c>
      <c r="E216" s="35" t="s">
        <v>641</v>
      </c>
      <c r="F216" s="218">
        <v>-169</v>
      </c>
      <c r="G216" s="218">
        <v>1634</v>
      </c>
      <c r="H216" s="209">
        <f>G216*L216</f>
        <v>9518.0500000000011</v>
      </c>
      <c r="I216" s="230"/>
      <c r="J216" s="209">
        <v>-2.4625517281576035</v>
      </c>
      <c r="K216" s="209"/>
      <c r="L216" s="631">
        <v>5.8250000000000002</v>
      </c>
      <c r="M216" s="35" t="s">
        <v>414</v>
      </c>
      <c r="N216" s="30" t="s">
        <v>711</v>
      </c>
      <c r="O216" s="55"/>
      <c r="P216" s="35" t="s">
        <v>597</v>
      </c>
      <c r="Q216" s="35" t="s">
        <v>439</v>
      </c>
      <c r="R216" s="35" t="s">
        <v>368</v>
      </c>
      <c r="S216" s="35" t="s">
        <v>440</v>
      </c>
      <c r="T216" s="35" t="s">
        <v>438</v>
      </c>
    </row>
    <row r="217" spans="1:20" customFormat="1" ht="26.25" x14ac:dyDescent="0.25">
      <c r="A217" s="117" t="s">
        <v>374</v>
      </c>
      <c r="B217" s="55"/>
      <c r="C217" s="55" t="s">
        <v>375</v>
      </c>
      <c r="D217" s="51" t="s">
        <v>647</v>
      </c>
      <c r="E217" s="51" t="s">
        <v>641</v>
      </c>
      <c r="F217" s="231">
        <v>4810.5450000000001</v>
      </c>
      <c r="G217" s="218">
        <v>7985.4285714285716</v>
      </c>
      <c r="H217" s="209">
        <f>G217*L217</f>
        <v>46515.12142857143</v>
      </c>
      <c r="I217" s="230">
        <v>3.8833333333333329</v>
      </c>
      <c r="J217" s="209">
        <v>14.343223371140292</v>
      </c>
      <c r="K217" s="233">
        <f>I217/J217</f>
        <v>0.27074341888497039</v>
      </c>
      <c r="L217" s="632">
        <v>5.8250000000000002</v>
      </c>
      <c r="M217" s="35" t="s">
        <v>412</v>
      </c>
      <c r="N217" s="30" t="s">
        <v>706</v>
      </c>
      <c r="O217" s="55"/>
      <c r="P217" s="35" t="s">
        <v>599</v>
      </c>
      <c r="Q217" s="115" t="s">
        <v>433</v>
      </c>
      <c r="R217" s="35" t="s">
        <v>482</v>
      </c>
      <c r="S217" s="35" t="s">
        <v>435</v>
      </c>
      <c r="T217" s="35" t="s">
        <v>427</v>
      </c>
    </row>
    <row r="218" spans="1:20" customFormat="1" ht="39" x14ac:dyDescent="0.25">
      <c r="A218" s="117" t="s">
        <v>376</v>
      </c>
      <c r="B218" s="99"/>
      <c r="C218" s="99" t="s">
        <v>377</v>
      </c>
      <c r="D218" s="51" t="s">
        <v>647</v>
      </c>
      <c r="E218" s="51" t="s">
        <v>641</v>
      </c>
      <c r="F218" s="231"/>
      <c r="G218" s="218"/>
      <c r="H218" s="209"/>
      <c r="I218" s="230"/>
      <c r="J218" s="209"/>
      <c r="K218" s="209"/>
      <c r="L218" s="632"/>
      <c r="M218" s="99" t="s">
        <v>412</v>
      </c>
      <c r="N218" s="30" t="s">
        <v>706</v>
      </c>
      <c r="O218" s="55" t="s">
        <v>425</v>
      </c>
      <c r="P218" s="35" t="s">
        <v>600</v>
      </c>
      <c r="Q218" s="35" t="s">
        <v>442</v>
      </c>
      <c r="R218" s="35" t="s">
        <v>443</v>
      </c>
      <c r="S218" s="35" t="s">
        <v>444</v>
      </c>
      <c r="T218" s="35" t="s">
        <v>441</v>
      </c>
    </row>
    <row r="219" spans="1:20" customFormat="1" ht="39" x14ac:dyDescent="0.25">
      <c r="A219" s="117" t="s">
        <v>378</v>
      </c>
      <c r="B219" s="55"/>
      <c r="C219" s="55" t="s">
        <v>379</v>
      </c>
      <c r="D219" s="51" t="s">
        <v>647</v>
      </c>
      <c r="E219" s="51" t="s">
        <v>641</v>
      </c>
      <c r="F219" s="231">
        <v>238.53200000000001</v>
      </c>
      <c r="G219" s="218">
        <v>550.21428571428567</v>
      </c>
      <c r="H219" s="209">
        <f>G219*L219</f>
        <v>3204.9982142857143</v>
      </c>
      <c r="I219" s="230">
        <v>4.7383416666666678</v>
      </c>
      <c r="J219" s="209">
        <v>10.322039032411617</v>
      </c>
      <c r="K219" s="233">
        <f>I219/J219</f>
        <v>0.45905093478023912</v>
      </c>
      <c r="L219" s="632">
        <v>5.8250000000000002</v>
      </c>
      <c r="M219" s="35" t="s">
        <v>412</v>
      </c>
      <c r="N219" s="30" t="s">
        <v>706</v>
      </c>
      <c r="O219" s="35"/>
      <c r="P219" s="35" t="s">
        <v>601</v>
      </c>
      <c r="Q219" s="115" t="s">
        <v>442</v>
      </c>
      <c r="R219" s="35" t="s">
        <v>443</v>
      </c>
      <c r="S219" s="35" t="s">
        <v>444</v>
      </c>
      <c r="T219" s="35" t="s">
        <v>427</v>
      </c>
    </row>
    <row r="220" spans="1:20" customFormat="1" ht="26.25" x14ac:dyDescent="0.25">
      <c r="A220" s="117" t="s">
        <v>380</v>
      </c>
      <c r="B220" s="55"/>
      <c r="C220" s="55" t="s">
        <v>381</v>
      </c>
      <c r="D220" s="51" t="s">
        <v>647</v>
      </c>
      <c r="E220" s="51" t="s">
        <v>641</v>
      </c>
      <c r="F220" s="231">
        <v>635.00699999999995</v>
      </c>
      <c r="G220" s="218">
        <v>1291.6428571428571</v>
      </c>
      <c r="H220" s="209">
        <f>G220*L220</f>
        <v>7523.8196428571428</v>
      </c>
      <c r="I220" s="230">
        <v>4.5131416666666668</v>
      </c>
      <c r="J220" s="209">
        <v>11.70541392468064</v>
      </c>
      <c r="K220" s="233">
        <f>I220/J220</f>
        <v>0.38556019425770111</v>
      </c>
      <c r="L220" s="632">
        <v>5.8250000000000002</v>
      </c>
      <c r="M220" s="35" t="s">
        <v>412</v>
      </c>
      <c r="N220" s="30" t="s">
        <v>706</v>
      </c>
      <c r="O220" s="35"/>
      <c r="P220" s="35" t="s">
        <v>602</v>
      </c>
      <c r="Q220" s="115" t="s">
        <v>467</v>
      </c>
      <c r="R220" s="35" t="s">
        <v>499</v>
      </c>
      <c r="S220" s="35" t="s">
        <v>479</v>
      </c>
      <c r="T220" s="35" t="s">
        <v>427</v>
      </c>
    </row>
    <row r="221" spans="1:20" customFormat="1" ht="39" x14ac:dyDescent="0.25">
      <c r="A221" s="117" t="s">
        <v>725</v>
      </c>
      <c r="B221" s="55"/>
      <c r="C221" s="55" t="s">
        <v>382</v>
      </c>
      <c r="D221" s="51" t="s">
        <v>647</v>
      </c>
      <c r="E221" s="51" t="s">
        <v>641</v>
      </c>
      <c r="F221" s="231">
        <v>1214.8050000000001</v>
      </c>
      <c r="G221" s="218">
        <v>2164.8809523809523</v>
      </c>
      <c r="H221" s="209">
        <f>G221*L221</f>
        <v>12610.431547619048</v>
      </c>
      <c r="I221" s="230">
        <v>2.7175166666666666</v>
      </c>
      <c r="J221" s="209">
        <v>13.360516909540831</v>
      </c>
      <c r="K221" s="233">
        <f>I221/J221</f>
        <v>0.20339906644825026</v>
      </c>
      <c r="L221" s="632">
        <v>5.8250000000000002</v>
      </c>
      <c r="M221" s="35" t="s">
        <v>412</v>
      </c>
      <c r="N221" s="30" t="s">
        <v>706</v>
      </c>
      <c r="O221" s="35"/>
      <c r="P221" s="35" t="s">
        <v>774</v>
      </c>
      <c r="Q221" s="115" t="s">
        <v>442</v>
      </c>
      <c r="R221" s="35" t="s">
        <v>443</v>
      </c>
      <c r="S221" s="35" t="s">
        <v>444</v>
      </c>
      <c r="T221" s="35" t="s">
        <v>441</v>
      </c>
    </row>
    <row r="222" spans="1:20" customFormat="1" ht="26.25" x14ac:dyDescent="0.25">
      <c r="A222" s="117" t="s">
        <v>383</v>
      </c>
      <c r="B222" s="55"/>
      <c r="C222" s="55" t="s">
        <v>384</v>
      </c>
      <c r="D222" s="51" t="s">
        <v>647</v>
      </c>
      <c r="E222" s="51" t="s">
        <v>641</v>
      </c>
      <c r="F222" s="231">
        <v>509.8</v>
      </c>
      <c r="G222" s="218">
        <v>1010.952380952381</v>
      </c>
      <c r="H222" s="209">
        <f>G222*L222</f>
        <v>5888.7976190476193</v>
      </c>
      <c r="I222" s="230">
        <v>3.9588250000000005</v>
      </c>
      <c r="J222" s="209">
        <v>12.006594441827602</v>
      </c>
      <c r="K222" s="233">
        <f>I222/J222</f>
        <v>0.32972088956453516</v>
      </c>
      <c r="L222" s="632">
        <v>5.8250000000000002</v>
      </c>
      <c r="M222" s="35" t="s">
        <v>412</v>
      </c>
      <c r="N222" s="30" t="s">
        <v>706</v>
      </c>
      <c r="O222" s="35"/>
      <c r="P222" s="35" t="s">
        <v>604</v>
      </c>
      <c r="Q222" s="115" t="s">
        <v>449</v>
      </c>
      <c r="R222" s="35" t="s">
        <v>450</v>
      </c>
      <c r="S222" s="35" t="s">
        <v>496</v>
      </c>
      <c r="T222" s="35" t="s">
        <v>422</v>
      </c>
    </row>
    <row r="223" spans="1:20" customFormat="1" ht="26.25" x14ac:dyDescent="0.25">
      <c r="A223" s="117" t="s">
        <v>762</v>
      </c>
      <c r="B223" s="55"/>
      <c r="C223" s="55" t="s">
        <v>386</v>
      </c>
      <c r="D223" s="51" t="s">
        <v>647</v>
      </c>
      <c r="E223" s="51" t="s">
        <v>641</v>
      </c>
      <c r="F223" s="231">
        <v>724.05899999999997</v>
      </c>
      <c r="G223" s="218">
        <v>5052.166666666667</v>
      </c>
      <c r="H223" s="209">
        <f>G223*L223</f>
        <v>29428.870833333334</v>
      </c>
      <c r="I223" s="230">
        <v>3.4324999999999997</v>
      </c>
      <c r="J223" s="209">
        <v>3.4122983538415861</v>
      </c>
      <c r="K223" s="209">
        <f>I223/J223</f>
        <v>1.0059202461401626</v>
      </c>
      <c r="L223" s="632">
        <v>5.8250000000000002</v>
      </c>
      <c r="M223" s="35" t="s">
        <v>412</v>
      </c>
      <c r="N223" s="30" t="s">
        <v>706</v>
      </c>
      <c r="O223" s="55" t="s">
        <v>606</v>
      </c>
      <c r="P223" s="35" t="s">
        <v>605</v>
      </c>
      <c r="Q223" s="35" t="s">
        <v>433</v>
      </c>
      <c r="R223" s="35" t="s">
        <v>482</v>
      </c>
      <c r="S223" s="35" t="s">
        <v>435</v>
      </c>
      <c r="T223" s="35" t="s">
        <v>427</v>
      </c>
    </row>
    <row r="224" spans="1:20" customFormat="1" ht="26.25" x14ac:dyDescent="0.25">
      <c r="A224" s="117" t="s">
        <v>387</v>
      </c>
      <c r="B224" s="55"/>
      <c r="C224" s="55" t="s">
        <v>388</v>
      </c>
      <c r="D224" s="51" t="s">
        <v>647</v>
      </c>
      <c r="E224" s="51" t="s">
        <v>641</v>
      </c>
      <c r="F224" s="231">
        <v>3223.239</v>
      </c>
      <c r="G224" s="218">
        <v>7324.3809523809523</v>
      </c>
      <c r="H224" s="209">
        <f>G224*L224</f>
        <v>42664.519047619047</v>
      </c>
      <c r="I224" s="230">
        <v>3.5566666666666666</v>
      </c>
      <c r="J224" s="209">
        <v>10.477852833328999</v>
      </c>
      <c r="K224" s="233">
        <f>I224/J224</f>
        <v>0.33944613684144015</v>
      </c>
      <c r="L224" s="632">
        <v>5.8250000000000002</v>
      </c>
      <c r="M224" s="35" t="s">
        <v>412</v>
      </c>
      <c r="N224" s="30" t="s">
        <v>706</v>
      </c>
      <c r="O224" s="55" t="s">
        <v>608</v>
      </c>
      <c r="P224" s="35" t="s">
        <v>607</v>
      </c>
      <c r="Q224" s="115" t="s">
        <v>433</v>
      </c>
      <c r="R224" s="35" t="s">
        <v>434</v>
      </c>
      <c r="S224" s="35" t="s">
        <v>435</v>
      </c>
      <c r="T224" s="35" t="s">
        <v>427</v>
      </c>
    </row>
    <row r="225" spans="1:20" customFormat="1" ht="39" x14ac:dyDescent="0.25">
      <c r="A225" s="117" t="s">
        <v>389</v>
      </c>
      <c r="B225" s="55"/>
      <c r="C225" s="55" t="s">
        <v>390</v>
      </c>
      <c r="D225" s="51" t="s">
        <v>647</v>
      </c>
      <c r="E225" s="51" t="s">
        <v>641</v>
      </c>
      <c r="F225" s="231">
        <v>345.42</v>
      </c>
      <c r="G225" s="218">
        <v>756.52380952380952</v>
      </c>
      <c r="H225" s="209">
        <f>G225*L225</f>
        <v>4406.7511904761905</v>
      </c>
      <c r="I225" s="230">
        <v>3.9686500000000007</v>
      </c>
      <c r="J225" s="209">
        <v>10.871152514634607</v>
      </c>
      <c r="K225" s="233">
        <f>I225/J225</f>
        <v>0.36506248943315389</v>
      </c>
      <c r="L225" s="632">
        <v>5.8250000000000002</v>
      </c>
      <c r="M225" s="35" t="s">
        <v>412</v>
      </c>
      <c r="N225" s="30" t="s">
        <v>706</v>
      </c>
      <c r="O225" s="55" t="s">
        <v>592</v>
      </c>
      <c r="P225" s="35" t="s">
        <v>722</v>
      </c>
      <c r="Q225" s="115" t="s">
        <v>442</v>
      </c>
      <c r="R225" s="35" t="s">
        <v>443</v>
      </c>
      <c r="S225" s="35" t="s">
        <v>444</v>
      </c>
      <c r="T225" s="35" t="s">
        <v>441</v>
      </c>
    </row>
    <row r="226" spans="1:20" customFormat="1" ht="26.25" x14ac:dyDescent="0.25">
      <c r="A226" s="117" t="s">
        <v>391</v>
      </c>
      <c r="B226" s="55"/>
      <c r="C226" s="55" t="s">
        <v>392</v>
      </c>
      <c r="D226" s="51" t="s">
        <v>647</v>
      </c>
      <c r="E226" s="51" t="s">
        <v>641</v>
      </c>
      <c r="F226" s="231">
        <v>413.64699999999999</v>
      </c>
      <c r="G226" s="218">
        <v>825.19047619047615</v>
      </c>
      <c r="H226" s="209">
        <f>G226*L226</f>
        <v>4806.734523809524</v>
      </c>
      <c r="I226" s="230">
        <v>3.68</v>
      </c>
      <c r="J226" s="209">
        <v>11.935108777194298</v>
      </c>
      <c r="K226" s="233">
        <f>I226/J226</f>
        <v>0.30833401426820456</v>
      </c>
      <c r="L226" s="632">
        <v>5.8250000000000002</v>
      </c>
      <c r="M226" s="35" t="s">
        <v>412</v>
      </c>
      <c r="N226" s="30" t="s">
        <v>706</v>
      </c>
      <c r="O226" s="55"/>
      <c r="P226" s="35" t="s">
        <v>610</v>
      </c>
      <c r="Q226" s="115" t="s">
        <v>439</v>
      </c>
      <c r="R226" s="35" t="s">
        <v>515</v>
      </c>
      <c r="S226" s="35" t="s">
        <v>440</v>
      </c>
      <c r="T226" s="35" t="s">
        <v>438</v>
      </c>
    </row>
    <row r="227" spans="1:20" customFormat="1" ht="26.25" x14ac:dyDescent="0.25">
      <c r="A227" s="117" t="s">
        <v>393</v>
      </c>
      <c r="B227" s="55"/>
      <c r="C227" s="55" t="s">
        <v>394</v>
      </c>
      <c r="D227" s="51" t="s">
        <v>647</v>
      </c>
      <c r="E227" s="51" t="s">
        <v>641</v>
      </c>
      <c r="F227" s="231">
        <v>653.44000000000005</v>
      </c>
      <c r="G227" s="218">
        <v>1349.2142857142858</v>
      </c>
      <c r="H227" s="209">
        <f>G227*L227</f>
        <v>7859.1732142857145</v>
      </c>
      <c r="I227" s="230">
        <v>3.145449999999999</v>
      </c>
      <c r="J227" s="209">
        <v>11.531226286904195</v>
      </c>
      <c r="K227" s="233">
        <f>I227/J227</f>
        <v>0.27277671270506848</v>
      </c>
      <c r="L227" s="632">
        <v>5.8250000000000002</v>
      </c>
      <c r="M227" s="35" t="s">
        <v>412</v>
      </c>
      <c r="N227" s="30" t="s">
        <v>706</v>
      </c>
      <c r="O227" s="55"/>
      <c r="P227" s="35" t="s">
        <v>611</v>
      </c>
      <c r="Q227" s="115" t="s">
        <v>428</v>
      </c>
      <c r="R227" s="35" t="s">
        <v>429</v>
      </c>
      <c r="S227" s="35" t="s">
        <v>430</v>
      </c>
      <c r="T227" s="35" t="s">
        <v>427</v>
      </c>
    </row>
    <row r="228" spans="1:20" customFormat="1" ht="26.25" x14ac:dyDescent="0.25">
      <c r="A228" s="117" t="s">
        <v>395</v>
      </c>
      <c r="B228" s="55"/>
      <c r="C228" s="55" t="s">
        <v>396</v>
      </c>
      <c r="D228" s="51" t="s">
        <v>647</v>
      </c>
      <c r="E228" s="51" t="s">
        <v>641</v>
      </c>
      <c r="F228" s="231">
        <v>698.58900000000006</v>
      </c>
      <c r="G228" s="218">
        <v>1899.8571428571429</v>
      </c>
      <c r="H228" s="209">
        <f>G228*L228</f>
        <v>11066.667857142858</v>
      </c>
      <c r="I228" s="230">
        <v>2.9713999999999996</v>
      </c>
      <c r="J228" s="209">
        <v>8.7549063839386427</v>
      </c>
      <c r="K228" s="233">
        <f>I228/J228</f>
        <v>0.33939826077994351</v>
      </c>
      <c r="L228" s="632">
        <v>5.8250000000000002</v>
      </c>
      <c r="M228" s="35" t="s">
        <v>412</v>
      </c>
      <c r="N228" s="30" t="s">
        <v>706</v>
      </c>
      <c r="O228" s="55" t="s">
        <v>613</v>
      </c>
      <c r="P228" s="35" t="s">
        <v>612</v>
      </c>
      <c r="Q228" s="115" t="s">
        <v>428</v>
      </c>
      <c r="R228" s="35" t="s">
        <v>429</v>
      </c>
      <c r="S228" s="35" t="s">
        <v>430</v>
      </c>
      <c r="T228" s="35" t="s">
        <v>427</v>
      </c>
    </row>
    <row r="229" spans="1:20" customFormat="1" ht="26.25" x14ac:dyDescent="0.25">
      <c r="A229" s="117" t="s">
        <v>397</v>
      </c>
      <c r="B229" s="55"/>
      <c r="C229" s="55" t="s">
        <v>398</v>
      </c>
      <c r="D229" s="51" t="s">
        <v>647</v>
      </c>
      <c r="E229" s="51" t="s">
        <v>641</v>
      </c>
      <c r="F229" s="231">
        <v>286.63799999999998</v>
      </c>
      <c r="G229" s="218">
        <v>531.59523809523807</v>
      </c>
      <c r="H229" s="209">
        <f>G229*L229</f>
        <v>3096.5422619047617</v>
      </c>
      <c r="I229" s="230">
        <v>3.90605</v>
      </c>
      <c r="J229" s="209">
        <v>12.838177990773502</v>
      </c>
      <c r="K229" s="233">
        <f>I229/J229</f>
        <v>0.30425267532567213</v>
      </c>
      <c r="L229" s="632">
        <v>5.8250000000000002</v>
      </c>
      <c r="M229" s="35" t="s">
        <v>412</v>
      </c>
      <c r="N229" s="30" t="s">
        <v>706</v>
      </c>
      <c r="O229" s="55" t="s">
        <v>615</v>
      </c>
      <c r="P229" s="35" t="s">
        <v>614</v>
      </c>
      <c r="Q229" s="115" t="s">
        <v>467</v>
      </c>
      <c r="R229" s="35" t="s">
        <v>468</v>
      </c>
      <c r="S229" s="35" t="s">
        <v>467</v>
      </c>
      <c r="T229" s="35" t="s">
        <v>427</v>
      </c>
    </row>
    <row r="230" spans="1:20" customFormat="1" ht="26.25" x14ac:dyDescent="0.25">
      <c r="A230" s="117" t="s">
        <v>399</v>
      </c>
      <c r="B230" s="55"/>
      <c r="C230" s="55" t="s">
        <v>400</v>
      </c>
      <c r="D230" s="51" t="s">
        <v>647</v>
      </c>
      <c r="E230" s="51" t="s">
        <v>641</v>
      </c>
      <c r="F230" s="231">
        <v>257.58800000000002</v>
      </c>
      <c r="G230" s="218">
        <v>574.57142857142856</v>
      </c>
      <c r="H230" s="209">
        <f>G230*L230</f>
        <v>3346.8785714285714</v>
      </c>
      <c r="I230" s="230">
        <v>3.0199499999999992</v>
      </c>
      <c r="J230" s="209">
        <v>10.67412564230068</v>
      </c>
      <c r="K230" s="233">
        <f>I230/J230</f>
        <v>0.28292247076727167</v>
      </c>
      <c r="L230" s="632">
        <v>5.8250000000000002</v>
      </c>
      <c r="M230" s="35" t="s">
        <v>412</v>
      </c>
      <c r="N230" s="30" t="s">
        <v>706</v>
      </c>
      <c r="O230" s="55"/>
      <c r="P230" s="35" t="s">
        <v>616</v>
      </c>
      <c r="Q230" s="115" t="s">
        <v>433</v>
      </c>
      <c r="R230" s="35" t="s">
        <v>482</v>
      </c>
      <c r="S230" s="35" t="s">
        <v>435</v>
      </c>
      <c r="T230" s="35" t="s">
        <v>427</v>
      </c>
    </row>
    <row r="231" spans="1:20" customFormat="1" ht="26.25" x14ac:dyDescent="0.25">
      <c r="A231" s="117" t="s">
        <v>799</v>
      </c>
      <c r="B231" s="55"/>
      <c r="C231" s="55" t="s">
        <v>401</v>
      </c>
      <c r="D231" s="51" t="s">
        <v>647</v>
      </c>
      <c r="E231" s="51" t="s">
        <v>641</v>
      </c>
      <c r="F231" s="218">
        <v>3836.1280000000002</v>
      </c>
      <c r="G231" s="218">
        <v>6510.7380952380954</v>
      </c>
      <c r="H231" s="209">
        <f>G231*L231</f>
        <v>37925.049404761907</v>
      </c>
      <c r="I231" s="230">
        <v>2.6132583333333326</v>
      </c>
      <c r="J231" s="209">
        <v>14.028575503472286</v>
      </c>
      <c r="K231" s="233">
        <f>I231/J231</f>
        <v>0.18628108981460814</v>
      </c>
      <c r="L231" s="632">
        <v>5.8250000000000002</v>
      </c>
      <c r="M231" s="35" t="s">
        <v>412</v>
      </c>
      <c r="N231" s="30" t="s">
        <v>706</v>
      </c>
      <c r="O231" s="35"/>
      <c r="P231" s="35" t="s">
        <v>775</v>
      </c>
      <c r="Q231" s="115" t="s">
        <v>463</v>
      </c>
      <c r="R231" s="35" t="s">
        <v>464</v>
      </c>
      <c r="S231" s="35" t="s">
        <v>463</v>
      </c>
      <c r="T231" s="35" t="s">
        <v>460</v>
      </c>
    </row>
    <row r="232" spans="1:20" customFormat="1" ht="77.25" x14ac:dyDescent="0.25">
      <c r="A232" s="117" t="s">
        <v>726</v>
      </c>
      <c r="B232" s="55"/>
      <c r="C232" s="55" t="s">
        <v>658</v>
      </c>
      <c r="D232" s="51" t="s">
        <v>647</v>
      </c>
      <c r="E232" s="51" t="s">
        <v>641</v>
      </c>
      <c r="F232" s="231">
        <v>32777.728999999999</v>
      </c>
      <c r="G232" s="218">
        <v>55291.619047619046</v>
      </c>
      <c r="H232" s="209">
        <f>G232*L232</f>
        <v>322073.68095238094</v>
      </c>
      <c r="I232" s="230">
        <v>2.6178166666666667</v>
      </c>
      <c r="J232" s="209">
        <v>14.114654851678202</v>
      </c>
      <c r="K232" s="233">
        <f>I232/J232</f>
        <v>0.18546799012626328</v>
      </c>
      <c r="L232" s="632">
        <v>5.8250000000000002</v>
      </c>
      <c r="M232" s="35" t="s">
        <v>412</v>
      </c>
      <c r="N232" s="30" t="s">
        <v>706</v>
      </c>
      <c r="O232" s="55" t="s">
        <v>814</v>
      </c>
      <c r="P232" s="35" t="s">
        <v>734</v>
      </c>
      <c r="Q232" s="115" t="s">
        <v>433</v>
      </c>
      <c r="R232" s="35" t="s">
        <v>482</v>
      </c>
      <c r="S232" s="35" t="s">
        <v>435</v>
      </c>
      <c r="T232" s="35" t="s">
        <v>427</v>
      </c>
    </row>
    <row r="233" spans="1:20" customFormat="1" ht="26.25" x14ac:dyDescent="0.25">
      <c r="A233" s="117" t="s">
        <v>402</v>
      </c>
      <c r="B233" s="55"/>
      <c r="C233" s="55" t="s">
        <v>403</v>
      </c>
      <c r="D233" s="51" t="s">
        <v>647</v>
      </c>
      <c r="E233" s="51" t="s">
        <v>641</v>
      </c>
      <c r="F233" s="231">
        <v>395.2</v>
      </c>
      <c r="G233" s="218">
        <v>961.33333333333337</v>
      </c>
      <c r="H233" s="209">
        <f>G233*L233</f>
        <v>5599.7666666666673</v>
      </c>
      <c r="I233" s="230">
        <v>3.2152000000000007</v>
      </c>
      <c r="J233" s="209">
        <v>9.7879928670497325</v>
      </c>
      <c r="K233" s="233">
        <f>I233/J233</f>
        <v>0.32848409716599197</v>
      </c>
      <c r="L233" s="632">
        <v>5.8250000000000002</v>
      </c>
      <c r="M233" s="35" t="s">
        <v>412</v>
      </c>
      <c r="N233" s="30" t="s">
        <v>706</v>
      </c>
      <c r="O233" s="55" t="s">
        <v>622</v>
      </c>
      <c r="P233" s="35" t="s">
        <v>621</v>
      </c>
      <c r="Q233" s="115" t="s">
        <v>428</v>
      </c>
      <c r="R233" s="35" t="s">
        <v>429</v>
      </c>
      <c r="S233" s="35" t="s">
        <v>430</v>
      </c>
      <c r="T233" s="35" t="s">
        <v>427</v>
      </c>
    </row>
    <row r="234" spans="1:20" customFormat="1" ht="39" x14ac:dyDescent="0.25">
      <c r="A234" s="117" t="s">
        <v>404</v>
      </c>
      <c r="B234" s="30"/>
      <c r="C234" s="30" t="s">
        <v>405</v>
      </c>
      <c r="D234" s="51" t="s">
        <v>647</v>
      </c>
      <c r="E234" s="51" t="s">
        <v>641</v>
      </c>
      <c r="F234" s="231"/>
      <c r="G234" s="218"/>
      <c r="H234" s="209"/>
      <c r="I234" s="230"/>
      <c r="J234" s="209"/>
      <c r="K234" s="209"/>
      <c r="L234" s="632"/>
      <c r="M234" s="99" t="s">
        <v>412</v>
      </c>
      <c r="N234" s="30" t="s">
        <v>706</v>
      </c>
      <c r="O234" s="55" t="s">
        <v>425</v>
      </c>
      <c r="P234" s="35" t="s">
        <v>623</v>
      </c>
      <c r="Q234" s="35" t="s">
        <v>442</v>
      </c>
      <c r="R234" s="35" t="s">
        <v>443</v>
      </c>
      <c r="S234" s="35" t="s">
        <v>444</v>
      </c>
      <c r="T234" s="35" t="s">
        <v>441</v>
      </c>
    </row>
    <row r="235" spans="1:20" customFormat="1" ht="26.25" x14ac:dyDescent="0.25">
      <c r="A235" s="117" t="s">
        <v>406</v>
      </c>
      <c r="B235" s="55"/>
      <c r="C235" s="55" t="s">
        <v>407</v>
      </c>
      <c r="D235" s="51" t="s">
        <v>647</v>
      </c>
      <c r="E235" s="51" t="s">
        <v>641</v>
      </c>
      <c r="F235" s="231">
        <v>394</v>
      </c>
      <c r="G235" s="218">
        <v>731.04761904761904</v>
      </c>
      <c r="H235" s="209">
        <f>G235*L235</f>
        <v>4258.3523809523813</v>
      </c>
      <c r="I235" s="230">
        <v>2.6802999999999995</v>
      </c>
      <c r="J235" s="209">
        <v>12.832204273058885</v>
      </c>
      <c r="K235" s="233">
        <f>I235/J235</f>
        <v>0.20887292182741113</v>
      </c>
      <c r="L235" s="632">
        <v>5.8250000000000002</v>
      </c>
      <c r="M235" s="35" t="s">
        <v>412</v>
      </c>
      <c r="N235" s="30" t="s">
        <v>706</v>
      </c>
      <c r="O235" s="55" t="s">
        <v>625</v>
      </c>
      <c r="P235" s="35" t="s">
        <v>624</v>
      </c>
      <c r="Q235" s="115" t="s">
        <v>463</v>
      </c>
      <c r="R235" s="35" t="s">
        <v>464</v>
      </c>
      <c r="S235" s="35" t="s">
        <v>463</v>
      </c>
      <c r="T235" s="35" t="s">
        <v>460</v>
      </c>
    </row>
    <row r="236" spans="1:20" customFormat="1" x14ac:dyDescent="0.25">
      <c r="A236" s="117" t="s">
        <v>408</v>
      </c>
      <c r="B236" s="55"/>
      <c r="C236" s="55" t="s">
        <v>409</v>
      </c>
      <c r="D236" s="35" t="s">
        <v>647</v>
      </c>
      <c r="E236" s="35" t="s">
        <v>641</v>
      </c>
      <c r="F236" s="218">
        <v>309</v>
      </c>
      <c r="G236" s="218">
        <v>599</v>
      </c>
      <c r="H236" s="209">
        <f>G236*L236</f>
        <v>3489.1750000000002</v>
      </c>
      <c r="I236" s="230"/>
      <c r="J236" s="209">
        <v>12.28237538755068</v>
      </c>
      <c r="K236" s="209"/>
      <c r="L236" s="631">
        <v>5.8250000000000002</v>
      </c>
      <c r="M236" s="35" t="s">
        <v>414</v>
      </c>
      <c r="N236" s="30" t="s">
        <v>711</v>
      </c>
      <c r="O236" s="55"/>
      <c r="P236" s="35" t="s">
        <v>626</v>
      </c>
      <c r="Q236" s="35" t="s">
        <v>439</v>
      </c>
      <c r="R236" s="35" t="s">
        <v>409</v>
      </c>
      <c r="S236" s="35" t="s">
        <v>440</v>
      </c>
      <c r="T236" s="35" t="s">
        <v>438</v>
      </c>
    </row>
    <row r="237" spans="1:20" customFormat="1" x14ac:dyDescent="0.25">
      <c r="A237" s="117" t="s">
        <v>410</v>
      </c>
      <c r="B237" s="55"/>
      <c r="C237" s="55" t="s">
        <v>411</v>
      </c>
      <c r="D237" s="51" t="s">
        <v>647</v>
      </c>
      <c r="E237" s="51" t="s">
        <v>641</v>
      </c>
      <c r="F237" s="231">
        <v>6603.29</v>
      </c>
      <c r="G237" s="218">
        <v>10484.952380952382</v>
      </c>
      <c r="H237" s="209">
        <f>G237*L237</f>
        <v>61074.847619047629</v>
      </c>
      <c r="I237" s="230">
        <v>3.2387000000000001</v>
      </c>
      <c r="J237" s="209">
        <v>14.994936053482542</v>
      </c>
      <c r="K237" s="233">
        <f>I237/J237</f>
        <v>0.21598624952107207</v>
      </c>
      <c r="L237" s="632">
        <v>5.8250000000000002</v>
      </c>
      <c r="M237" s="35" t="s">
        <v>412</v>
      </c>
      <c r="N237" s="30" t="s">
        <v>706</v>
      </c>
      <c r="O237" s="55"/>
      <c r="P237" s="35" t="s">
        <v>627</v>
      </c>
      <c r="Q237" s="115" t="s">
        <v>439</v>
      </c>
      <c r="R237" s="35" t="s">
        <v>411</v>
      </c>
      <c r="S237" s="35" t="s">
        <v>440</v>
      </c>
      <c r="T237" s="35" t="s">
        <v>438</v>
      </c>
    </row>
    <row r="238" spans="1:20" customFormat="1" ht="39" x14ac:dyDescent="0.25">
      <c r="A238" s="117"/>
      <c r="B238" s="30"/>
      <c r="C238" s="99" t="s">
        <v>308</v>
      </c>
      <c r="D238" s="51"/>
      <c r="E238" s="51"/>
      <c r="F238" s="231"/>
      <c r="G238" s="218"/>
      <c r="H238" s="209"/>
      <c r="I238" s="230"/>
      <c r="J238" s="209"/>
      <c r="K238" s="209"/>
      <c r="L238" s="231"/>
      <c r="M238" s="99" t="s">
        <v>416</v>
      </c>
      <c r="N238" s="30" t="s">
        <v>711</v>
      </c>
      <c r="O238" s="55" t="s">
        <v>561</v>
      </c>
      <c r="P238" s="35"/>
      <c r="Q238" s="35" t="s">
        <v>439</v>
      </c>
      <c r="R238" s="35" t="s">
        <v>453</v>
      </c>
      <c r="S238" s="35" t="s">
        <v>440</v>
      </c>
      <c r="T238" s="35" t="s">
        <v>438</v>
      </c>
    </row>
    <row r="239" spans="1:20" customFormat="1" ht="39" x14ac:dyDescent="0.25">
      <c r="A239" s="117"/>
      <c r="B239" s="30"/>
      <c r="C239" s="99" t="s">
        <v>309</v>
      </c>
      <c r="D239" s="51"/>
      <c r="E239" s="51"/>
      <c r="F239" s="231"/>
      <c r="G239" s="218"/>
      <c r="H239" s="209"/>
      <c r="I239" s="230"/>
      <c r="J239" s="209"/>
      <c r="K239" s="209"/>
      <c r="L239" s="231"/>
      <c r="M239" s="99" t="s">
        <v>416</v>
      </c>
      <c r="N239" s="30" t="s">
        <v>711</v>
      </c>
      <c r="O239" s="55" t="s">
        <v>561</v>
      </c>
      <c r="P239" s="35"/>
      <c r="Q239" s="35" t="s">
        <v>439</v>
      </c>
      <c r="R239" s="35" t="s">
        <v>453</v>
      </c>
      <c r="S239" s="35" t="s">
        <v>440</v>
      </c>
      <c r="T239" s="35" t="s">
        <v>438</v>
      </c>
    </row>
    <row r="240" spans="1:20" customFormat="1" ht="39" x14ac:dyDescent="0.25">
      <c r="A240" s="117"/>
      <c r="B240" s="30"/>
      <c r="C240" s="99" t="s">
        <v>310</v>
      </c>
      <c r="D240" s="51"/>
      <c r="E240" s="51"/>
      <c r="F240" s="231"/>
      <c r="G240" s="218"/>
      <c r="H240" s="209"/>
      <c r="I240" s="230"/>
      <c r="J240" s="209"/>
      <c r="K240" s="209"/>
      <c r="L240" s="213"/>
      <c r="M240" s="99" t="s">
        <v>416</v>
      </c>
      <c r="N240" s="30" t="s">
        <v>711</v>
      </c>
      <c r="O240" s="55" t="s">
        <v>561</v>
      </c>
      <c r="P240" s="35"/>
      <c r="Q240" s="35" t="s">
        <v>442</v>
      </c>
      <c r="R240" s="35" t="s">
        <v>443</v>
      </c>
      <c r="S240" s="35" t="s">
        <v>444</v>
      </c>
      <c r="T240" s="35" t="s">
        <v>441</v>
      </c>
    </row>
    <row r="241" spans="1:20" customFormat="1" ht="30" customHeight="1" x14ac:dyDescent="0.25">
      <c r="A241" s="116"/>
      <c r="B241" s="62"/>
      <c r="C241" s="62"/>
      <c r="D241" s="62"/>
      <c r="E241" s="62"/>
      <c r="F241" s="62"/>
      <c r="G241" s="62"/>
      <c r="H241" s="62"/>
      <c r="I241" s="630"/>
      <c r="J241" s="62"/>
      <c r="K241" s="62"/>
      <c r="L241" s="62"/>
      <c r="M241" s="62"/>
      <c r="N241" s="62"/>
      <c r="O241" s="62"/>
      <c r="P241" s="62"/>
      <c r="Q241" s="116"/>
      <c r="R241" s="62"/>
      <c r="S241" s="62"/>
      <c r="T241" s="62"/>
    </row>
    <row r="242" spans="1:20" customFormat="1" ht="30" customHeight="1" x14ac:dyDescent="0.25">
      <c r="A242" s="116"/>
      <c r="B242" s="62"/>
      <c r="C242" s="62"/>
      <c r="D242" s="62"/>
      <c r="E242" s="62"/>
      <c r="F242" s="62"/>
      <c r="G242" s="62"/>
      <c r="H242" s="62"/>
      <c r="I242" s="630"/>
      <c r="J242" s="62"/>
      <c r="K242" s="62"/>
      <c r="L242" s="62"/>
      <c r="M242" s="62"/>
      <c r="N242" s="62"/>
      <c r="O242" s="62"/>
      <c r="P242" s="62"/>
      <c r="Q242" s="116"/>
      <c r="R242" s="62"/>
      <c r="S242" s="62"/>
      <c r="T242" s="62"/>
    </row>
    <row r="243" spans="1:20" customFormat="1" ht="30" customHeight="1" x14ac:dyDescent="0.25">
      <c r="A243" s="116"/>
      <c r="B243" s="62"/>
      <c r="C243" s="62"/>
      <c r="D243" s="62"/>
      <c r="E243" s="62"/>
      <c r="F243" s="62"/>
      <c r="G243" s="62"/>
      <c r="H243" s="62"/>
      <c r="I243" s="630"/>
      <c r="J243" s="62"/>
      <c r="K243" s="62"/>
      <c r="L243" s="62"/>
      <c r="M243" s="62"/>
      <c r="N243" s="62"/>
      <c r="O243" s="62"/>
      <c r="P243" s="62"/>
      <c r="Q243" s="116"/>
      <c r="R243" s="62"/>
      <c r="S243" s="62"/>
      <c r="T243" s="62"/>
    </row>
    <row r="244" spans="1:20" customFormat="1" ht="30" customHeight="1" x14ac:dyDescent="0.25">
      <c r="A244" s="116"/>
      <c r="B244" s="62"/>
      <c r="C244" s="62"/>
      <c r="D244" s="62"/>
      <c r="E244" s="62"/>
      <c r="F244" s="62"/>
      <c r="G244" s="62"/>
      <c r="H244" s="62"/>
      <c r="I244" s="630"/>
      <c r="J244" s="62"/>
      <c r="K244" s="62"/>
      <c r="L244" s="62"/>
      <c r="M244" s="62"/>
      <c r="N244" s="62"/>
      <c r="O244" s="62"/>
      <c r="P244" s="62"/>
      <c r="Q244" s="116"/>
      <c r="R244" s="62"/>
      <c r="S244" s="62"/>
      <c r="T244" s="62"/>
    </row>
    <row r="245" spans="1:20" customFormat="1" ht="30" customHeight="1" x14ac:dyDescent="0.25">
      <c r="A245" s="116"/>
      <c r="B245" s="62"/>
      <c r="C245" s="62"/>
      <c r="D245" s="62"/>
      <c r="E245" s="62"/>
      <c r="F245" s="62"/>
      <c r="G245" s="62"/>
      <c r="H245" s="62"/>
      <c r="I245" s="630"/>
      <c r="J245" s="62"/>
      <c r="K245" s="62"/>
      <c r="L245" s="62"/>
      <c r="M245" s="62"/>
      <c r="N245" s="62"/>
      <c r="O245" s="62"/>
      <c r="P245" s="62"/>
      <c r="Q245" s="116"/>
      <c r="R245" s="62"/>
      <c r="S245" s="62"/>
      <c r="T245" s="62"/>
    </row>
    <row r="246" spans="1:20" customFormat="1" ht="30" customHeight="1" x14ac:dyDescent="0.25">
      <c r="A246" s="116"/>
      <c r="B246" s="62"/>
      <c r="C246" s="62"/>
      <c r="D246" s="62"/>
      <c r="E246" s="62"/>
      <c r="F246" s="62"/>
      <c r="G246" s="62"/>
      <c r="H246" s="62"/>
      <c r="I246" s="630"/>
      <c r="J246" s="62"/>
      <c r="K246" s="62"/>
      <c r="L246" s="62"/>
      <c r="M246" s="62"/>
      <c r="N246" s="62"/>
      <c r="O246" s="62"/>
      <c r="P246" s="62"/>
      <c r="Q246" s="116"/>
      <c r="R246" s="62"/>
      <c r="S246" s="62"/>
      <c r="T246" s="62"/>
    </row>
    <row r="247" spans="1:20" customFormat="1" ht="30" customHeight="1" x14ac:dyDescent="0.25">
      <c r="A247" s="116"/>
      <c r="B247" s="62"/>
      <c r="C247" s="62"/>
      <c r="D247" s="62"/>
      <c r="E247" s="62"/>
      <c r="F247" s="62"/>
      <c r="G247" s="62"/>
      <c r="H247" s="62"/>
      <c r="I247" s="630"/>
      <c r="J247" s="62"/>
      <c r="K247" s="62"/>
      <c r="L247" s="62"/>
      <c r="M247" s="62"/>
      <c r="N247" s="62"/>
      <c r="O247" s="62"/>
      <c r="P247" s="62"/>
      <c r="Q247" s="116"/>
      <c r="R247" s="62"/>
      <c r="S247" s="62"/>
      <c r="T247" s="62"/>
    </row>
    <row r="248" spans="1:20" customFormat="1" ht="30" customHeight="1" x14ac:dyDescent="0.25">
      <c r="A248" s="116"/>
      <c r="B248" s="62"/>
      <c r="C248" s="62"/>
      <c r="D248" s="62"/>
      <c r="E248" s="62"/>
      <c r="F248" s="62"/>
      <c r="G248" s="62"/>
      <c r="H248" s="62"/>
      <c r="I248" s="630"/>
      <c r="J248" s="62"/>
      <c r="K248" s="62"/>
      <c r="L248" s="62"/>
      <c r="M248" s="62"/>
      <c r="N248" s="62"/>
      <c r="O248" s="62"/>
      <c r="P248" s="62"/>
      <c r="Q248" s="116"/>
      <c r="R248" s="62"/>
      <c r="S248" s="62"/>
      <c r="T248" s="62"/>
    </row>
    <row r="249" spans="1:20" customFormat="1" ht="30" customHeight="1" x14ac:dyDescent="0.25">
      <c r="A249" s="116"/>
      <c r="B249" s="62"/>
      <c r="C249" s="62"/>
      <c r="D249" s="62"/>
      <c r="E249" s="62"/>
      <c r="F249" s="62"/>
      <c r="G249" s="62"/>
      <c r="H249" s="62"/>
      <c r="I249" s="630"/>
      <c r="J249" s="62"/>
      <c r="K249" s="62"/>
      <c r="L249" s="62"/>
      <c r="M249" s="62"/>
      <c r="N249" s="62"/>
      <c r="O249" s="62"/>
      <c r="P249" s="62"/>
      <c r="Q249" s="116"/>
      <c r="R249" s="62"/>
      <c r="S249" s="62"/>
      <c r="T249" s="62"/>
    </row>
    <row r="250" spans="1:20" customFormat="1" ht="30" customHeight="1" x14ac:dyDescent="0.25">
      <c r="A250" s="116"/>
      <c r="B250" s="62"/>
      <c r="C250" s="62"/>
      <c r="D250" s="62"/>
      <c r="E250" s="62"/>
      <c r="F250" s="62"/>
      <c r="G250" s="62"/>
      <c r="H250" s="62"/>
      <c r="I250" s="630"/>
      <c r="J250" s="62"/>
      <c r="K250" s="62"/>
      <c r="L250" s="62"/>
      <c r="M250" s="62"/>
      <c r="N250" s="62"/>
      <c r="O250" s="62"/>
      <c r="P250" s="62"/>
      <c r="Q250" s="116"/>
      <c r="R250" s="62"/>
      <c r="S250" s="62"/>
      <c r="T250" s="62"/>
    </row>
    <row r="251" spans="1:20" customFormat="1" ht="30" customHeight="1" x14ac:dyDescent="0.25">
      <c r="A251" s="116"/>
      <c r="B251" s="62"/>
      <c r="C251" s="62"/>
      <c r="D251" s="62"/>
      <c r="E251" s="62"/>
      <c r="F251" s="62"/>
      <c r="G251" s="62"/>
      <c r="H251" s="62"/>
      <c r="I251" s="630"/>
      <c r="J251" s="62"/>
      <c r="K251" s="62"/>
      <c r="L251" s="62"/>
      <c r="M251" s="62"/>
      <c r="N251" s="62"/>
      <c r="O251" s="62"/>
      <c r="P251" s="62"/>
      <c r="Q251" s="116"/>
      <c r="R251" s="62"/>
      <c r="S251" s="62"/>
      <c r="T251" s="62"/>
    </row>
    <row r="252" spans="1:20" customFormat="1" ht="30" customHeight="1" x14ac:dyDescent="0.25">
      <c r="A252" s="116"/>
      <c r="B252" s="62"/>
      <c r="C252" s="62"/>
      <c r="D252" s="62"/>
      <c r="E252" s="62"/>
      <c r="F252" s="62"/>
      <c r="G252" s="62"/>
      <c r="H252" s="62"/>
      <c r="I252" s="630"/>
      <c r="J252" s="62"/>
      <c r="K252" s="62"/>
      <c r="L252" s="62"/>
      <c r="M252" s="62"/>
      <c r="N252" s="62"/>
      <c r="O252" s="62"/>
      <c r="P252" s="62"/>
      <c r="Q252" s="116"/>
      <c r="R252" s="62"/>
      <c r="S252" s="62"/>
      <c r="T252" s="62"/>
    </row>
    <row r="253" spans="1:20" customFormat="1" ht="30" customHeight="1" x14ac:dyDescent="0.25">
      <c r="A253" s="116"/>
      <c r="B253" s="62"/>
      <c r="C253" s="62"/>
      <c r="D253" s="62"/>
      <c r="E253" s="62"/>
      <c r="F253" s="62"/>
      <c r="G253" s="62"/>
      <c r="H253" s="62"/>
      <c r="I253" s="630"/>
      <c r="J253" s="62"/>
      <c r="K253" s="62"/>
      <c r="L253" s="62"/>
      <c r="M253" s="62"/>
      <c r="N253" s="62"/>
      <c r="O253" s="62"/>
      <c r="P253" s="62"/>
      <c r="Q253" s="116"/>
      <c r="R253" s="62"/>
      <c r="S253" s="62"/>
      <c r="T253" s="62"/>
    </row>
    <row r="254" spans="1:20" customFormat="1" ht="30" customHeight="1" x14ac:dyDescent="0.25">
      <c r="A254" s="116"/>
      <c r="B254" s="62"/>
      <c r="C254" s="62"/>
      <c r="D254" s="62"/>
      <c r="E254" s="62"/>
      <c r="F254" s="62"/>
      <c r="G254" s="62"/>
      <c r="H254" s="62"/>
      <c r="I254" s="630"/>
      <c r="J254" s="62"/>
      <c r="K254" s="62"/>
      <c r="L254" s="62"/>
      <c r="M254" s="62"/>
      <c r="N254" s="62"/>
      <c r="O254" s="62"/>
      <c r="P254" s="62"/>
      <c r="Q254" s="116"/>
      <c r="R254" s="62"/>
      <c r="S254" s="62"/>
      <c r="T254" s="62"/>
    </row>
    <row r="255" spans="1:20" customFormat="1" ht="30" customHeight="1" x14ac:dyDescent="0.25">
      <c r="A255" s="116"/>
      <c r="B255" s="62"/>
      <c r="C255" s="62"/>
      <c r="D255" s="62"/>
      <c r="E255" s="62"/>
      <c r="F255" s="62"/>
      <c r="G255" s="62"/>
      <c r="H255" s="62"/>
      <c r="I255" s="630"/>
      <c r="J255" s="62"/>
      <c r="K255" s="62"/>
      <c r="L255" s="62"/>
      <c r="M255" s="62"/>
      <c r="N255" s="62"/>
      <c r="O255" s="62"/>
      <c r="P255" s="62"/>
      <c r="Q255" s="116"/>
      <c r="R255" s="62"/>
      <c r="S255" s="62"/>
      <c r="T255" s="62"/>
    </row>
    <row r="256" spans="1:20" customFormat="1" ht="30" customHeight="1" x14ac:dyDescent="0.25">
      <c r="A256" s="116"/>
      <c r="B256" s="62"/>
      <c r="C256" s="62"/>
      <c r="D256" s="62"/>
      <c r="E256" s="62"/>
      <c r="F256" s="62"/>
      <c r="G256" s="62"/>
      <c r="H256" s="62"/>
      <c r="I256" s="630"/>
      <c r="J256" s="62"/>
      <c r="K256" s="62"/>
      <c r="L256" s="62"/>
      <c r="M256" s="62"/>
      <c r="N256" s="62"/>
      <c r="O256" s="62"/>
      <c r="P256" s="62"/>
      <c r="Q256" s="116"/>
      <c r="R256" s="62"/>
      <c r="S256" s="62"/>
      <c r="T256" s="62"/>
    </row>
    <row r="257" spans="1:20" customFormat="1" ht="30" customHeight="1" x14ac:dyDescent="0.25">
      <c r="A257" s="116"/>
      <c r="B257" s="62"/>
      <c r="C257" s="62"/>
      <c r="D257" s="62"/>
      <c r="E257" s="62"/>
      <c r="F257" s="62"/>
      <c r="G257" s="62"/>
      <c r="H257" s="62"/>
      <c r="I257" s="630"/>
      <c r="J257" s="62"/>
      <c r="K257" s="62"/>
      <c r="L257" s="62"/>
      <c r="M257" s="62"/>
      <c r="N257" s="62"/>
      <c r="O257" s="62"/>
      <c r="P257" s="62"/>
      <c r="Q257" s="116"/>
      <c r="R257" s="62"/>
      <c r="S257" s="62"/>
      <c r="T257" s="62"/>
    </row>
    <row r="258" spans="1:20" customFormat="1" ht="30" customHeight="1" x14ac:dyDescent="0.25">
      <c r="A258" s="116"/>
      <c r="B258" s="62"/>
      <c r="C258" s="62"/>
      <c r="D258" s="62"/>
      <c r="E258" s="62"/>
      <c r="F258" s="62"/>
      <c r="G258" s="62"/>
      <c r="H258" s="62"/>
      <c r="I258" s="630"/>
      <c r="J258" s="62"/>
      <c r="K258" s="62"/>
      <c r="L258" s="62"/>
      <c r="M258" s="62"/>
      <c r="N258" s="62"/>
      <c r="O258" s="62"/>
      <c r="P258" s="62"/>
      <c r="Q258" s="116"/>
      <c r="R258" s="62"/>
      <c r="S258" s="62"/>
      <c r="T258" s="62"/>
    </row>
    <row r="259" spans="1:20" customFormat="1" ht="30" customHeight="1" x14ac:dyDescent="0.25">
      <c r="A259" s="116"/>
      <c r="B259" s="62"/>
      <c r="C259" s="62"/>
      <c r="D259" s="62"/>
      <c r="E259" s="62"/>
      <c r="F259" s="62"/>
      <c r="G259" s="62"/>
      <c r="H259" s="62"/>
      <c r="I259" s="630"/>
      <c r="J259" s="62"/>
      <c r="K259" s="62"/>
      <c r="L259" s="62"/>
      <c r="M259" s="62"/>
      <c r="N259" s="62"/>
      <c r="O259" s="62"/>
      <c r="P259" s="62"/>
      <c r="Q259" s="116"/>
      <c r="R259" s="62"/>
      <c r="S259" s="62"/>
      <c r="T259" s="62"/>
    </row>
    <row r="260" spans="1:20" customFormat="1" ht="30" customHeight="1" x14ac:dyDescent="0.25">
      <c r="A260" s="116"/>
      <c r="B260" s="62"/>
      <c r="C260" s="62"/>
      <c r="D260" s="62"/>
      <c r="E260" s="62"/>
      <c r="F260" s="62"/>
      <c r="G260" s="62"/>
      <c r="H260" s="62"/>
      <c r="I260" s="630"/>
      <c r="J260" s="62"/>
      <c r="K260" s="62"/>
      <c r="L260" s="62"/>
      <c r="M260" s="62"/>
      <c r="N260" s="62"/>
      <c r="O260" s="62"/>
      <c r="P260" s="62"/>
      <c r="Q260" s="116"/>
      <c r="R260" s="62"/>
      <c r="S260" s="62"/>
      <c r="T260" s="62"/>
    </row>
    <row r="261" spans="1:20" customFormat="1" ht="30" customHeight="1" x14ac:dyDescent="0.25">
      <c r="A261" s="116"/>
      <c r="B261" s="62"/>
      <c r="C261" s="62"/>
      <c r="D261" s="62"/>
      <c r="E261" s="62"/>
      <c r="F261" s="62"/>
      <c r="G261" s="62"/>
      <c r="H261" s="62"/>
      <c r="I261" s="630"/>
      <c r="J261" s="62"/>
      <c r="K261" s="62"/>
      <c r="L261" s="62"/>
      <c r="M261" s="62"/>
      <c r="N261" s="62"/>
      <c r="O261" s="62"/>
      <c r="P261" s="62"/>
      <c r="Q261" s="116"/>
      <c r="R261" s="62"/>
      <c r="S261" s="62"/>
      <c r="T261" s="62"/>
    </row>
    <row r="262" spans="1:20" customFormat="1" ht="30" customHeight="1" x14ac:dyDescent="0.25">
      <c r="A262" s="116"/>
      <c r="B262" s="62"/>
      <c r="C262" s="62"/>
      <c r="D262" s="62"/>
      <c r="E262" s="62"/>
      <c r="F262" s="62"/>
      <c r="G262" s="62"/>
      <c r="H262" s="62"/>
      <c r="I262" s="630"/>
      <c r="J262" s="62"/>
      <c r="K262" s="62"/>
      <c r="L262" s="62"/>
      <c r="M262" s="62"/>
      <c r="N262" s="62"/>
      <c r="O262" s="62"/>
      <c r="P262" s="62"/>
      <c r="Q262" s="116"/>
      <c r="R262" s="62"/>
      <c r="S262" s="62"/>
      <c r="T262" s="62"/>
    </row>
    <row r="263" spans="1:20" customFormat="1" ht="30" customHeight="1" x14ac:dyDescent="0.25">
      <c r="A263" s="116"/>
      <c r="B263" s="62"/>
      <c r="C263" s="62"/>
      <c r="D263" s="62"/>
      <c r="E263" s="62"/>
      <c r="F263" s="62"/>
      <c r="G263" s="62"/>
      <c r="H263" s="62"/>
      <c r="I263" s="630"/>
      <c r="J263" s="62"/>
      <c r="K263" s="62"/>
      <c r="L263" s="62"/>
      <c r="M263" s="62"/>
      <c r="N263" s="62"/>
      <c r="O263" s="62"/>
      <c r="P263" s="62"/>
      <c r="Q263" s="116"/>
      <c r="R263" s="62"/>
      <c r="S263" s="62"/>
      <c r="T263" s="62"/>
    </row>
    <row r="264" spans="1:20" customFormat="1" ht="30" customHeight="1" x14ac:dyDescent="0.25">
      <c r="A264" s="116"/>
      <c r="B264" s="62"/>
      <c r="C264" s="62"/>
      <c r="D264" s="62"/>
      <c r="E264" s="62"/>
      <c r="F264" s="62"/>
      <c r="G264" s="62"/>
      <c r="H264" s="62"/>
      <c r="I264" s="630"/>
      <c r="J264" s="62"/>
      <c r="K264" s="62"/>
      <c r="L264" s="62"/>
      <c r="M264" s="62"/>
      <c r="N264" s="62"/>
      <c r="O264" s="62"/>
      <c r="P264" s="62"/>
      <c r="Q264" s="116"/>
      <c r="R264" s="62"/>
      <c r="S264" s="62"/>
      <c r="T264" s="62"/>
    </row>
    <row r="265" spans="1:20" customFormat="1" ht="30" customHeight="1" x14ac:dyDescent="0.25">
      <c r="A265" s="116"/>
      <c r="B265" s="62"/>
      <c r="C265" s="62"/>
      <c r="D265" s="62"/>
      <c r="E265" s="62"/>
      <c r="F265" s="62"/>
      <c r="G265" s="62"/>
      <c r="H265" s="62"/>
      <c r="I265" s="630"/>
      <c r="J265" s="62"/>
      <c r="K265" s="62"/>
      <c r="L265" s="62"/>
      <c r="M265" s="62"/>
      <c r="N265" s="62"/>
      <c r="O265" s="62"/>
      <c r="P265" s="62"/>
      <c r="Q265" s="116"/>
      <c r="R265" s="62"/>
      <c r="S265" s="62"/>
      <c r="T265" s="62"/>
    </row>
    <row r="266" spans="1:20" customFormat="1" ht="30" customHeight="1" x14ac:dyDescent="0.25">
      <c r="A266" s="116"/>
      <c r="B266" s="62"/>
      <c r="C266" s="62"/>
      <c r="D266" s="62"/>
      <c r="E266" s="62"/>
      <c r="F266" s="62"/>
      <c r="G266" s="62"/>
      <c r="H266" s="62"/>
      <c r="I266" s="630"/>
      <c r="J266" s="62"/>
      <c r="K266" s="62"/>
      <c r="L266" s="62"/>
      <c r="M266" s="62"/>
      <c r="N266" s="62"/>
      <c r="O266" s="62"/>
      <c r="P266" s="62"/>
      <c r="Q266" s="116"/>
      <c r="R266" s="62"/>
      <c r="S266" s="62"/>
      <c r="T266" s="62"/>
    </row>
    <row r="267" spans="1:20" customFormat="1" ht="30" customHeight="1" x14ac:dyDescent="0.25">
      <c r="A267" s="116"/>
      <c r="B267" s="62"/>
      <c r="C267" s="62"/>
      <c r="D267" s="62"/>
      <c r="E267" s="62"/>
      <c r="F267" s="62"/>
      <c r="G267" s="62"/>
      <c r="H267" s="62"/>
      <c r="I267" s="630"/>
      <c r="J267" s="62"/>
      <c r="K267" s="62"/>
      <c r="L267" s="62"/>
      <c r="M267" s="62"/>
      <c r="N267" s="62"/>
      <c r="O267" s="62"/>
      <c r="P267" s="62"/>
      <c r="Q267" s="116"/>
      <c r="R267" s="62"/>
      <c r="S267" s="62"/>
      <c r="T267" s="62"/>
    </row>
    <row r="268" spans="1:20" customFormat="1" ht="30" customHeight="1" x14ac:dyDescent="0.25">
      <c r="A268" s="116"/>
      <c r="B268" s="62"/>
      <c r="C268" s="62"/>
      <c r="D268" s="62"/>
      <c r="E268" s="62"/>
      <c r="F268" s="62"/>
      <c r="G268" s="62"/>
      <c r="H268" s="62"/>
      <c r="I268" s="630"/>
      <c r="J268" s="62"/>
      <c r="K268" s="62"/>
      <c r="L268" s="62"/>
      <c r="M268" s="62"/>
      <c r="N268" s="62"/>
      <c r="O268" s="62"/>
      <c r="P268" s="62"/>
      <c r="Q268" s="116"/>
      <c r="R268" s="62"/>
      <c r="S268" s="62"/>
      <c r="T268" s="62"/>
    </row>
    <row r="269" spans="1:20" customFormat="1" ht="30" customHeight="1" x14ac:dyDescent="0.25">
      <c r="A269" s="116"/>
      <c r="B269" s="62"/>
      <c r="C269" s="62"/>
      <c r="D269" s="62"/>
      <c r="E269" s="62"/>
      <c r="F269" s="62"/>
      <c r="G269" s="62"/>
      <c r="H269" s="62"/>
      <c r="I269" s="630"/>
      <c r="J269" s="62"/>
      <c r="K269" s="62"/>
      <c r="L269" s="62"/>
      <c r="M269" s="62"/>
      <c r="N269" s="62"/>
      <c r="O269" s="62"/>
      <c r="P269" s="62"/>
      <c r="Q269" s="116"/>
      <c r="R269" s="62"/>
      <c r="S269" s="62"/>
      <c r="T269" s="62"/>
    </row>
    <row r="270" spans="1:20" customFormat="1" ht="30" customHeight="1" x14ac:dyDescent="0.25">
      <c r="A270" s="116"/>
      <c r="B270" s="62"/>
      <c r="C270" s="62"/>
      <c r="D270" s="62"/>
      <c r="E270" s="62"/>
      <c r="F270" s="62"/>
      <c r="G270" s="62"/>
      <c r="H270" s="62"/>
      <c r="I270" s="630"/>
      <c r="J270" s="62"/>
      <c r="K270" s="62"/>
      <c r="L270" s="62"/>
      <c r="M270" s="62"/>
      <c r="N270" s="62"/>
      <c r="O270" s="62"/>
      <c r="P270" s="62"/>
      <c r="Q270" s="116"/>
      <c r="R270" s="62"/>
      <c r="S270" s="62"/>
      <c r="T270" s="62"/>
    </row>
    <row r="271" spans="1:20" customFormat="1" ht="30" customHeight="1" x14ac:dyDescent="0.25">
      <c r="A271" s="116"/>
      <c r="B271" s="62"/>
      <c r="C271" s="62"/>
      <c r="D271" s="62"/>
      <c r="E271" s="62"/>
      <c r="F271" s="62"/>
      <c r="G271" s="62"/>
      <c r="H271" s="62"/>
      <c r="I271" s="630"/>
      <c r="J271" s="62"/>
      <c r="K271" s="62"/>
      <c r="L271" s="62"/>
      <c r="M271" s="62"/>
      <c r="N271" s="62"/>
      <c r="O271" s="62"/>
      <c r="P271" s="62"/>
      <c r="Q271" s="116"/>
      <c r="R271" s="62"/>
      <c r="S271" s="62"/>
      <c r="T271" s="62"/>
    </row>
    <row r="272" spans="1:20" customFormat="1" ht="30" customHeight="1" x14ac:dyDescent="0.25">
      <c r="A272" s="116"/>
      <c r="B272" s="62"/>
      <c r="C272" s="62"/>
      <c r="D272" s="62"/>
      <c r="E272" s="62"/>
      <c r="F272" s="62"/>
      <c r="G272" s="62"/>
      <c r="H272" s="62"/>
      <c r="I272" s="630"/>
      <c r="J272" s="62"/>
      <c r="K272" s="62"/>
      <c r="L272" s="62"/>
      <c r="M272" s="62"/>
      <c r="N272" s="62"/>
      <c r="O272" s="62"/>
      <c r="P272" s="62"/>
      <c r="Q272" s="116"/>
      <c r="R272" s="62"/>
      <c r="S272" s="62"/>
      <c r="T272" s="62"/>
    </row>
    <row r="273" spans="1:20" customFormat="1" ht="30" customHeight="1" x14ac:dyDescent="0.25">
      <c r="A273" s="116"/>
      <c r="B273" s="62"/>
      <c r="C273" s="62"/>
      <c r="D273" s="62"/>
      <c r="E273" s="62"/>
      <c r="F273" s="62"/>
      <c r="G273" s="62"/>
      <c r="H273" s="62"/>
      <c r="I273" s="630"/>
      <c r="J273" s="62"/>
      <c r="K273" s="62"/>
      <c r="L273" s="62"/>
      <c r="M273" s="62"/>
      <c r="N273" s="62"/>
      <c r="O273" s="62"/>
      <c r="P273" s="62"/>
      <c r="Q273" s="116"/>
      <c r="R273" s="62"/>
      <c r="S273" s="62"/>
      <c r="T273" s="62"/>
    </row>
    <row r="274" spans="1:20" customFormat="1" ht="30" customHeight="1" x14ac:dyDescent="0.25">
      <c r="A274" s="116"/>
      <c r="B274" s="62"/>
      <c r="C274" s="62"/>
      <c r="D274" s="62"/>
      <c r="E274" s="62"/>
      <c r="F274" s="62"/>
      <c r="G274" s="62"/>
      <c r="H274" s="62"/>
      <c r="I274" s="630"/>
      <c r="J274" s="62"/>
      <c r="K274" s="62"/>
      <c r="L274" s="62"/>
      <c r="M274" s="62"/>
      <c r="N274" s="62"/>
      <c r="O274" s="62"/>
      <c r="P274" s="62"/>
      <c r="Q274" s="116"/>
      <c r="R274" s="62"/>
      <c r="S274" s="62"/>
      <c r="T274" s="62"/>
    </row>
    <row r="275" spans="1:20" customFormat="1" ht="30" customHeight="1" x14ac:dyDescent="0.25">
      <c r="A275" s="116"/>
      <c r="B275" s="62"/>
      <c r="C275" s="62"/>
      <c r="D275" s="62"/>
      <c r="E275" s="62"/>
      <c r="F275" s="62"/>
      <c r="G275" s="62"/>
      <c r="H275" s="62"/>
      <c r="I275" s="630"/>
      <c r="J275" s="62"/>
      <c r="K275" s="62"/>
      <c r="L275" s="62"/>
      <c r="M275" s="62"/>
      <c r="N275" s="62"/>
      <c r="O275" s="62"/>
      <c r="P275" s="62"/>
      <c r="Q275" s="116"/>
      <c r="R275" s="62"/>
      <c r="S275" s="62"/>
      <c r="T275" s="62"/>
    </row>
    <row r="276" spans="1:20" customFormat="1" ht="30" customHeight="1" x14ac:dyDescent="0.25">
      <c r="A276" s="116"/>
      <c r="B276" s="62"/>
      <c r="C276" s="62"/>
      <c r="D276" s="62"/>
      <c r="E276" s="62"/>
      <c r="F276" s="62"/>
      <c r="G276" s="62"/>
      <c r="H276" s="62"/>
      <c r="I276" s="630"/>
      <c r="J276" s="62"/>
      <c r="K276" s="62"/>
      <c r="L276" s="62"/>
      <c r="M276" s="62"/>
      <c r="N276" s="62"/>
      <c r="O276" s="62"/>
      <c r="P276" s="62"/>
      <c r="Q276" s="116"/>
      <c r="R276" s="62"/>
      <c r="S276" s="62"/>
      <c r="T276" s="62"/>
    </row>
    <row r="277" spans="1:20" customFormat="1" ht="30" customHeight="1" x14ac:dyDescent="0.25">
      <c r="A277" s="116"/>
      <c r="B277" s="62"/>
      <c r="C277" s="62"/>
      <c r="D277" s="62"/>
      <c r="E277" s="62"/>
      <c r="F277" s="62"/>
      <c r="G277" s="62"/>
      <c r="H277" s="62"/>
      <c r="I277" s="630"/>
      <c r="J277" s="62"/>
      <c r="K277" s="62"/>
      <c r="L277" s="62"/>
      <c r="M277" s="62"/>
      <c r="N277" s="62"/>
      <c r="O277" s="62"/>
      <c r="P277" s="62"/>
      <c r="Q277" s="116"/>
      <c r="R277" s="62"/>
      <c r="S277" s="62"/>
      <c r="T277" s="62"/>
    </row>
    <row r="278" spans="1:20" customFormat="1" ht="30" customHeight="1" x14ac:dyDescent="0.25">
      <c r="A278" s="116"/>
      <c r="B278" s="62"/>
      <c r="C278" s="62"/>
      <c r="D278" s="62"/>
      <c r="E278" s="62"/>
      <c r="F278" s="62"/>
      <c r="G278" s="62"/>
      <c r="H278" s="62"/>
      <c r="I278" s="630"/>
      <c r="J278" s="62"/>
      <c r="K278" s="62"/>
      <c r="L278" s="62"/>
      <c r="M278" s="62"/>
      <c r="N278" s="62"/>
      <c r="O278" s="62"/>
      <c r="P278" s="62"/>
      <c r="Q278" s="116"/>
      <c r="R278" s="62"/>
      <c r="S278" s="62"/>
      <c r="T278" s="62"/>
    </row>
    <row r="279" spans="1:20" customFormat="1" ht="30" customHeight="1" x14ac:dyDescent="0.25">
      <c r="A279" s="116"/>
      <c r="B279" s="62"/>
      <c r="C279" s="62"/>
      <c r="D279" s="62"/>
      <c r="E279" s="62"/>
      <c r="F279" s="62"/>
      <c r="G279" s="62"/>
      <c r="H279" s="62"/>
      <c r="I279" s="630"/>
      <c r="J279" s="62"/>
      <c r="K279" s="62"/>
      <c r="L279" s="62"/>
      <c r="M279" s="62"/>
      <c r="N279" s="62"/>
      <c r="O279" s="62"/>
      <c r="P279" s="62"/>
      <c r="Q279" s="116"/>
      <c r="R279" s="62"/>
      <c r="S279" s="62"/>
      <c r="T279" s="62"/>
    </row>
    <row r="280" spans="1:20" customFormat="1" ht="30" customHeight="1" x14ac:dyDescent="0.25">
      <c r="A280" s="116"/>
      <c r="B280" s="62"/>
      <c r="C280" s="62"/>
      <c r="D280" s="62"/>
      <c r="E280" s="62"/>
      <c r="F280" s="62"/>
      <c r="G280" s="62"/>
      <c r="H280" s="62"/>
      <c r="I280" s="630"/>
      <c r="J280" s="62"/>
      <c r="K280" s="62"/>
      <c r="L280" s="62"/>
      <c r="M280" s="62"/>
      <c r="N280" s="62"/>
      <c r="O280" s="62"/>
      <c r="P280" s="62"/>
      <c r="Q280" s="116"/>
      <c r="R280" s="62"/>
      <c r="S280" s="62"/>
      <c r="T280" s="62"/>
    </row>
    <row r="281" spans="1:20" customFormat="1" ht="30" customHeight="1" x14ac:dyDescent="0.25">
      <c r="A281" s="116"/>
      <c r="B281" s="62"/>
      <c r="C281" s="62"/>
      <c r="D281" s="62"/>
      <c r="E281" s="62"/>
      <c r="F281" s="62"/>
      <c r="G281" s="62"/>
      <c r="H281" s="62"/>
      <c r="I281" s="630"/>
      <c r="J281" s="62"/>
      <c r="K281" s="62"/>
      <c r="L281" s="62"/>
      <c r="M281" s="62"/>
      <c r="N281" s="62"/>
      <c r="O281" s="62"/>
      <c r="P281" s="62"/>
      <c r="Q281" s="116"/>
      <c r="R281" s="62"/>
      <c r="S281" s="62"/>
      <c r="T281" s="62"/>
    </row>
    <row r="282" spans="1:20" customFormat="1" ht="30" customHeight="1" x14ac:dyDescent="0.25">
      <c r="A282" s="116"/>
      <c r="B282" s="62"/>
      <c r="C282" s="62"/>
      <c r="D282" s="62"/>
      <c r="E282" s="62"/>
      <c r="F282" s="62"/>
      <c r="G282" s="62"/>
      <c r="H282" s="62"/>
      <c r="I282" s="630"/>
      <c r="J282" s="62"/>
      <c r="K282" s="62"/>
      <c r="L282" s="62"/>
      <c r="M282" s="62"/>
      <c r="N282" s="62"/>
      <c r="O282" s="62"/>
      <c r="P282" s="62"/>
      <c r="Q282" s="116"/>
      <c r="R282" s="62"/>
      <c r="S282" s="62"/>
      <c r="T282" s="62"/>
    </row>
    <row r="283" spans="1:20" customFormat="1" ht="30" customHeight="1" x14ac:dyDescent="0.25">
      <c r="A283" s="116"/>
      <c r="B283" s="62"/>
      <c r="C283" s="62"/>
      <c r="D283" s="62"/>
      <c r="E283" s="62"/>
      <c r="F283" s="62"/>
      <c r="G283" s="62"/>
      <c r="H283" s="62"/>
      <c r="I283" s="630"/>
      <c r="J283" s="62"/>
      <c r="K283" s="62"/>
      <c r="L283" s="62"/>
      <c r="M283" s="62"/>
      <c r="N283" s="62"/>
      <c r="O283" s="62"/>
      <c r="P283" s="62"/>
      <c r="Q283" s="116"/>
      <c r="R283" s="62"/>
      <c r="S283" s="62"/>
      <c r="T283" s="62"/>
    </row>
    <row r="284" spans="1:20" customFormat="1" ht="30" customHeight="1" x14ac:dyDescent="0.25">
      <c r="A284" s="116"/>
      <c r="B284" s="62"/>
      <c r="C284" s="62"/>
      <c r="D284" s="62"/>
      <c r="E284" s="62"/>
      <c r="F284" s="62"/>
      <c r="G284" s="62"/>
      <c r="H284" s="62"/>
      <c r="I284" s="630"/>
      <c r="J284" s="62"/>
      <c r="K284" s="62"/>
      <c r="L284" s="62"/>
      <c r="M284" s="62"/>
      <c r="N284" s="62"/>
      <c r="O284" s="62"/>
      <c r="P284" s="62"/>
      <c r="Q284" s="116"/>
      <c r="R284" s="62"/>
      <c r="S284" s="62"/>
      <c r="T284" s="62"/>
    </row>
    <row r="285" spans="1:20" customFormat="1" ht="30" customHeight="1" x14ac:dyDescent="0.25">
      <c r="A285" s="116"/>
      <c r="B285" s="62"/>
      <c r="C285" s="62"/>
      <c r="D285" s="62"/>
      <c r="E285" s="62"/>
      <c r="F285" s="62"/>
      <c r="G285" s="62"/>
      <c r="H285" s="62"/>
      <c r="I285" s="630"/>
      <c r="J285" s="62"/>
      <c r="K285" s="62"/>
      <c r="L285" s="62"/>
      <c r="M285" s="62"/>
      <c r="N285" s="62"/>
      <c r="O285" s="62"/>
      <c r="P285" s="62"/>
      <c r="Q285" s="116"/>
      <c r="R285" s="62"/>
      <c r="S285" s="62"/>
      <c r="T285" s="62"/>
    </row>
    <row r="286" spans="1:20" customFormat="1" ht="30" customHeight="1" x14ac:dyDescent="0.25">
      <c r="A286" s="116"/>
      <c r="B286" s="62"/>
      <c r="C286" s="62"/>
      <c r="D286" s="62"/>
      <c r="E286" s="62"/>
      <c r="F286" s="62"/>
      <c r="G286" s="62"/>
      <c r="H286" s="62"/>
      <c r="I286" s="630"/>
      <c r="J286" s="62"/>
      <c r="K286" s="62"/>
      <c r="L286" s="62"/>
      <c r="M286" s="62"/>
      <c r="N286" s="62"/>
      <c r="O286" s="62"/>
      <c r="P286" s="62"/>
      <c r="Q286" s="116"/>
      <c r="R286" s="62"/>
      <c r="S286" s="62"/>
      <c r="T286" s="62"/>
    </row>
    <row r="287" spans="1:20" customFormat="1" ht="30" customHeight="1" x14ac:dyDescent="0.25">
      <c r="A287" s="116"/>
      <c r="B287" s="62"/>
      <c r="C287" s="62"/>
      <c r="D287" s="62"/>
      <c r="E287" s="62"/>
      <c r="F287" s="62"/>
      <c r="G287" s="62"/>
      <c r="H287" s="62"/>
      <c r="I287" s="630"/>
      <c r="J287" s="62"/>
      <c r="K287" s="225"/>
      <c r="L287" s="62"/>
      <c r="M287" s="62"/>
      <c r="N287" s="62"/>
      <c r="O287" s="62"/>
      <c r="P287" s="62"/>
      <c r="Q287" s="116"/>
      <c r="R287" s="62"/>
      <c r="S287" s="62"/>
      <c r="T287" s="62"/>
    </row>
    <row r="288" spans="1:20" customFormat="1" ht="30" customHeight="1" x14ac:dyDescent="0.25">
      <c r="A288" s="116"/>
      <c r="B288" s="62"/>
      <c r="C288" s="62"/>
      <c r="D288" s="62"/>
      <c r="E288" s="62"/>
      <c r="F288" s="62"/>
      <c r="G288" s="62"/>
      <c r="H288" s="62"/>
      <c r="I288" s="630"/>
      <c r="J288" s="62"/>
      <c r="K288" s="225"/>
      <c r="L288" s="62"/>
      <c r="M288" s="62"/>
      <c r="N288" s="62"/>
      <c r="O288" s="62"/>
      <c r="P288" s="62"/>
      <c r="Q288" s="116"/>
      <c r="R288" s="62"/>
      <c r="S288" s="62"/>
      <c r="T288" s="62"/>
    </row>
    <row r="289" spans="1:20" customFormat="1" ht="30" customHeight="1" x14ac:dyDescent="0.25">
      <c r="A289" s="116"/>
      <c r="B289" s="62"/>
      <c r="C289" s="62"/>
      <c r="D289" s="62"/>
      <c r="E289" s="62"/>
      <c r="F289" s="62"/>
      <c r="G289" s="62"/>
      <c r="H289" s="62"/>
      <c r="I289" s="630"/>
      <c r="J289" s="62"/>
      <c r="K289" s="225"/>
      <c r="L289" s="62"/>
      <c r="M289" s="62"/>
      <c r="N289" s="62"/>
      <c r="O289" s="62"/>
      <c r="P289" s="62"/>
      <c r="Q289" s="116"/>
      <c r="R289" s="62"/>
      <c r="S289" s="62"/>
      <c r="T289" s="62"/>
    </row>
    <row r="290" spans="1:20" customFormat="1" ht="30" customHeight="1" x14ac:dyDescent="0.25">
      <c r="A290" s="116"/>
      <c r="B290" s="62"/>
      <c r="C290" s="62"/>
      <c r="D290" s="62"/>
      <c r="E290" s="62"/>
      <c r="F290" s="62"/>
      <c r="G290" s="62"/>
      <c r="H290" s="62"/>
      <c r="I290" s="630"/>
      <c r="J290" s="62"/>
      <c r="K290" s="225"/>
      <c r="L290" s="62"/>
      <c r="M290" s="62"/>
      <c r="N290" s="62"/>
      <c r="O290" s="62"/>
      <c r="P290" s="62"/>
      <c r="Q290" s="116"/>
      <c r="R290" s="62"/>
      <c r="S290" s="62"/>
      <c r="T290" s="62"/>
    </row>
    <row r="291" spans="1:20" customFormat="1" ht="30" customHeight="1" x14ac:dyDescent="0.25">
      <c r="A291" s="116"/>
      <c r="B291" s="62"/>
      <c r="C291" s="62"/>
      <c r="D291" s="62"/>
      <c r="E291" s="62"/>
      <c r="F291" s="62"/>
      <c r="G291" s="62"/>
      <c r="H291" s="62"/>
      <c r="I291" s="630"/>
      <c r="J291" s="62"/>
      <c r="K291" s="225"/>
      <c r="L291" s="62"/>
      <c r="M291" s="62"/>
      <c r="N291" s="62"/>
      <c r="O291" s="62"/>
      <c r="P291" s="62"/>
      <c r="Q291" s="116"/>
      <c r="R291" s="62"/>
      <c r="S291" s="62"/>
      <c r="T291" s="62"/>
    </row>
    <row r="292" spans="1:20" customFormat="1" ht="30" customHeight="1" x14ac:dyDescent="0.25">
      <c r="A292" s="116"/>
      <c r="B292" s="62"/>
      <c r="C292" s="62"/>
      <c r="D292" s="62"/>
      <c r="E292" s="62"/>
      <c r="F292" s="62"/>
      <c r="G292" s="62"/>
      <c r="H292" s="62"/>
      <c r="I292" s="630"/>
      <c r="J292" s="62"/>
      <c r="K292" s="225"/>
      <c r="L292" s="62"/>
      <c r="M292" s="62"/>
      <c r="N292" s="62"/>
      <c r="O292" s="62"/>
      <c r="P292" s="62"/>
      <c r="Q292" s="116"/>
      <c r="R292" s="62"/>
      <c r="S292" s="62"/>
      <c r="T292" s="62"/>
    </row>
    <row r="293" spans="1:20" customFormat="1" ht="30" customHeight="1" x14ac:dyDescent="0.25">
      <c r="A293" s="116"/>
      <c r="B293" s="62"/>
      <c r="C293" s="62"/>
      <c r="D293" s="62"/>
      <c r="E293" s="62"/>
      <c r="F293" s="62"/>
      <c r="G293" s="62"/>
      <c r="H293" s="62"/>
      <c r="I293" s="630"/>
      <c r="J293" s="62"/>
      <c r="K293" s="225"/>
      <c r="L293" s="62"/>
      <c r="M293" s="62"/>
      <c r="N293" s="62"/>
      <c r="O293" s="62"/>
      <c r="P293" s="62"/>
      <c r="Q293" s="116"/>
      <c r="R293" s="62"/>
      <c r="S293" s="62"/>
      <c r="T293" s="62"/>
    </row>
    <row r="294" spans="1:20" customFormat="1" ht="30" customHeight="1" x14ac:dyDescent="0.25">
      <c r="A294" s="116"/>
      <c r="B294" s="62"/>
      <c r="C294" s="62"/>
      <c r="D294" s="62"/>
      <c r="E294" s="62"/>
      <c r="F294" s="62"/>
      <c r="G294" s="62"/>
      <c r="H294" s="62"/>
      <c r="I294" s="630"/>
      <c r="J294" s="62"/>
      <c r="K294" s="225"/>
      <c r="L294" s="62"/>
      <c r="M294" s="62"/>
      <c r="N294" s="62"/>
      <c r="O294" s="62"/>
      <c r="P294" s="62"/>
      <c r="Q294" s="116"/>
      <c r="R294" s="62"/>
      <c r="S294" s="62"/>
      <c r="T294" s="62"/>
    </row>
    <row r="295" spans="1:20" customFormat="1" ht="30" customHeight="1" x14ac:dyDescent="0.25">
      <c r="A295" s="116"/>
      <c r="B295" s="62"/>
      <c r="C295" s="62"/>
      <c r="D295" s="62"/>
      <c r="E295" s="62"/>
      <c r="F295" s="62"/>
      <c r="G295" s="62"/>
      <c r="H295" s="62"/>
      <c r="I295" s="630"/>
      <c r="J295" s="62"/>
      <c r="K295" s="225"/>
      <c r="L295" s="62"/>
      <c r="M295" s="62"/>
      <c r="N295" s="62"/>
      <c r="O295" s="62"/>
      <c r="P295" s="62"/>
      <c r="Q295" s="116"/>
      <c r="R295" s="62"/>
      <c r="S295" s="62"/>
      <c r="T295" s="62"/>
    </row>
    <row r="296" spans="1:20" customFormat="1" ht="30" customHeight="1" x14ac:dyDescent="0.25">
      <c r="A296" s="116"/>
      <c r="B296" s="62"/>
      <c r="C296" s="62"/>
      <c r="D296" s="62"/>
      <c r="E296" s="62"/>
      <c r="F296" s="62"/>
      <c r="G296" s="62"/>
      <c r="H296" s="62"/>
      <c r="I296" s="630"/>
      <c r="J296" s="62"/>
      <c r="K296" s="225"/>
      <c r="L296" s="62"/>
      <c r="M296" s="62"/>
      <c r="N296" s="62"/>
      <c r="O296" s="62"/>
      <c r="P296" s="62"/>
      <c r="Q296" s="116"/>
      <c r="R296" s="62"/>
      <c r="S296" s="62"/>
      <c r="T296" s="62"/>
    </row>
    <row r="297" spans="1:20" customFormat="1" ht="30" customHeight="1" x14ac:dyDescent="0.25">
      <c r="A297" s="116"/>
      <c r="B297" s="62"/>
      <c r="C297" s="62"/>
      <c r="D297" s="62"/>
      <c r="E297" s="62"/>
      <c r="F297" s="62"/>
      <c r="G297" s="62"/>
      <c r="H297" s="62"/>
      <c r="I297" s="630"/>
      <c r="J297" s="62"/>
      <c r="K297" s="225"/>
      <c r="L297" s="62"/>
      <c r="M297" s="62"/>
      <c r="N297" s="62"/>
      <c r="O297" s="62"/>
      <c r="P297" s="62"/>
      <c r="Q297" s="116"/>
      <c r="R297" s="62"/>
      <c r="S297" s="62"/>
      <c r="T297" s="62"/>
    </row>
    <row r="298" spans="1:20" customFormat="1" ht="30" customHeight="1" x14ac:dyDescent="0.25">
      <c r="A298" s="116"/>
      <c r="B298" s="62"/>
      <c r="C298" s="62"/>
      <c r="D298" s="62"/>
      <c r="E298" s="62"/>
      <c r="F298" s="62"/>
      <c r="G298" s="62"/>
      <c r="H298" s="62"/>
      <c r="I298" s="630"/>
      <c r="J298" s="62"/>
      <c r="K298" s="225"/>
      <c r="L298" s="62"/>
      <c r="M298" s="62"/>
      <c r="N298" s="62"/>
      <c r="O298" s="62"/>
      <c r="P298" s="62"/>
      <c r="Q298" s="116"/>
      <c r="R298" s="62"/>
      <c r="S298" s="62"/>
      <c r="T298" s="62"/>
    </row>
    <row r="299" spans="1:20" customFormat="1" ht="30" customHeight="1" x14ac:dyDescent="0.25">
      <c r="A299" s="116"/>
      <c r="B299" s="62"/>
      <c r="C299" s="62"/>
      <c r="D299" s="62"/>
      <c r="E299" s="62"/>
      <c r="F299" s="62"/>
      <c r="G299" s="62"/>
      <c r="H299" s="62"/>
      <c r="I299" s="630"/>
      <c r="J299" s="62"/>
      <c r="K299" s="225"/>
      <c r="L299" s="62"/>
      <c r="M299" s="62"/>
      <c r="N299" s="62"/>
      <c r="O299" s="62"/>
      <c r="P299" s="62"/>
      <c r="Q299" s="116"/>
      <c r="R299" s="62"/>
      <c r="S299" s="62"/>
      <c r="T299" s="62"/>
    </row>
    <row r="300" spans="1:20" customFormat="1" ht="30" customHeight="1" x14ac:dyDescent="0.25">
      <c r="A300" s="116"/>
      <c r="B300" s="62"/>
      <c r="C300" s="62"/>
      <c r="D300" s="62"/>
      <c r="E300" s="62"/>
      <c r="F300" s="62"/>
      <c r="G300" s="62"/>
      <c r="H300" s="62"/>
      <c r="I300" s="630"/>
      <c r="J300" s="62"/>
      <c r="K300" s="225"/>
      <c r="L300" s="62"/>
      <c r="M300" s="62"/>
      <c r="N300" s="62"/>
      <c r="O300" s="62"/>
      <c r="P300" s="62"/>
      <c r="Q300" s="116"/>
      <c r="R300" s="62"/>
      <c r="S300" s="62"/>
      <c r="T300" s="62"/>
    </row>
    <row r="301" spans="1:20" customFormat="1" ht="30" customHeight="1" x14ac:dyDescent="0.25">
      <c r="A301" s="116"/>
      <c r="B301" s="62"/>
      <c r="C301" s="62"/>
      <c r="D301" s="62"/>
      <c r="E301" s="62"/>
      <c r="F301" s="62"/>
      <c r="G301" s="62"/>
      <c r="H301" s="62"/>
      <c r="I301" s="630"/>
      <c r="J301" s="62"/>
      <c r="K301" s="225"/>
      <c r="L301" s="62"/>
      <c r="M301" s="62"/>
      <c r="N301" s="62"/>
      <c r="O301" s="62"/>
      <c r="P301" s="62"/>
      <c r="Q301" s="116"/>
      <c r="R301" s="62"/>
      <c r="S301" s="62"/>
      <c r="T301" s="62"/>
    </row>
    <row r="302" spans="1:20" customFormat="1" ht="30" customHeight="1" x14ac:dyDescent="0.25">
      <c r="A302" s="116"/>
      <c r="B302" s="62"/>
      <c r="C302" s="62"/>
      <c r="D302" s="62"/>
      <c r="E302" s="62"/>
      <c r="F302" s="62"/>
      <c r="G302" s="62"/>
      <c r="H302" s="62"/>
      <c r="I302" s="630"/>
      <c r="J302" s="62"/>
      <c r="K302" s="225"/>
      <c r="L302" s="62"/>
      <c r="M302" s="62"/>
      <c r="N302" s="62"/>
      <c r="O302" s="62"/>
      <c r="P302" s="62"/>
      <c r="Q302" s="116"/>
      <c r="R302" s="62"/>
      <c r="S302" s="62"/>
      <c r="T302" s="62"/>
    </row>
    <row r="303" spans="1:20" customFormat="1" ht="30" customHeight="1" x14ac:dyDescent="0.25">
      <c r="A303" s="116"/>
      <c r="B303" s="62"/>
      <c r="C303" s="62"/>
      <c r="D303" s="62"/>
      <c r="E303" s="62"/>
      <c r="F303" s="62"/>
      <c r="G303" s="62"/>
      <c r="H303" s="62"/>
      <c r="I303" s="630"/>
      <c r="J303" s="62"/>
      <c r="K303" s="225"/>
      <c r="L303" s="62"/>
      <c r="M303" s="62"/>
      <c r="N303" s="62"/>
      <c r="O303" s="62"/>
      <c r="P303" s="62"/>
      <c r="Q303" s="116"/>
      <c r="R303" s="62"/>
      <c r="S303" s="62"/>
      <c r="T303" s="62"/>
    </row>
    <row r="304" spans="1:20" customFormat="1" ht="30" customHeight="1" x14ac:dyDescent="0.25">
      <c r="A304" s="116"/>
      <c r="B304" s="62"/>
      <c r="C304" s="62"/>
      <c r="D304" s="62"/>
      <c r="E304" s="62"/>
      <c r="F304" s="62"/>
      <c r="G304" s="62"/>
      <c r="H304" s="62"/>
      <c r="I304" s="630"/>
      <c r="J304" s="62"/>
      <c r="K304" s="225"/>
      <c r="L304" s="62"/>
      <c r="M304" s="62"/>
      <c r="N304" s="62"/>
      <c r="O304" s="62"/>
      <c r="P304" s="62"/>
      <c r="Q304" s="116"/>
      <c r="R304" s="62"/>
      <c r="S304" s="62"/>
      <c r="T304" s="62"/>
    </row>
    <row r="305" spans="1:20" customFormat="1" ht="30" customHeight="1" x14ac:dyDescent="0.25">
      <c r="A305" s="116"/>
      <c r="B305" s="62"/>
      <c r="C305" s="62"/>
      <c r="D305" s="62"/>
      <c r="E305" s="62"/>
      <c r="F305" s="62"/>
      <c r="G305" s="62"/>
      <c r="H305" s="62"/>
      <c r="I305" s="630"/>
      <c r="J305" s="62"/>
      <c r="K305" s="225"/>
      <c r="L305" s="62"/>
      <c r="M305" s="62"/>
      <c r="N305" s="62"/>
      <c r="O305" s="62"/>
      <c r="P305" s="62"/>
      <c r="Q305" s="116"/>
      <c r="R305" s="62"/>
      <c r="S305" s="62"/>
      <c r="T305" s="62"/>
    </row>
    <row r="306" spans="1:20" customFormat="1" ht="30" customHeight="1" x14ac:dyDescent="0.25">
      <c r="A306" s="116"/>
      <c r="B306" s="62"/>
      <c r="C306" s="62"/>
      <c r="D306" s="62"/>
      <c r="E306" s="62"/>
      <c r="F306" s="62"/>
      <c r="G306" s="62"/>
      <c r="H306" s="62"/>
      <c r="I306" s="630"/>
      <c r="J306" s="62"/>
      <c r="K306" s="225"/>
      <c r="L306" s="62"/>
      <c r="M306" s="62"/>
      <c r="N306" s="62"/>
      <c r="O306" s="62"/>
      <c r="P306" s="62"/>
      <c r="Q306" s="116"/>
      <c r="R306" s="62"/>
      <c r="S306" s="62"/>
      <c r="T306" s="62"/>
    </row>
    <row r="307" spans="1:20" customFormat="1" ht="30" customHeight="1" x14ac:dyDescent="0.25">
      <c r="A307" s="116"/>
      <c r="B307" s="62"/>
      <c r="C307" s="62"/>
      <c r="D307" s="62"/>
      <c r="E307" s="62"/>
      <c r="F307" s="62"/>
      <c r="G307" s="62"/>
      <c r="H307" s="62"/>
      <c r="I307" s="630"/>
      <c r="J307" s="62"/>
      <c r="K307" s="225"/>
      <c r="L307" s="62"/>
      <c r="M307" s="62"/>
      <c r="N307" s="62"/>
      <c r="O307" s="62"/>
      <c r="P307" s="62"/>
      <c r="Q307" s="116"/>
      <c r="R307" s="62"/>
      <c r="S307" s="62"/>
      <c r="T307" s="62"/>
    </row>
    <row r="308" spans="1:20" customFormat="1" ht="30" customHeight="1" x14ac:dyDescent="0.25">
      <c r="A308" s="116"/>
      <c r="B308" s="62"/>
      <c r="C308" s="62"/>
      <c r="D308" s="62"/>
      <c r="E308" s="62"/>
      <c r="F308" s="62"/>
      <c r="G308" s="62"/>
      <c r="H308" s="62"/>
      <c r="I308" s="630"/>
      <c r="J308" s="62"/>
      <c r="K308" s="225"/>
      <c r="L308" s="62"/>
      <c r="M308" s="62"/>
      <c r="N308" s="62"/>
      <c r="O308" s="62"/>
      <c r="P308" s="62"/>
      <c r="Q308" s="116"/>
      <c r="R308" s="62"/>
      <c r="S308" s="62"/>
      <c r="T308" s="62"/>
    </row>
    <row r="309" spans="1:20" customFormat="1" ht="30" customHeight="1" x14ac:dyDescent="0.25">
      <c r="A309" s="116"/>
      <c r="B309" s="62"/>
      <c r="C309" s="62"/>
      <c r="D309" s="62"/>
      <c r="E309" s="62"/>
      <c r="F309" s="62"/>
      <c r="G309" s="62"/>
      <c r="H309" s="62"/>
      <c r="I309" s="630"/>
      <c r="J309" s="62"/>
      <c r="K309" s="225"/>
      <c r="L309" s="62"/>
      <c r="M309" s="62"/>
      <c r="N309" s="62"/>
      <c r="O309" s="62"/>
      <c r="P309" s="62"/>
      <c r="Q309" s="116"/>
      <c r="R309" s="62"/>
      <c r="S309" s="62"/>
      <c r="T309" s="62"/>
    </row>
    <row r="310" spans="1:20" customFormat="1" ht="30" customHeight="1" x14ac:dyDescent="0.25">
      <c r="A310" s="116"/>
      <c r="B310" s="62"/>
      <c r="C310" s="62"/>
      <c r="D310" s="62"/>
      <c r="E310" s="62"/>
      <c r="F310" s="62"/>
      <c r="G310" s="62"/>
      <c r="H310" s="62"/>
      <c r="I310" s="630"/>
      <c r="J310" s="62"/>
      <c r="K310" s="225"/>
      <c r="L310" s="62"/>
      <c r="M310" s="62"/>
      <c r="N310" s="62"/>
      <c r="O310" s="62"/>
      <c r="P310" s="62"/>
      <c r="Q310" s="116"/>
      <c r="R310" s="62"/>
      <c r="S310" s="62"/>
      <c r="T310" s="62"/>
    </row>
    <row r="311" spans="1:20" customFormat="1" ht="30" customHeight="1" x14ac:dyDescent="0.25">
      <c r="A311" s="116"/>
      <c r="B311" s="62"/>
      <c r="C311" s="62"/>
      <c r="D311" s="62"/>
      <c r="E311" s="62"/>
      <c r="F311" s="62"/>
      <c r="G311" s="62"/>
      <c r="H311" s="62"/>
      <c r="I311" s="630"/>
      <c r="J311" s="62"/>
      <c r="K311" s="225"/>
      <c r="L311" s="62"/>
      <c r="M311" s="62"/>
      <c r="N311" s="62"/>
      <c r="O311" s="62"/>
      <c r="P311" s="62"/>
      <c r="Q311" s="116"/>
      <c r="R311" s="62"/>
      <c r="S311" s="62"/>
      <c r="T311" s="62"/>
    </row>
    <row r="312" spans="1:20" customFormat="1" ht="30" customHeight="1" x14ac:dyDescent="0.25">
      <c r="A312" s="116"/>
      <c r="B312" s="62"/>
      <c r="C312" s="62"/>
      <c r="D312" s="62"/>
      <c r="E312" s="62"/>
      <c r="F312" s="62"/>
      <c r="G312" s="62"/>
      <c r="H312" s="62"/>
      <c r="I312" s="630"/>
      <c r="J312" s="62"/>
      <c r="K312" s="225"/>
      <c r="L312" s="62"/>
      <c r="M312" s="62"/>
      <c r="N312" s="62"/>
      <c r="O312" s="62"/>
      <c r="P312" s="62"/>
      <c r="Q312" s="116"/>
      <c r="R312" s="62"/>
      <c r="S312" s="62"/>
      <c r="T312" s="62"/>
    </row>
    <row r="313" spans="1:20" customFormat="1" ht="30" customHeight="1" x14ac:dyDescent="0.25">
      <c r="A313" s="116"/>
      <c r="B313" s="62"/>
      <c r="C313" s="62"/>
      <c r="D313" s="62"/>
      <c r="E313" s="62"/>
      <c r="F313" s="62"/>
      <c r="G313" s="62"/>
      <c r="H313" s="62"/>
      <c r="I313" s="630"/>
      <c r="J313" s="62"/>
      <c r="K313" s="225"/>
      <c r="L313" s="62"/>
      <c r="M313" s="62"/>
      <c r="N313" s="62"/>
      <c r="O313" s="62"/>
      <c r="P313" s="62"/>
      <c r="Q313" s="116"/>
      <c r="R313" s="62"/>
      <c r="S313" s="62"/>
      <c r="T313" s="62"/>
    </row>
    <row r="314" spans="1:20" customFormat="1" ht="30" customHeight="1" x14ac:dyDescent="0.25">
      <c r="A314" s="116"/>
      <c r="B314" s="62"/>
      <c r="C314" s="62"/>
      <c r="D314" s="62"/>
      <c r="E314" s="62"/>
      <c r="F314" s="62"/>
      <c r="G314" s="62"/>
      <c r="H314" s="62"/>
      <c r="I314" s="630"/>
      <c r="J314" s="62"/>
      <c r="K314" s="225"/>
      <c r="L314" s="62"/>
      <c r="M314" s="62"/>
      <c r="N314" s="62"/>
      <c r="O314" s="62"/>
      <c r="P314" s="62"/>
      <c r="Q314" s="116"/>
      <c r="R314" s="62"/>
      <c r="S314" s="62"/>
      <c r="T314" s="62"/>
    </row>
    <row r="315" spans="1:20" customFormat="1" ht="30" customHeight="1" x14ac:dyDescent="0.25">
      <c r="A315" s="116"/>
      <c r="B315" s="62"/>
      <c r="C315" s="62"/>
      <c r="D315" s="62"/>
      <c r="E315" s="62"/>
      <c r="F315" s="62"/>
      <c r="G315" s="62"/>
      <c r="H315" s="62"/>
      <c r="I315" s="630"/>
      <c r="J315" s="62"/>
      <c r="K315" s="225"/>
      <c r="L315" s="62"/>
      <c r="M315" s="62"/>
      <c r="N315" s="62"/>
      <c r="O315" s="62"/>
      <c r="P315" s="62"/>
      <c r="Q315" s="116"/>
      <c r="R315" s="62"/>
      <c r="S315" s="62"/>
      <c r="T315" s="62"/>
    </row>
    <row r="316" spans="1:20" customFormat="1" ht="30" customHeight="1" x14ac:dyDescent="0.25">
      <c r="A316" s="116"/>
      <c r="B316" s="62"/>
      <c r="C316" s="62"/>
      <c r="D316" s="62"/>
      <c r="E316" s="62"/>
      <c r="F316" s="62"/>
      <c r="G316" s="62"/>
      <c r="H316" s="62"/>
      <c r="I316" s="630"/>
      <c r="J316" s="62"/>
      <c r="K316" s="225"/>
      <c r="L316" s="62"/>
      <c r="M316" s="62"/>
      <c r="N316" s="62"/>
      <c r="O316" s="62"/>
      <c r="P316" s="62"/>
      <c r="Q316" s="116"/>
      <c r="R316" s="62"/>
      <c r="S316" s="62"/>
      <c r="T316" s="62"/>
    </row>
    <row r="317" spans="1:20" customFormat="1" ht="30" customHeight="1" x14ac:dyDescent="0.25">
      <c r="A317" s="116"/>
      <c r="B317" s="62"/>
      <c r="C317" s="62"/>
      <c r="D317" s="62"/>
      <c r="E317" s="62"/>
      <c r="F317" s="62"/>
      <c r="G317" s="62"/>
      <c r="H317" s="62"/>
      <c r="I317" s="630"/>
      <c r="J317" s="62"/>
      <c r="K317" s="225"/>
      <c r="L317" s="62"/>
      <c r="M317" s="62"/>
      <c r="N317" s="62"/>
      <c r="O317" s="62"/>
      <c r="P317" s="62"/>
      <c r="Q317" s="116"/>
      <c r="R317" s="62"/>
      <c r="S317" s="62"/>
      <c r="T317" s="62"/>
    </row>
    <row r="318" spans="1:20" customFormat="1" ht="30" customHeight="1" x14ac:dyDescent="0.25">
      <c r="A318" s="116"/>
      <c r="B318" s="62"/>
      <c r="C318" s="62"/>
      <c r="D318" s="62"/>
      <c r="E318" s="62"/>
      <c r="F318" s="62"/>
      <c r="G318" s="62"/>
      <c r="H318" s="62"/>
      <c r="I318" s="630"/>
      <c r="J318" s="62"/>
      <c r="K318" s="225"/>
      <c r="L318" s="62"/>
      <c r="M318" s="62"/>
      <c r="N318" s="62"/>
      <c r="O318" s="62"/>
      <c r="P318" s="62"/>
      <c r="Q318" s="116"/>
      <c r="R318" s="62"/>
      <c r="S318" s="62"/>
      <c r="T318" s="62"/>
    </row>
    <row r="319" spans="1:20" customFormat="1" ht="30" customHeight="1" x14ac:dyDescent="0.25">
      <c r="A319" s="116"/>
      <c r="B319" s="62"/>
      <c r="C319" s="62"/>
      <c r="D319" s="62"/>
      <c r="E319" s="62"/>
      <c r="F319" s="62"/>
      <c r="G319" s="62"/>
      <c r="H319" s="62"/>
      <c r="I319" s="630"/>
      <c r="J319" s="62"/>
      <c r="K319" s="225"/>
      <c r="L319" s="62"/>
      <c r="M319" s="62"/>
      <c r="N319" s="62"/>
      <c r="O319" s="62"/>
      <c r="P319" s="62"/>
      <c r="Q319" s="116"/>
      <c r="R319" s="62"/>
      <c r="S319" s="62"/>
      <c r="T319" s="62"/>
    </row>
    <row r="320" spans="1:20" customFormat="1" ht="30" customHeight="1" x14ac:dyDescent="0.25">
      <c r="A320" s="116"/>
      <c r="B320" s="62"/>
      <c r="C320" s="62"/>
      <c r="D320" s="62"/>
      <c r="E320" s="62"/>
      <c r="F320" s="62"/>
      <c r="G320" s="62"/>
      <c r="H320" s="62"/>
      <c r="I320" s="630"/>
      <c r="J320" s="62"/>
      <c r="K320" s="225"/>
      <c r="L320" s="62"/>
      <c r="M320" s="62"/>
      <c r="N320" s="62"/>
      <c r="O320" s="62"/>
      <c r="P320" s="62"/>
      <c r="Q320" s="116"/>
      <c r="R320" s="62"/>
      <c r="S320" s="62"/>
      <c r="T320" s="62"/>
    </row>
    <row r="321" spans="1:20" customFormat="1" ht="30" customHeight="1" x14ac:dyDescent="0.25">
      <c r="A321" s="116"/>
      <c r="B321" s="62"/>
      <c r="C321" s="62"/>
      <c r="D321" s="62"/>
      <c r="E321" s="62"/>
      <c r="F321" s="62"/>
      <c r="G321" s="62"/>
      <c r="H321" s="62"/>
      <c r="I321" s="630"/>
      <c r="J321" s="62"/>
      <c r="K321" s="225"/>
      <c r="L321" s="62"/>
      <c r="M321" s="62"/>
      <c r="N321" s="62"/>
      <c r="O321" s="62"/>
      <c r="P321" s="62"/>
      <c r="Q321" s="116"/>
      <c r="R321" s="62"/>
      <c r="S321" s="62"/>
      <c r="T321" s="62"/>
    </row>
    <row r="322" spans="1:20" customFormat="1" ht="30" customHeight="1" x14ac:dyDescent="0.25">
      <c r="A322" s="116"/>
      <c r="B322" s="62"/>
      <c r="C322" s="62"/>
      <c r="D322" s="62"/>
      <c r="E322" s="62"/>
      <c r="F322" s="62"/>
      <c r="G322" s="62"/>
      <c r="H322" s="62"/>
      <c r="I322" s="630"/>
      <c r="J322" s="62"/>
      <c r="K322" s="225"/>
      <c r="L322" s="62"/>
      <c r="M322" s="62"/>
      <c r="N322" s="62"/>
      <c r="O322" s="62"/>
      <c r="P322" s="62"/>
      <c r="Q322" s="116"/>
      <c r="R322" s="62"/>
      <c r="S322" s="62"/>
      <c r="T322" s="62"/>
    </row>
    <row r="323" spans="1:20" customFormat="1" ht="30" customHeight="1" x14ac:dyDescent="0.25">
      <c r="A323" s="116"/>
      <c r="B323" s="62"/>
      <c r="C323" s="62"/>
      <c r="D323" s="62"/>
      <c r="E323" s="62"/>
      <c r="F323" s="62"/>
      <c r="G323" s="62"/>
      <c r="H323" s="62"/>
      <c r="I323" s="630"/>
      <c r="J323" s="62"/>
      <c r="K323" s="225"/>
      <c r="L323" s="62"/>
      <c r="M323" s="62"/>
      <c r="N323" s="62"/>
      <c r="O323" s="62"/>
      <c r="P323" s="62"/>
      <c r="Q323" s="116"/>
      <c r="R323" s="62"/>
      <c r="S323" s="62"/>
      <c r="T323" s="62"/>
    </row>
    <row r="324" spans="1:20" customFormat="1" ht="30" customHeight="1" x14ac:dyDescent="0.25">
      <c r="A324" s="116"/>
      <c r="B324" s="62"/>
      <c r="C324" s="62"/>
      <c r="D324" s="62"/>
      <c r="E324" s="62"/>
      <c r="F324" s="62"/>
      <c r="G324" s="62"/>
      <c r="H324" s="62"/>
      <c r="I324" s="630"/>
      <c r="J324" s="62"/>
      <c r="K324" s="225"/>
      <c r="L324" s="62"/>
      <c r="M324" s="62"/>
      <c r="N324" s="62"/>
      <c r="O324" s="62"/>
      <c r="P324" s="62"/>
      <c r="Q324" s="116"/>
      <c r="R324" s="62"/>
      <c r="S324" s="62"/>
      <c r="T324" s="62"/>
    </row>
    <row r="325" spans="1:20" customFormat="1" ht="30" customHeight="1" x14ac:dyDescent="0.25">
      <c r="A325" s="116"/>
      <c r="B325" s="62"/>
      <c r="C325" s="62"/>
      <c r="D325" s="62"/>
      <c r="E325" s="62"/>
      <c r="F325" s="62"/>
      <c r="G325" s="62"/>
      <c r="H325" s="62"/>
      <c r="I325" s="630"/>
      <c r="J325" s="62"/>
      <c r="K325" s="225"/>
      <c r="L325" s="62"/>
      <c r="M325" s="62"/>
      <c r="N325" s="62"/>
      <c r="O325" s="62"/>
      <c r="P325" s="62"/>
      <c r="Q325" s="116"/>
      <c r="R325" s="62"/>
      <c r="S325" s="62"/>
      <c r="T325" s="62"/>
    </row>
    <row r="326" spans="1:20" customFormat="1" ht="30" customHeight="1" x14ac:dyDescent="0.25">
      <c r="A326" s="116"/>
      <c r="B326" s="62"/>
      <c r="C326" s="62"/>
      <c r="D326" s="62"/>
      <c r="E326" s="62"/>
      <c r="F326" s="62"/>
      <c r="G326" s="62"/>
      <c r="H326" s="62"/>
      <c r="I326" s="630"/>
      <c r="J326" s="62"/>
      <c r="K326" s="225"/>
      <c r="L326" s="62"/>
      <c r="M326" s="62"/>
      <c r="N326" s="62"/>
      <c r="O326" s="62"/>
      <c r="P326" s="62"/>
      <c r="Q326" s="116"/>
      <c r="R326" s="62"/>
      <c r="S326" s="62"/>
      <c r="T326" s="62"/>
    </row>
    <row r="327" spans="1:20" customFormat="1" ht="30" customHeight="1" x14ac:dyDescent="0.25">
      <c r="A327" s="116"/>
      <c r="B327" s="62"/>
      <c r="C327" s="62"/>
      <c r="D327" s="62"/>
      <c r="E327" s="62"/>
      <c r="F327" s="62"/>
      <c r="G327" s="62"/>
      <c r="H327" s="62"/>
      <c r="I327" s="630"/>
      <c r="J327" s="62"/>
      <c r="K327" s="225"/>
      <c r="L327" s="62"/>
      <c r="M327" s="62"/>
      <c r="N327" s="62"/>
      <c r="O327" s="62"/>
      <c r="P327" s="62"/>
      <c r="Q327" s="116"/>
      <c r="R327" s="62"/>
      <c r="S327" s="62"/>
      <c r="T327" s="62"/>
    </row>
    <row r="328" spans="1:20" customFormat="1" ht="30" customHeight="1" x14ac:dyDescent="0.25">
      <c r="A328" s="116"/>
      <c r="B328" s="62"/>
      <c r="C328" s="62"/>
      <c r="D328" s="62"/>
      <c r="E328" s="62"/>
      <c r="F328" s="62"/>
      <c r="G328" s="62"/>
      <c r="H328" s="62"/>
      <c r="I328" s="630"/>
      <c r="J328" s="62"/>
      <c r="K328" s="225"/>
      <c r="L328" s="62"/>
      <c r="M328" s="62"/>
      <c r="N328" s="62"/>
      <c r="O328" s="62"/>
      <c r="P328" s="62"/>
      <c r="Q328" s="116"/>
      <c r="R328" s="62"/>
      <c r="S328" s="62"/>
      <c r="T328" s="62"/>
    </row>
    <row r="329" spans="1:20" customFormat="1" ht="30" customHeight="1" x14ac:dyDescent="0.25">
      <c r="A329" s="116"/>
      <c r="B329" s="62"/>
      <c r="C329" s="62"/>
      <c r="D329" s="62"/>
      <c r="E329" s="62"/>
      <c r="F329" s="62"/>
      <c r="G329" s="62"/>
      <c r="H329" s="62"/>
      <c r="I329" s="630"/>
      <c r="J329" s="62"/>
      <c r="K329" s="225"/>
      <c r="L329" s="62"/>
      <c r="M329" s="62"/>
      <c r="N329" s="62"/>
      <c r="O329" s="62"/>
      <c r="P329" s="62"/>
      <c r="Q329" s="116"/>
      <c r="R329" s="62"/>
      <c r="S329" s="62"/>
      <c r="T329" s="62"/>
    </row>
    <row r="330" spans="1:20" customFormat="1" ht="30" customHeight="1" x14ac:dyDescent="0.25">
      <c r="A330" s="116"/>
      <c r="B330" s="62"/>
      <c r="C330" s="62"/>
      <c r="D330" s="62"/>
      <c r="E330" s="62"/>
      <c r="F330" s="62"/>
      <c r="G330" s="62"/>
      <c r="H330" s="62"/>
      <c r="I330" s="630"/>
      <c r="J330" s="62"/>
      <c r="K330" s="225"/>
      <c r="L330" s="62"/>
      <c r="M330" s="62"/>
      <c r="N330" s="62"/>
      <c r="O330" s="62"/>
      <c r="P330" s="62"/>
      <c r="Q330" s="116"/>
      <c r="R330" s="62"/>
      <c r="S330" s="62"/>
      <c r="T330" s="62"/>
    </row>
    <row r="331" spans="1:20" customFormat="1" ht="30" customHeight="1" x14ac:dyDescent="0.25">
      <c r="A331" s="116"/>
      <c r="B331" s="62"/>
      <c r="C331" s="62"/>
      <c r="D331" s="62"/>
      <c r="E331" s="62"/>
      <c r="F331" s="62"/>
      <c r="G331" s="62"/>
      <c r="H331" s="62"/>
      <c r="I331" s="630"/>
      <c r="J331" s="62"/>
      <c r="K331" s="225"/>
      <c r="L331" s="62"/>
      <c r="M331" s="62"/>
      <c r="N331" s="62"/>
      <c r="O331" s="62"/>
      <c r="P331" s="62"/>
      <c r="Q331" s="116"/>
      <c r="R331" s="62"/>
      <c r="S331" s="62"/>
      <c r="T331" s="62"/>
    </row>
    <row r="332" spans="1:20" customFormat="1" ht="30" customHeight="1" x14ac:dyDescent="0.25">
      <c r="A332" s="116"/>
      <c r="B332" s="62"/>
      <c r="C332" s="62"/>
      <c r="D332" s="62"/>
      <c r="E332" s="62"/>
      <c r="F332" s="62"/>
      <c r="G332" s="62"/>
      <c r="H332" s="62"/>
      <c r="I332" s="630"/>
      <c r="J332" s="62"/>
      <c r="K332" s="225"/>
      <c r="L332" s="62"/>
      <c r="M332" s="62"/>
      <c r="N332" s="62"/>
      <c r="O332" s="62"/>
      <c r="P332" s="62"/>
      <c r="Q332" s="116"/>
      <c r="R332" s="62"/>
      <c r="S332" s="62"/>
      <c r="T332" s="62"/>
    </row>
    <row r="333" spans="1:20" customFormat="1" ht="30" customHeight="1" x14ac:dyDescent="0.25">
      <c r="A333" s="116"/>
      <c r="B333" s="62"/>
      <c r="C333" s="62"/>
      <c r="D333" s="62"/>
      <c r="E333" s="62"/>
      <c r="F333" s="62"/>
      <c r="G333" s="62"/>
      <c r="H333" s="62"/>
      <c r="I333" s="630"/>
      <c r="J333" s="62"/>
      <c r="K333" s="225"/>
      <c r="L333" s="62"/>
      <c r="M333" s="62"/>
      <c r="N333" s="62"/>
      <c r="O333" s="62"/>
      <c r="P333" s="62"/>
      <c r="Q333" s="116"/>
      <c r="R333" s="62"/>
      <c r="S333" s="62"/>
      <c r="T333" s="62"/>
    </row>
    <row r="334" spans="1:20" customFormat="1" ht="30" customHeight="1" x14ac:dyDescent="0.25">
      <c r="A334" s="116"/>
      <c r="B334" s="62"/>
      <c r="C334" s="62"/>
      <c r="D334" s="62"/>
      <c r="E334" s="62"/>
      <c r="F334" s="62"/>
      <c r="G334" s="62"/>
      <c r="H334" s="62"/>
      <c r="I334" s="630"/>
      <c r="J334" s="62"/>
      <c r="K334" s="225"/>
      <c r="L334" s="62"/>
      <c r="M334" s="62"/>
      <c r="N334" s="62"/>
      <c r="O334" s="62"/>
      <c r="P334" s="62"/>
      <c r="Q334" s="116"/>
      <c r="R334" s="62"/>
      <c r="S334" s="62"/>
      <c r="T334" s="62"/>
    </row>
    <row r="335" spans="1:20" customFormat="1" ht="30" customHeight="1" x14ac:dyDescent="0.25">
      <c r="A335" s="116"/>
      <c r="B335" s="62"/>
      <c r="C335" s="62"/>
      <c r="D335" s="62"/>
      <c r="E335" s="62"/>
      <c r="F335" s="62"/>
      <c r="G335" s="62"/>
      <c r="H335" s="62"/>
      <c r="I335" s="630"/>
      <c r="J335" s="62"/>
      <c r="K335" s="225"/>
      <c r="L335" s="62"/>
      <c r="M335" s="62"/>
      <c r="N335" s="62"/>
      <c r="O335" s="62"/>
      <c r="P335" s="62"/>
      <c r="Q335" s="116"/>
      <c r="R335" s="62"/>
      <c r="S335" s="62"/>
      <c r="T335" s="62"/>
    </row>
    <row r="336" spans="1:20" customFormat="1" ht="30" customHeight="1" x14ac:dyDescent="0.25">
      <c r="A336" s="116"/>
      <c r="B336" s="62"/>
      <c r="C336" s="62"/>
      <c r="D336" s="62"/>
      <c r="E336" s="62"/>
      <c r="F336" s="62"/>
      <c r="G336" s="62"/>
      <c r="H336" s="62"/>
      <c r="I336" s="630"/>
      <c r="J336" s="62"/>
      <c r="K336" s="225"/>
      <c r="L336" s="62"/>
      <c r="M336" s="62"/>
      <c r="N336" s="62"/>
      <c r="O336" s="62"/>
      <c r="P336" s="62"/>
      <c r="Q336" s="116"/>
      <c r="R336" s="62"/>
      <c r="S336" s="62"/>
      <c r="T336" s="62"/>
    </row>
    <row r="337" spans="1:20" customFormat="1" ht="30" customHeight="1" x14ac:dyDescent="0.25">
      <c r="A337" s="116"/>
      <c r="B337" s="62"/>
      <c r="C337" s="62"/>
      <c r="D337" s="62"/>
      <c r="E337" s="62"/>
      <c r="F337" s="62"/>
      <c r="G337" s="62"/>
      <c r="H337" s="62"/>
      <c r="I337" s="630"/>
      <c r="J337" s="62"/>
      <c r="K337" s="225"/>
      <c r="L337" s="62"/>
      <c r="M337" s="62"/>
      <c r="N337" s="62"/>
      <c r="O337" s="62"/>
      <c r="P337" s="62"/>
      <c r="Q337" s="116"/>
      <c r="R337" s="62"/>
      <c r="S337" s="62"/>
      <c r="T337" s="62"/>
    </row>
    <row r="338" spans="1:20" customFormat="1" ht="30" customHeight="1" x14ac:dyDescent="0.25">
      <c r="A338" s="116"/>
      <c r="B338" s="62"/>
      <c r="C338" s="62"/>
      <c r="D338" s="62"/>
      <c r="E338" s="62"/>
      <c r="F338" s="62"/>
      <c r="G338" s="62"/>
      <c r="H338" s="62"/>
      <c r="I338" s="630"/>
      <c r="J338" s="62"/>
      <c r="K338" s="225"/>
      <c r="L338" s="62"/>
      <c r="M338" s="62"/>
      <c r="N338" s="62"/>
      <c r="O338" s="62"/>
      <c r="P338" s="62"/>
      <c r="Q338" s="116"/>
      <c r="R338" s="62"/>
      <c r="S338" s="62"/>
      <c r="T338" s="62"/>
    </row>
    <row r="339" spans="1:20" customFormat="1" ht="30" customHeight="1" x14ac:dyDescent="0.25">
      <c r="A339" s="116"/>
      <c r="B339" s="62"/>
      <c r="C339" s="62"/>
      <c r="D339" s="62"/>
      <c r="E339" s="62"/>
      <c r="F339" s="62"/>
      <c r="G339" s="62"/>
      <c r="H339" s="62"/>
      <c r="I339" s="630"/>
      <c r="J339" s="62"/>
      <c r="K339" s="225"/>
      <c r="L339" s="62"/>
      <c r="M339" s="62"/>
      <c r="N339" s="62"/>
      <c r="O339" s="62"/>
      <c r="P339" s="62"/>
      <c r="Q339" s="116"/>
      <c r="R339" s="62"/>
      <c r="S339" s="62"/>
      <c r="T339" s="62"/>
    </row>
    <row r="340" spans="1:20" customFormat="1" ht="30" customHeight="1" x14ac:dyDescent="0.25">
      <c r="A340" s="116"/>
      <c r="B340" s="62"/>
      <c r="C340" s="62"/>
      <c r="D340" s="62"/>
      <c r="E340" s="62"/>
      <c r="F340" s="62"/>
      <c r="G340" s="62"/>
      <c r="H340" s="62"/>
      <c r="I340" s="630"/>
      <c r="J340" s="62"/>
      <c r="K340" s="225"/>
      <c r="L340" s="62"/>
      <c r="M340" s="62"/>
      <c r="N340" s="62"/>
      <c r="O340" s="62"/>
      <c r="P340" s="62"/>
      <c r="Q340" s="116"/>
      <c r="R340" s="62"/>
      <c r="S340" s="62"/>
      <c r="T340" s="62"/>
    </row>
    <row r="341" spans="1:20" customFormat="1" ht="30" customHeight="1" x14ac:dyDescent="0.25">
      <c r="A341" s="116"/>
      <c r="B341" s="62"/>
      <c r="C341" s="62"/>
      <c r="D341" s="62"/>
      <c r="E341" s="62"/>
      <c r="F341" s="62"/>
      <c r="G341" s="62"/>
      <c r="H341" s="62"/>
      <c r="I341" s="630"/>
      <c r="J341" s="62"/>
      <c r="K341" s="225"/>
      <c r="L341" s="62"/>
      <c r="M341" s="62"/>
      <c r="N341" s="62"/>
      <c r="O341" s="62"/>
      <c r="P341" s="62"/>
      <c r="Q341" s="116"/>
      <c r="R341" s="62"/>
      <c r="S341" s="62"/>
      <c r="T341" s="62"/>
    </row>
    <row r="342" spans="1:20" customFormat="1" ht="30" customHeight="1" x14ac:dyDescent="0.25">
      <c r="A342" s="116"/>
      <c r="B342" s="62"/>
      <c r="C342" s="62"/>
      <c r="D342" s="62"/>
      <c r="E342" s="62"/>
      <c r="F342" s="62"/>
      <c r="G342" s="62"/>
      <c r="H342" s="62"/>
      <c r="I342" s="630"/>
      <c r="J342" s="62"/>
      <c r="K342" s="225"/>
      <c r="L342" s="62"/>
      <c r="M342" s="62"/>
      <c r="N342" s="62"/>
      <c r="O342" s="62"/>
      <c r="P342" s="62"/>
      <c r="Q342" s="116"/>
      <c r="R342" s="62"/>
      <c r="S342" s="62"/>
      <c r="T342" s="62"/>
    </row>
    <row r="343" spans="1:20" customFormat="1" ht="30" customHeight="1" x14ac:dyDescent="0.25">
      <c r="A343" s="116"/>
      <c r="B343" s="62"/>
      <c r="C343" s="62"/>
      <c r="D343" s="62"/>
      <c r="E343" s="62"/>
      <c r="F343" s="62"/>
      <c r="G343" s="62"/>
      <c r="H343" s="62"/>
      <c r="I343" s="630"/>
      <c r="J343" s="62"/>
      <c r="K343" s="225"/>
      <c r="L343" s="62"/>
      <c r="M343" s="62"/>
      <c r="N343" s="62"/>
      <c r="O343" s="62"/>
      <c r="P343" s="62"/>
      <c r="Q343" s="116"/>
      <c r="R343" s="62"/>
      <c r="S343" s="62"/>
      <c r="T343" s="62"/>
    </row>
    <row r="344" spans="1:20" customFormat="1" ht="30" customHeight="1" x14ac:dyDescent="0.25">
      <c r="A344" s="116"/>
      <c r="B344" s="62"/>
      <c r="C344" s="62"/>
      <c r="D344" s="62"/>
      <c r="E344" s="62"/>
      <c r="F344" s="62"/>
      <c r="G344" s="62"/>
      <c r="H344" s="62"/>
      <c r="I344" s="630"/>
      <c r="J344" s="62"/>
      <c r="K344" s="225"/>
      <c r="L344" s="62"/>
      <c r="M344" s="62"/>
      <c r="N344" s="62"/>
      <c r="O344" s="62"/>
      <c r="P344" s="62"/>
      <c r="Q344" s="116"/>
      <c r="R344" s="62"/>
      <c r="S344" s="62"/>
      <c r="T344" s="62"/>
    </row>
    <row r="345" spans="1:20" customFormat="1" ht="30" customHeight="1" x14ac:dyDescent="0.25">
      <c r="A345" s="116"/>
      <c r="B345" s="62"/>
      <c r="C345" s="62"/>
      <c r="D345" s="62"/>
      <c r="E345" s="62"/>
      <c r="F345" s="62"/>
      <c r="G345" s="62"/>
      <c r="H345" s="62"/>
      <c r="I345" s="630"/>
      <c r="J345" s="62"/>
      <c r="K345" s="225"/>
      <c r="L345" s="62"/>
      <c r="M345" s="62"/>
      <c r="N345" s="62"/>
      <c r="O345" s="62"/>
      <c r="P345" s="62"/>
      <c r="Q345" s="116"/>
      <c r="R345" s="62"/>
      <c r="S345" s="62"/>
      <c r="T345" s="62"/>
    </row>
    <row r="346" spans="1:20" customFormat="1" ht="30" customHeight="1" x14ac:dyDescent="0.25">
      <c r="A346" s="116"/>
      <c r="B346" s="62"/>
      <c r="C346" s="62"/>
      <c r="D346" s="62"/>
      <c r="E346" s="62"/>
      <c r="F346" s="62"/>
      <c r="G346" s="62"/>
      <c r="H346" s="62"/>
      <c r="I346" s="630"/>
      <c r="J346" s="62"/>
      <c r="K346" s="225"/>
      <c r="L346" s="62"/>
      <c r="M346" s="62"/>
      <c r="N346" s="62"/>
      <c r="O346" s="62"/>
      <c r="P346" s="62"/>
      <c r="Q346" s="116"/>
      <c r="R346" s="62"/>
      <c r="S346" s="62"/>
      <c r="T346" s="62"/>
    </row>
    <row r="347" spans="1:20" customFormat="1" ht="30" customHeight="1" x14ac:dyDescent="0.25">
      <c r="A347" s="116"/>
      <c r="B347" s="62"/>
      <c r="C347" s="62"/>
      <c r="D347" s="62"/>
      <c r="E347" s="62"/>
      <c r="F347" s="62"/>
      <c r="G347" s="62"/>
      <c r="H347" s="62"/>
      <c r="I347" s="630"/>
      <c r="J347" s="62"/>
      <c r="K347" s="225"/>
      <c r="L347" s="62"/>
      <c r="M347" s="62"/>
      <c r="N347" s="62"/>
      <c r="O347" s="62"/>
      <c r="P347" s="62"/>
      <c r="Q347" s="116"/>
      <c r="R347" s="62"/>
      <c r="S347" s="62"/>
      <c r="T347" s="62"/>
    </row>
    <row r="348" spans="1:20" customFormat="1" ht="30" customHeight="1" x14ac:dyDescent="0.25">
      <c r="A348" s="116"/>
      <c r="B348" s="62"/>
      <c r="C348" s="62"/>
      <c r="D348" s="62"/>
      <c r="E348" s="62"/>
      <c r="F348" s="62"/>
      <c r="G348" s="62"/>
      <c r="H348" s="62"/>
      <c r="I348" s="630"/>
      <c r="J348" s="62"/>
      <c r="K348" s="225"/>
      <c r="L348" s="62"/>
      <c r="M348" s="62"/>
      <c r="N348" s="62"/>
      <c r="O348" s="62"/>
      <c r="P348" s="62"/>
      <c r="Q348" s="116"/>
      <c r="R348" s="62"/>
      <c r="S348" s="62"/>
      <c r="T348" s="62"/>
    </row>
    <row r="349" spans="1:20" customFormat="1" ht="30" customHeight="1" x14ac:dyDescent="0.25">
      <c r="A349" s="116"/>
      <c r="B349" s="62"/>
      <c r="C349" s="62"/>
      <c r="D349" s="62"/>
      <c r="E349" s="62"/>
      <c r="F349" s="62"/>
      <c r="G349" s="62"/>
      <c r="H349" s="62"/>
      <c r="I349" s="630"/>
      <c r="J349" s="62"/>
      <c r="K349" s="225"/>
      <c r="L349" s="62"/>
      <c r="M349" s="62"/>
      <c r="N349" s="62"/>
      <c r="O349" s="62"/>
      <c r="P349" s="62"/>
      <c r="Q349" s="116"/>
      <c r="R349" s="62"/>
      <c r="S349" s="62"/>
      <c r="T349" s="62"/>
    </row>
    <row r="350" spans="1:20" customFormat="1" ht="30" customHeight="1" x14ac:dyDescent="0.25">
      <c r="A350" s="116"/>
      <c r="B350" s="62"/>
      <c r="C350" s="62"/>
      <c r="D350" s="62"/>
      <c r="E350" s="62"/>
      <c r="F350" s="62"/>
      <c r="G350" s="62"/>
      <c r="H350" s="62"/>
      <c r="I350" s="630"/>
      <c r="J350" s="62"/>
      <c r="K350" s="225"/>
      <c r="L350" s="62"/>
      <c r="M350" s="62"/>
      <c r="N350" s="62"/>
      <c r="O350" s="62"/>
      <c r="P350" s="62"/>
      <c r="Q350" s="116"/>
      <c r="R350" s="62"/>
      <c r="S350" s="62"/>
      <c r="T350" s="62"/>
    </row>
    <row r="351" spans="1:20" customFormat="1" ht="30" customHeight="1" x14ac:dyDescent="0.25">
      <c r="A351" s="116"/>
      <c r="B351" s="62"/>
      <c r="C351" s="62"/>
      <c r="D351" s="62"/>
      <c r="E351" s="62"/>
      <c r="F351" s="62"/>
      <c r="G351" s="62"/>
      <c r="H351" s="62"/>
      <c r="I351" s="630"/>
      <c r="J351" s="62"/>
      <c r="K351" s="225"/>
      <c r="L351" s="62"/>
      <c r="M351" s="62"/>
      <c r="N351" s="62"/>
      <c r="O351" s="62"/>
      <c r="P351" s="62"/>
      <c r="Q351" s="116"/>
      <c r="R351" s="62"/>
      <c r="S351" s="62"/>
      <c r="T351" s="62"/>
    </row>
    <row r="352" spans="1:20" customFormat="1" ht="30" customHeight="1" x14ac:dyDescent="0.25">
      <c r="A352" s="116"/>
      <c r="B352" s="62"/>
      <c r="C352" s="62"/>
      <c r="D352" s="62"/>
      <c r="E352" s="62"/>
      <c r="F352" s="62"/>
      <c r="G352" s="62"/>
      <c r="H352" s="62"/>
      <c r="I352" s="630"/>
      <c r="J352" s="62"/>
      <c r="K352" s="225"/>
      <c r="L352" s="62"/>
      <c r="M352" s="62"/>
      <c r="N352" s="62"/>
      <c r="O352" s="62"/>
      <c r="P352" s="62"/>
      <c r="Q352" s="116"/>
      <c r="R352" s="62"/>
      <c r="S352" s="62"/>
      <c r="T352" s="62"/>
    </row>
    <row r="353" spans="1:20" customFormat="1" ht="30" customHeight="1" x14ac:dyDescent="0.25">
      <c r="A353" s="116"/>
      <c r="B353" s="62"/>
      <c r="C353" s="62"/>
      <c r="D353" s="62"/>
      <c r="E353" s="62"/>
      <c r="F353" s="62"/>
      <c r="G353" s="62"/>
      <c r="H353" s="62"/>
      <c r="I353" s="630"/>
      <c r="J353" s="62"/>
      <c r="K353" s="225"/>
      <c r="L353" s="62"/>
      <c r="M353" s="62"/>
      <c r="N353" s="62"/>
      <c r="O353" s="62"/>
      <c r="P353" s="62"/>
      <c r="Q353" s="116"/>
      <c r="R353" s="62"/>
      <c r="S353" s="62"/>
      <c r="T353" s="62"/>
    </row>
    <row r="354" spans="1:20" customFormat="1" ht="30" customHeight="1" x14ac:dyDescent="0.25">
      <c r="A354" s="116"/>
      <c r="B354" s="62"/>
      <c r="C354" s="62"/>
      <c r="D354" s="62"/>
      <c r="E354" s="62"/>
      <c r="F354" s="62"/>
      <c r="G354" s="62"/>
      <c r="H354" s="62"/>
      <c r="I354" s="630"/>
      <c r="J354" s="62"/>
      <c r="K354" s="225"/>
      <c r="L354" s="62"/>
      <c r="M354" s="62"/>
      <c r="N354" s="62"/>
      <c r="O354" s="62"/>
      <c r="P354" s="62"/>
      <c r="Q354" s="116"/>
      <c r="R354" s="62"/>
      <c r="S354" s="62"/>
      <c r="T354" s="62"/>
    </row>
    <row r="355" spans="1:20" customFormat="1" ht="30" customHeight="1" x14ac:dyDescent="0.25">
      <c r="A355" s="116"/>
      <c r="B355" s="62"/>
      <c r="C355" s="62"/>
      <c r="D355" s="62"/>
      <c r="E355" s="62"/>
      <c r="F355" s="62"/>
      <c r="G355" s="62"/>
      <c r="H355" s="62"/>
      <c r="I355" s="630"/>
      <c r="J355" s="62"/>
      <c r="K355" s="225"/>
      <c r="L355" s="62"/>
      <c r="M355" s="62"/>
      <c r="N355" s="62"/>
      <c r="O355" s="62"/>
      <c r="P355" s="62"/>
      <c r="Q355" s="116"/>
      <c r="R355" s="62"/>
      <c r="S355" s="62"/>
      <c r="T355" s="62"/>
    </row>
  </sheetData>
  <sortState ref="A2:U237">
    <sortCondition ref="C2:C237"/>
    <sortCondition ref="B2:B237"/>
  </sortState>
  <mergeCells count="1">
    <mergeCell ref="A4:T4"/>
  </mergeCells>
  <printOptions gridLines="1"/>
  <pageMargins left="0.7" right="0.7" top="0.25" bottom="0.25" header="0.3" footer="0.3"/>
  <pageSetup scale="6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X357"/>
  <sheetViews>
    <sheetView workbookViewId="0">
      <pane xSplit="3" ySplit="6" topLeftCell="D7" activePane="bottomRight" state="frozen"/>
      <selection activeCell="I19" sqref="I19"/>
      <selection pane="topRight" activeCell="I19" sqref="I19"/>
      <selection pane="bottomLeft" activeCell="I19" sqref="I19"/>
      <selection pane="bottomRight" activeCell="H13" sqref="H13"/>
    </sheetView>
  </sheetViews>
  <sheetFormatPr defaultRowHeight="24.95" customHeight="1" x14ac:dyDescent="0.2"/>
  <cols>
    <col min="1" max="1" width="20.7109375" style="253" customWidth="1"/>
    <col min="2" max="3" width="15.7109375" style="254" customWidth="1"/>
    <col min="4" max="5" width="10.7109375" style="255" customWidth="1"/>
    <col min="6" max="7" width="10.7109375" style="256" customWidth="1"/>
    <col min="8" max="8" width="10.7109375" style="257" customWidth="1"/>
    <col min="9" max="9" width="10.7109375" style="256" customWidth="1"/>
    <col min="10" max="10" width="10.7109375" style="258" customWidth="1"/>
    <col min="11" max="15" width="10.7109375" style="255" customWidth="1"/>
    <col min="16" max="16" width="16" style="255" customWidth="1"/>
    <col min="17" max="17" width="10.7109375" style="255" customWidth="1"/>
    <col min="18" max="18" width="20.7109375" style="255" customWidth="1"/>
    <col min="19" max="19" width="9.140625" style="259" customWidth="1"/>
    <col min="20" max="20" width="9.140625" style="255" customWidth="1"/>
    <col min="21" max="21" width="10.7109375" style="255" customWidth="1"/>
    <col min="22" max="16384" width="9.140625" style="4"/>
  </cols>
  <sheetData>
    <row r="1" spans="1:24" s="584" customFormat="1" ht="24.95" customHeight="1" x14ac:dyDescent="0.2">
      <c r="A1" s="671" t="s">
        <v>1023</v>
      </c>
      <c r="B1" s="671"/>
      <c r="C1" s="671"/>
      <c r="D1" s="671"/>
      <c r="E1" s="671"/>
      <c r="F1" s="671"/>
      <c r="G1" s="671"/>
      <c r="H1" s="671"/>
      <c r="I1" s="671"/>
      <c r="J1" s="671"/>
      <c r="K1" s="671"/>
      <c r="L1" s="671"/>
      <c r="M1" s="671"/>
      <c r="N1" s="671"/>
      <c r="O1" s="589"/>
      <c r="P1" s="589"/>
      <c r="Q1" s="587"/>
      <c r="R1" s="587"/>
      <c r="S1" s="588"/>
      <c r="T1" s="587"/>
      <c r="U1" s="587"/>
      <c r="V1" s="587"/>
      <c r="W1" s="587"/>
      <c r="X1" s="587"/>
    </row>
    <row r="2" spans="1:24" s="584" customFormat="1" ht="24.95" customHeight="1" x14ac:dyDescent="0.2">
      <c r="A2" s="671" t="s">
        <v>1024</v>
      </c>
      <c r="B2" s="671"/>
      <c r="C2" s="671"/>
      <c r="D2" s="671"/>
      <c r="E2" s="671"/>
      <c r="F2" s="671"/>
      <c r="G2" s="671"/>
      <c r="H2" s="671"/>
      <c r="I2" s="671"/>
      <c r="J2" s="671"/>
      <c r="K2" s="671"/>
      <c r="L2" s="671"/>
      <c r="M2" s="671"/>
      <c r="N2" s="671"/>
      <c r="O2" s="589"/>
      <c r="P2" s="589"/>
      <c r="Q2" s="587"/>
      <c r="R2" s="587"/>
      <c r="S2" s="588"/>
      <c r="T2" s="587"/>
      <c r="U2" s="587"/>
      <c r="V2" s="587"/>
      <c r="W2" s="587"/>
      <c r="X2" s="587"/>
    </row>
    <row r="3" spans="1:24" s="584" customFormat="1" ht="24.95" customHeight="1" x14ac:dyDescent="0.2">
      <c r="A3" s="671" t="s">
        <v>1025</v>
      </c>
      <c r="B3" s="671"/>
      <c r="C3" s="671"/>
      <c r="D3" s="671"/>
      <c r="E3" s="671"/>
      <c r="F3" s="671"/>
      <c r="G3" s="671"/>
      <c r="H3" s="671"/>
      <c r="I3" s="671"/>
      <c r="J3" s="671"/>
      <c r="K3" s="671"/>
      <c r="L3" s="671"/>
      <c r="M3" s="671"/>
      <c r="N3" s="671"/>
      <c r="O3" s="589"/>
      <c r="P3" s="589"/>
      <c r="Q3" s="587"/>
      <c r="R3" s="587"/>
      <c r="S3" s="588"/>
      <c r="T3" s="587"/>
      <c r="U3" s="587"/>
      <c r="V3" s="587"/>
      <c r="W3" s="587"/>
      <c r="X3" s="587"/>
    </row>
    <row r="4" spans="1:24" s="584" customFormat="1" ht="24.95" customHeight="1" x14ac:dyDescent="0.2">
      <c r="A4" s="671" t="s">
        <v>1026</v>
      </c>
      <c r="B4" s="671"/>
      <c r="C4" s="671"/>
      <c r="D4" s="671"/>
      <c r="E4" s="671"/>
      <c r="F4" s="671"/>
      <c r="G4" s="671"/>
      <c r="H4" s="671"/>
      <c r="I4" s="671"/>
      <c r="J4" s="671"/>
      <c r="K4" s="671"/>
      <c r="L4" s="671"/>
      <c r="M4" s="671"/>
      <c r="N4" s="671"/>
      <c r="O4" s="589"/>
      <c r="P4" s="589"/>
      <c r="Q4" s="587"/>
      <c r="R4" s="587"/>
      <c r="S4" s="588"/>
      <c r="T4" s="587"/>
      <c r="U4" s="587"/>
      <c r="V4" s="587"/>
      <c r="W4" s="587"/>
      <c r="X4" s="587"/>
    </row>
    <row r="5" spans="1:24" s="584" customFormat="1" ht="24.95" customHeight="1" thickBot="1" x14ac:dyDescent="0.3">
      <c r="A5" s="647" t="s">
        <v>1050</v>
      </c>
      <c r="B5" s="672"/>
      <c r="C5" s="672"/>
      <c r="D5" s="672"/>
      <c r="E5" s="672"/>
      <c r="F5" s="672"/>
      <c r="G5" s="672"/>
      <c r="H5" s="672"/>
      <c r="I5" s="672"/>
      <c r="J5" s="672"/>
      <c r="K5" s="672"/>
      <c r="L5" s="672"/>
      <c r="M5" s="672"/>
      <c r="N5" s="672"/>
      <c r="O5" s="672"/>
      <c r="P5" s="672"/>
      <c r="Q5" s="672"/>
      <c r="R5" s="672"/>
      <c r="S5" s="672"/>
      <c r="T5" s="672"/>
      <c r="U5" s="672"/>
      <c r="V5" s="587"/>
      <c r="W5" s="587"/>
      <c r="X5" s="587"/>
    </row>
    <row r="6" spans="1:24" ht="73.5" thickBot="1" x14ac:dyDescent="0.3">
      <c r="A6" s="246" t="s">
        <v>0</v>
      </c>
      <c r="B6" s="247" t="s">
        <v>1</v>
      </c>
      <c r="C6" s="247" t="s">
        <v>2</v>
      </c>
      <c r="D6" s="248" t="s">
        <v>1064</v>
      </c>
      <c r="E6" s="248" t="s">
        <v>1065</v>
      </c>
      <c r="F6" s="249" t="s">
        <v>37</v>
      </c>
      <c r="G6" s="249" t="s">
        <v>38</v>
      </c>
      <c r="H6" s="250" t="s">
        <v>49</v>
      </c>
      <c r="I6" s="249" t="s">
        <v>43</v>
      </c>
      <c r="J6" s="251" t="s">
        <v>39</v>
      </c>
      <c r="K6" s="249" t="s">
        <v>28</v>
      </c>
      <c r="L6" s="249" t="s">
        <v>1066</v>
      </c>
      <c r="M6" s="252" t="s">
        <v>850</v>
      </c>
      <c r="N6" s="240" t="s">
        <v>9</v>
      </c>
      <c r="O6" s="240" t="s">
        <v>10</v>
      </c>
      <c r="P6" s="240" t="s">
        <v>42</v>
      </c>
      <c r="Q6" s="239" t="s">
        <v>46</v>
      </c>
      <c r="R6" s="239" t="s">
        <v>12</v>
      </c>
      <c r="S6" s="239" t="s">
        <v>13</v>
      </c>
      <c r="T6" s="239" t="s">
        <v>14</v>
      </c>
      <c r="U6" s="239" t="s">
        <v>11</v>
      </c>
    </row>
    <row r="7" spans="1:24" customFormat="1" ht="23.25" x14ac:dyDescent="0.25">
      <c r="A7" s="183" t="s">
        <v>66</v>
      </c>
      <c r="B7" s="184" t="s">
        <v>67</v>
      </c>
      <c r="C7" s="184" t="s">
        <v>67</v>
      </c>
      <c r="D7" s="187" t="s">
        <v>647</v>
      </c>
      <c r="E7" s="187" t="s">
        <v>641</v>
      </c>
      <c r="F7" s="260"/>
      <c r="G7" s="260"/>
      <c r="H7" s="261"/>
      <c r="I7" s="602"/>
      <c r="J7" s="71"/>
      <c r="K7" s="262"/>
      <c r="L7" s="238"/>
      <c r="M7" s="263"/>
      <c r="N7" s="185" t="s">
        <v>412</v>
      </c>
      <c r="O7" s="184" t="s">
        <v>420</v>
      </c>
      <c r="P7" s="189" t="s">
        <v>425</v>
      </c>
      <c r="Q7" s="186" t="s">
        <v>421</v>
      </c>
      <c r="R7" s="186" t="s">
        <v>270</v>
      </c>
      <c r="S7" s="186" t="s">
        <v>423</v>
      </c>
      <c r="T7" s="187" t="s">
        <v>424</v>
      </c>
      <c r="U7" s="186" t="s">
        <v>422</v>
      </c>
    </row>
    <row r="8" spans="1:24" customFormat="1" ht="15" x14ac:dyDescent="0.25">
      <c r="A8" s="183" t="s">
        <v>68</v>
      </c>
      <c r="B8" s="184" t="s">
        <v>69</v>
      </c>
      <c r="C8" s="189" t="s">
        <v>69</v>
      </c>
      <c r="D8" s="187" t="s">
        <v>647</v>
      </c>
      <c r="E8" s="187" t="s">
        <v>641</v>
      </c>
      <c r="F8" s="264">
        <f t="shared" ref="F8:F17" si="0">K8*3.41214</f>
        <v>6488.0716093800002</v>
      </c>
      <c r="G8" s="264">
        <f t="shared" ref="G8:G17" si="1">L8*M8</f>
        <v>18306.310714285715</v>
      </c>
      <c r="H8" s="261">
        <v>73.150000000000006</v>
      </c>
      <c r="I8" s="237">
        <f t="shared" ref="I8:I17" si="2">G8*H8/1000</f>
        <v>1339.1066287500003</v>
      </c>
      <c r="J8" s="236">
        <f t="shared" ref="J8:J17" si="3">F8/G8</f>
        <v>0.35441721221943956</v>
      </c>
      <c r="K8" s="262">
        <v>1901.4670000000001</v>
      </c>
      <c r="L8" s="238">
        <v>3142.7142857142858</v>
      </c>
      <c r="M8" s="263">
        <v>5.8250000000000002</v>
      </c>
      <c r="N8" s="186" t="s">
        <v>412</v>
      </c>
      <c r="O8" s="186" t="s">
        <v>415</v>
      </c>
      <c r="P8" s="189"/>
      <c r="Q8" s="186" t="s">
        <v>426</v>
      </c>
      <c r="R8" s="186" t="s">
        <v>428</v>
      </c>
      <c r="S8" s="186" t="s">
        <v>429</v>
      </c>
      <c r="T8" s="186" t="s">
        <v>430</v>
      </c>
      <c r="U8" s="186" t="s">
        <v>427</v>
      </c>
    </row>
    <row r="9" spans="1:24" customFormat="1" ht="15" x14ac:dyDescent="0.25">
      <c r="A9" s="183" t="s">
        <v>70</v>
      </c>
      <c r="B9" s="184" t="s">
        <v>71</v>
      </c>
      <c r="C9" s="189" t="s">
        <v>71</v>
      </c>
      <c r="D9" s="187" t="s">
        <v>647</v>
      </c>
      <c r="E9" s="187" t="s">
        <v>641</v>
      </c>
      <c r="F9" s="264">
        <f t="shared" si="0"/>
        <v>2601.2892868200001</v>
      </c>
      <c r="G9" s="264">
        <f t="shared" si="1"/>
        <v>12697.251785714287</v>
      </c>
      <c r="H9" s="261">
        <v>73.150000000000006</v>
      </c>
      <c r="I9" s="237">
        <f t="shared" si="2"/>
        <v>928.8039681250001</v>
      </c>
      <c r="J9" s="236">
        <f t="shared" si="3"/>
        <v>0.20487026096046373</v>
      </c>
      <c r="K9" s="262">
        <v>762.36300000000006</v>
      </c>
      <c r="L9" s="238">
        <v>2179.7857142857142</v>
      </c>
      <c r="M9" s="263">
        <v>5.8250000000000002</v>
      </c>
      <c r="N9" s="186" t="s">
        <v>412</v>
      </c>
      <c r="O9" s="186" t="s">
        <v>415</v>
      </c>
      <c r="P9" s="189"/>
      <c r="Q9" s="186" t="s">
        <v>431</v>
      </c>
      <c r="R9" s="186" t="s">
        <v>428</v>
      </c>
      <c r="S9" s="186" t="s">
        <v>429</v>
      </c>
      <c r="T9" s="187" t="s">
        <v>430</v>
      </c>
      <c r="U9" s="186" t="s">
        <v>427</v>
      </c>
    </row>
    <row r="10" spans="1:24" customFormat="1" ht="23.25" x14ac:dyDescent="0.25">
      <c r="A10" s="183" t="s">
        <v>72</v>
      </c>
      <c r="B10" s="184" t="s">
        <v>73</v>
      </c>
      <c r="C10" s="189" t="s">
        <v>73</v>
      </c>
      <c r="D10" s="187" t="s">
        <v>647</v>
      </c>
      <c r="E10" s="187" t="s">
        <v>641</v>
      </c>
      <c r="F10" s="264">
        <f t="shared" si="0"/>
        <v>1530.14347374</v>
      </c>
      <c r="G10" s="264">
        <f t="shared" si="1"/>
        <v>7162.1148809523811</v>
      </c>
      <c r="H10" s="261">
        <v>73.150000000000006</v>
      </c>
      <c r="I10" s="237">
        <f t="shared" si="2"/>
        <v>523.90870354166668</v>
      </c>
      <c r="J10" s="236">
        <f t="shared" si="3"/>
        <v>0.21364408406927554</v>
      </c>
      <c r="K10" s="262">
        <v>448.44099999999997</v>
      </c>
      <c r="L10" s="238">
        <v>1229.547619047619</v>
      </c>
      <c r="M10" s="263">
        <v>5.8250000000000002</v>
      </c>
      <c r="N10" s="186" t="s">
        <v>412</v>
      </c>
      <c r="O10" s="186" t="s">
        <v>415</v>
      </c>
      <c r="P10" s="189" t="s">
        <v>851</v>
      </c>
      <c r="Q10" s="186" t="s">
        <v>432</v>
      </c>
      <c r="R10" s="186" t="s">
        <v>433</v>
      </c>
      <c r="S10" s="186" t="s">
        <v>434</v>
      </c>
      <c r="T10" s="186" t="s">
        <v>435</v>
      </c>
      <c r="U10" s="186" t="s">
        <v>427</v>
      </c>
    </row>
    <row r="11" spans="1:24" customFormat="1" ht="23.25" x14ac:dyDescent="0.25">
      <c r="A11" s="183" t="s">
        <v>763</v>
      </c>
      <c r="B11" s="189" t="s">
        <v>76</v>
      </c>
      <c r="C11" s="189" t="s">
        <v>75</v>
      </c>
      <c r="D11" s="186" t="s">
        <v>647</v>
      </c>
      <c r="E11" s="186" t="s">
        <v>641</v>
      </c>
      <c r="F11" s="264">
        <f t="shared" si="0"/>
        <v>23.884979999999999</v>
      </c>
      <c r="G11" s="264">
        <f t="shared" si="1"/>
        <v>128.15</v>
      </c>
      <c r="H11" s="261">
        <v>73.150000000000006</v>
      </c>
      <c r="I11" s="237">
        <f t="shared" si="2"/>
        <v>9.3741725000000002</v>
      </c>
      <c r="J11" s="236">
        <f t="shared" si="3"/>
        <v>0.18638298868513459</v>
      </c>
      <c r="K11" s="238">
        <v>7</v>
      </c>
      <c r="L11" s="238">
        <v>22</v>
      </c>
      <c r="M11" s="265">
        <v>5.8250000000000002</v>
      </c>
      <c r="N11" s="186" t="s">
        <v>414</v>
      </c>
      <c r="O11" s="186" t="s">
        <v>413</v>
      </c>
      <c r="P11" s="186"/>
      <c r="Q11" s="186" t="s">
        <v>437</v>
      </c>
      <c r="R11" s="186" t="s">
        <v>439</v>
      </c>
      <c r="S11" s="186" t="s">
        <v>75</v>
      </c>
      <c r="T11" s="186" t="s">
        <v>440</v>
      </c>
      <c r="U11" s="186" t="s">
        <v>438</v>
      </c>
    </row>
    <row r="12" spans="1:24" customFormat="1" ht="23.25" x14ac:dyDescent="0.25">
      <c r="A12" s="183" t="s">
        <v>763</v>
      </c>
      <c r="B12" s="189" t="s">
        <v>76</v>
      </c>
      <c r="C12" s="189" t="s">
        <v>75</v>
      </c>
      <c r="D12" s="186" t="s">
        <v>647</v>
      </c>
      <c r="E12" s="186" t="s">
        <v>642</v>
      </c>
      <c r="F12" s="264">
        <f t="shared" si="0"/>
        <v>1119.18192</v>
      </c>
      <c r="G12" s="264">
        <f t="shared" si="1"/>
        <v>5487.1500000000005</v>
      </c>
      <c r="H12" s="261">
        <v>73.150000000000006</v>
      </c>
      <c r="I12" s="237">
        <f t="shared" si="2"/>
        <v>401.3850225000001</v>
      </c>
      <c r="J12" s="236">
        <f t="shared" si="3"/>
        <v>0.20396415625597986</v>
      </c>
      <c r="K12" s="238">
        <v>328</v>
      </c>
      <c r="L12" s="238">
        <v>942</v>
      </c>
      <c r="M12" s="265">
        <v>5.8250000000000002</v>
      </c>
      <c r="N12" s="186" t="s">
        <v>414</v>
      </c>
      <c r="O12" s="186" t="s">
        <v>413</v>
      </c>
      <c r="P12" s="186"/>
      <c r="Q12" s="186" t="s">
        <v>437</v>
      </c>
      <c r="R12" s="186" t="s">
        <v>439</v>
      </c>
      <c r="S12" s="186" t="s">
        <v>75</v>
      </c>
      <c r="T12" s="186" t="s">
        <v>440</v>
      </c>
      <c r="U12" s="186" t="s">
        <v>438</v>
      </c>
    </row>
    <row r="13" spans="1:24" customFormat="1" ht="23.25" x14ac:dyDescent="0.25">
      <c r="A13" s="183" t="s">
        <v>763</v>
      </c>
      <c r="B13" s="189" t="s">
        <v>77</v>
      </c>
      <c r="C13" s="189" t="s">
        <v>75</v>
      </c>
      <c r="D13" s="186" t="s">
        <v>647</v>
      </c>
      <c r="E13" s="186" t="s">
        <v>641</v>
      </c>
      <c r="F13" s="264">
        <f t="shared" si="0"/>
        <v>58.00638</v>
      </c>
      <c r="G13" s="264">
        <f t="shared" si="1"/>
        <v>250.47499999999999</v>
      </c>
      <c r="H13" s="261">
        <v>73.150000000000006</v>
      </c>
      <c r="I13" s="237">
        <f t="shared" si="2"/>
        <v>18.322246249999999</v>
      </c>
      <c r="J13" s="236">
        <f t="shared" si="3"/>
        <v>0.23158550753568222</v>
      </c>
      <c r="K13" s="238">
        <v>17</v>
      </c>
      <c r="L13" s="238">
        <v>43</v>
      </c>
      <c r="M13" s="265">
        <v>5.8250000000000002</v>
      </c>
      <c r="N13" s="186" t="s">
        <v>414</v>
      </c>
      <c r="O13" s="186" t="s">
        <v>413</v>
      </c>
      <c r="P13" s="186"/>
      <c r="Q13" s="186" t="s">
        <v>437</v>
      </c>
      <c r="R13" s="186" t="s">
        <v>439</v>
      </c>
      <c r="S13" s="186" t="s">
        <v>75</v>
      </c>
      <c r="T13" s="186" t="s">
        <v>440</v>
      </c>
      <c r="U13" s="186" t="s">
        <v>438</v>
      </c>
    </row>
    <row r="14" spans="1:24" customFormat="1" ht="23.25" x14ac:dyDescent="0.25">
      <c r="A14" s="183" t="s">
        <v>763</v>
      </c>
      <c r="B14" s="189" t="s">
        <v>79</v>
      </c>
      <c r="C14" s="189" t="s">
        <v>75</v>
      </c>
      <c r="D14" s="186" t="s">
        <v>647</v>
      </c>
      <c r="E14" s="186" t="s">
        <v>641</v>
      </c>
      <c r="F14" s="264">
        <f t="shared" si="0"/>
        <v>-1129.4183399999999</v>
      </c>
      <c r="G14" s="264">
        <f t="shared" si="1"/>
        <v>1753.325</v>
      </c>
      <c r="H14" s="261">
        <v>73.150000000000006</v>
      </c>
      <c r="I14" s="237">
        <f t="shared" si="2"/>
        <v>128.25572375000002</v>
      </c>
      <c r="J14" s="236">
        <f t="shared" si="3"/>
        <v>-0.64415800835555292</v>
      </c>
      <c r="K14" s="238">
        <v>-331</v>
      </c>
      <c r="L14" s="238">
        <v>301</v>
      </c>
      <c r="M14" s="265">
        <v>5.8250000000000002</v>
      </c>
      <c r="N14" s="186" t="s">
        <v>414</v>
      </c>
      <c r="O14" s="186" t="s">
        <v>413</v>
      </c>
      <c r="P14" s="186"/>
      <c r="Q14" s="186" t="s">
        <v>437</v>
      </c>
      <c r="R14" s="186" t="s">
        <v>439</v>
      </c>
      <c r="S14" s="186" t="s">
        <v>75</v>
      </c>
      <c r="T14" s="186" t="s">
        <v>440</v>
      </c>
      <c r="U14" s="186" t="s">
        <v>438</v>
      </c>
    </row>
    <row r="15" spans="1:24" customFormat="1" ht="23.25" x14ac:dyDescent="0.25">
      <c r="A15" s="183" t="s">
        <v>763</v>
      </c>
      <c r="B15" s="189" t="s">
        <v>79</v>
      </c>
      <c r="C15" s="189" t="s">
        <v>75</v>
      </c>
      <c r="D15" s="186" t="s">
        <v>647</v>
      </c>
      <c r="E15" s="186" t="s">
        <v>642</v>
      </c>
      <c r="F15" s="264">
        <f t="shared" si="0"/>
        <v>-156.95844</v>
      </c>
      <c r="G15" s="264">
        <f t="shared" si="1"/>
        <v>1398</v>
      </c>
      <c r="H15" s="261">
        <v>73.150000000000006</v>
      </c>
      <c r="I15" s="237">
        <f t="shared" si="2"/>
        <v>102.26370000000001</v>
      </c>
      <c r="J15" s="236">
        <f t="shared" si="3"/>
        <v>-0.11227356223175966</v>
      </c>
      <c r="K15" s="238">
        <v>-46</v>
      </c>
      <c r="L15" s="238">
        <v>240</v>
      </c>
      <c r="M15" s="265">
        <v>5.8250000000000002</v>
      </c>
      <c r="N15" s="186" t="s">
        <v>414</v>
      </c>
      <c r="O15" s="186" t="s">
        <v>413</v>
      </c>
      <c r="P15" s="186"/>
      <c r="Q15" s="186" t="s">
        <v>437</v>
      </c>
      <c r="R15" s="186" t="s">
        <v>439</v>
      </c>
      <c r="S15" s="186" t="s">
        <v>75</v>
      </c>
      <c r="T15" s="186" t="s">
        <v>440</v>
      </c>
      <c r="U15" s="186" t="s">
        <v>438</v>
      </c>
    </row>
    <row r="16" spans="1:24" customFormat="1" ht="34.5" x14ac:dyDescent="0.25">
      <c r="A16" s="183" t="s">
        <v>82</v>
      </c>
      <c r="B16" s="189" t="s">
        <v>84</v>
      </c>
      <c r="C16" s="189" t="s">
        <v>84</v>
      </c>
      <c r="D16" s="187" t="s">
        <v>647</v>
      </c>
      <c r="E16" s="187" t="s">
        <v>641</v>
      </c>
      <c r="F16" s="264">
        <f t="shared" si="0"/>
        <v>2369.34907032</v>
      </c>
      <c r="G16" s="264">
        <f t="shared" si="1"/>
        <v>7144.3625000000002</v>
      </c>
      <c r="H16" s="261">
        <v>73.150000000000006</v>
      </c>
      <c r="I16" s="237">
        <f t="shared" si="2"/>
        <v>522.61011687500002</v>
      </c>
      <c r="J16" s="236">
        <f t="shared" si="3"/>
        <v>0.33163897693041189</v>
      </c>
      <c r="K16" s="262">
        <v>694.38800000000003</v>
      </c>
      <c r="L16" s="238">
        <v>1226.5</v>
      </c>
      <c r="M16" s="263">
        <v>5.8250000000000002</v>
      </c>
      <c r="N16" s="186" t="s">
        <v>412</v>
      </c>
      <c r="O16" s="186" t="s">
        <v>415</v>
      </c>
      <c r="P16" s="241" t="s">
        <v>447</v>
      </c>
      <c r="Q16" s="186" t="s">
        <v>446</v>
      </c>
      <c r="R16" s="186" t="s">
        <v>442</v>
      </c>
      <c r="S16" s="186" t="s">
        <v>443</v>
      </c>
      <c r="T16" s="186" t="s">
        <v>444</v>
      </c>
      <c r="U16" s="186" t="s">
        <v>441</v>
      </c>
    </row>
    <row r="17" spans="1:21" customFormat="1" ht="34.5" x14ac:dyDescent="0.25">
      <c r="A17" s="183" t="s">
        <v>82</v>
      </c>
      <c r="B17" s="189" t="s">
        <v>85</v>
      </c>
      <c r="C17" s="189" t="s">
        <v>85</v>
      </c>
      <c r="D17" s="187" t="s">
        <v>647</v>
      </c>
      <c r="E17" s="187" t="s">
        <v>641</v>
      </c>
      <c r="F17" s="264">
        <f t="shared" si="0"/>
        <v>2080.9584096600001</v>
      </c>
      <c r="G17" s="264">
        <f t="shared" si="1"/>
        <v>6601.8053571428572</v>
      </c>
      <c r="H17" s="261">
        <v>73.150000000000006</v>
      </c>
      <c r="I17" s="237">
        <f t="shared" si="2"/>
        <v>482.92206187500005</v>
      </c>
      <c r="J17" s="236">
        <f t="shared" si="3"/>
        <v>0.31521050638193937</v>
      </c>
      <c r="K17" s="262">
        <v>609.86900000000003</v>
      </c>
      <c r="L17" s="238">
        <v>1133.3571428571429</v>
      </c>
      <c r="M17" s="263">
        <v>5.8250000000000002</v>
      </c>
      <c r="N17" s="186" t="s">
        <v>412</v>
      </c>
      <c r="O17" s="186" t="s">
        <v>415</v>
      </c>
      <c r="P17" s="189" t="s">
        <v>448</v>
      </c>
      <c r="Q17" s="186" t="s">
        <v>446</v>
      </c>
      <c r="R17" s="186" t="s">
        <v>442</v>
      </c>
      <c r="S17" s="186" t="s">
        <v>443</v>
      </c>
      <c r="T17" s="187" t="s">
        <v>444</v>
      </c>
      <c r="U17" s="186" t="s">
        <v>441</v>
      </c>
    </row>
    <row r="18" spans="1:21" customFormat="1" ht="34.5" x14ac:dyDescent="0.25">
      <c r="A18" s="183" t="s">
        <v>82</v>
      </c>
      <c r="B18" s="189" t="s">
        <v>86</v>
      </c>
      <c r="C18" s="189" t="s">
        <v>86</v>
      </c>
      <c r="D18" s="187" t="s">
        <v>647</v>
      </c>
      <c r="E18" s="187" t="s">
        <v>641</v>
      </c>
      <c r="F18" s="264"/>
      <c r="G18" s="264"/>
      <c r="H18" s="261"/>
      <c r="I18" s="237"/>
      <c r="J18" s="71"/>
      <c r="K18" s="262"/>
      <c r="L18" s="238"/>
      <c r="M18" s="263">
        <v>5.8250000000000002</v>
      </c>
      <c r="N18" s="186" t="s">
        <v>412</v>
      </c>
      <c r="O18" s="186" t="s">
        <v>415</v>
      </c>
      <c r="P18" s="189" t="s">
        <v>452</v>
      </c>
      <c r="Q18" s="186" t="s">
        <v>446</v>
      </c>
      <c r="R18" s="186" t="s">
        <v>449</v>
      </c>
      <c r="S18" s="186" t="s">
        <v>450</v>
      </c>
      <c r="T18" s="187" t="s">
        <v>451</v>
      </c>
      <c r="U18" s="186" t="s">
        <v>441</v>
      </c>
    </row>
    <row r="19" spans="1:21" customFormat="1" ht="34.5" x14ac:dyDescent="0.25">
      <c r="A19" s="183" t="s">
        <v>82</v>
      </c>
      <c r="B19" s="189" t="s">
        <v>87</v>
      </c>
      <c r="C19" s="189" t="s">
        <v>87</v>
      </c>
      <c r="D19" s="187" t="s">
        <v>647</v>
      </c>
      <c r="E19" s="187" t="s">
        <v>641</v>
      </c>
      <c r="F19" s="264">
        <f>K19*3.41214</f>
        <v>2788.6157728200001</v>
      </c>
      <c r="G19" s="264">
        <f>L19*M19</f>
        <v>8409.2196428571424</v>
      </c>
      <c r="H19" s="261">
        <v>73.150000000000006</v>
      </c>
      <c r="I19" s="237">
        <f>G19*H19/1000</f>
        <v>615.13441687499994</v>
      </c>
      <c r="J19" s="236">
        <f>F19/G19</f>
        <v>0.33161409634349037</v>
      </c>
      <c r="K19" s="262">
        <v>817.26300000000003</v>
      </c>
      <c r="L19" s="238">
        <v>1443.6428571428571</v>
      </c>
      <c r="M19" s="263">
        <v>5.8250000000000002</v>
      </c>
      <c r="N19" s="186" t="s">
        <v>412</v>
      </c>
      <c r="O19" s="186" t="s">
        <v>415</v>
      </c>
      <c r="P19" s="189"/>
      <c r="Q19" s="186" t="s">
        <v>446</v>
      </c>
      <c r="R19" s="186" t="s">
        <v>439</v>
      </c>
      <c r="S19" s="186" t="s">
        <v>453</v>
      </c>
      <c r="T19" s="187" t="s">
        <v>440</v>
      </c>
      <c r="U19" s="186" t="s">
        <v>438</v>
      </c>
    </row>
    <row r="20" spans="1:21" customFormat="1" ht="34.5" x14ac:dyDescent="0.25">
      <c r="A20" s="183" t="s">
        <v>82</v>
      </c>
      <c r="B20" s="189" t="s">
        <v>88</v>
      </c>
      <c r="C20" s="189" t="s">
        <v>88</v>
      </c>
      <c r="D20" s="187" t="s">
        <v>647</v>
      </c>
      <c r="E20" s="187" t="s">
        <v>641</v>
      </c>
      <c r="F20" s="264">
        <f>K20*3.41214</f>
        <v>1973.8581593399999</v>
      </c>
      <c r="G20" s="264">
        <f>L20*M20</f>
        <v>5885.4690476190481</v>
      </c>
      <c r="H20" s="261">
        <v>73.150000000000006</v>
      </c>
      <c r="I20" s="237">
        <f>G20*H20/1000</f>
        <v>430.5220608333334</v>
      </c>
      <c r="J20" s="236">
        <f>F20/G20</f>
        <v>0.33537822446598703</v>
      </c>
      <c r="K20" s="262">
        <v>578.48099999999999</v>
      </c>
      <c r="L20" s="238">
        <v>1010.3809523809524</v>
      </c>
      <c r="M20" s="263">
        <v>5.8250000000000002</v>
      </c>
      <c r="N20" s="186" t="s">
        <v>412</v>
      </c>
      <c r="O20" s="186" t="s">
        <v>415</v>
      </c>
      <c r="P20" s="189" t="s">
        <v>637</v>
      </c>
      <c r="Q20" s="186" t="s">
        <v>446</v>
      </c>
      <c r="R20" s="186" t="s">
        <v>439</v>
      </c>
      <c r="S20" s="186" t="s">
        <v>453</v>
      </c>
      <c r="T20" s="186" t="s">
        <v>440</v>
      </c>
      <c r="U20" s="186" t="s">
        <v>438</v>
      </c>
    </row>
    <row r="21" spans="1:21" customFormat="1" ht="34.5" x14ac:dyDescent="0.25">
      <c r="A21" s="183" t="s">
        <v>82</v>
      </c>
      <c r="B21" s="189" t="s">
        <v>89</v>
      </c>
      <c r="C21" s="189" t="s">
        <v>88</v>
      </c>
      <c r="D21" s="186" t="s">
        <v>647</v>
      </c>
      <c r="E21" s="186" t="s">
        <v>641</v>
      </c>
      <c r="F21" s="264">
        <f>K21*3.41214</f>
        <v>126.24918</v>
      </c>
      <c r="G21" s="264">
        <f>L21*M21</f>
        <v>786.375</v>
      </c>
      <c r="H21" s="261">
        <v>73.150000000000006</v>
      </c>
      <c r="I21" s="237">
        <f>G21*H21/1000</f>
        <v>57.523331250000005</v>
      </c>
      <c r="J21" s="236">
        <f>F21/G21</f>
        <v>0.16054577014783022</v>
      </c>
      <c r="K21" s="238">
        <v>37</v>
      </c>
      <c r="L21" s="238">
        <v>135</v>
      </c>
      <c r="M21" s="265">
        <v>5.8250000000000002</v>
      </c>
      <c r="N21" s="186" t="s">
        <v>414</v>
      </c>
      <c r="O21" s="186" t="s">
        <v>413</v>
      </c>
      <c r="P21" s="189"/>
      <c r="Q21" s="186" t="s">
        <v>446</v>
      </c>
      <c r="R21" s="186" t="s">
        <v>439</v>
      </c>
      <c r="S21" s="186" t="s">
        <v>453</v>
      </c>
      <c r="T21" s="186" t="s">
        <v>440</v>
      </c>
      <c r="U21" s="186" t="s">
        <v>438</v>
      </c>
    </row>
    <row r="22" spans="1:21" customFormat="1" ht="34.5" x14ac:dyDescent="0.25">
      <c r="A22" s="183" t="s">
        <v>82</v>
      </c>
      <c r="B22" s="189" t="s">
        <v>90</v>
      </c>
      <c r="C22" s="189" t="s">
        <v>90</v>
      </c>
      <c r="D22" s="187" t="s">
        <v>647</v>
      </c>
      <c r="E22" s="187" t="s">
        <v>641</v>
      </c>
      <c r="F22" s="264"/>
      <c r="G22" s="264"/>
      <c r="H22" s="261"/>
      <c r="I22" s="237"/>
      <c r="J22" s="71"/>
      <c r="K22" s="262"/>
      <c r="L22" s="238"/>
      <c r="M22" s="263">
        <v>5.8250000000000002</v>
      </c>
      <c r="N22" s="186" t="s">
        <v>412</v>
      </c>
      <c r="O22" s="186" t="s">
        <v>415</v>
      </c>
      <c r="P22" s="189" t="s">
        <v>452</v>
      </c>
      <c r="Q22" s="186" t="s">
        <v>446</v>
      </c>
      <c r="R22" s="186" t="s">
        <v>442</v>
      </c>
      <c r="S22" s="186" t="s">
        <v>454</v>
      </c>
      <c r="T22" s="186" t="s">
        <v>444</v>
      </c>
      <c r="U22" s="186" t="s">
        <v>441</v>
      </c>
    </row>
    <row r="23" spans="1:21" customFormat="1" ht="34.5" x14ac:dyDescent="0.25">
      <c r="A23" s="183" t="s">
        <v>82</v>
      </c>
      <c r="B23" s="189" t="s">
        <v>673</v>
      </c>
      <c r="C23" s="189" t="s">
        <v>673</v>
      </c>
      <c r="D23" s="187" t="s">
        <v>647</v>
      </c>
      <c r="E23" s="187" t="s">
        <v>641</v>
      </c>
      <c r="F23" s="264">
        <f>K23*3.41214</f>
        <v>2561.5310315400002</v>
      </c>
      <c r="G23" s="264">
        <f>L23*M23</f>
        <v>8550.2678571428569</v>
      </c>
      <c r="H23" s="261">
        <v>73.150000000000006</v>
      </c>
      <c r="I23" s="237">
        <f>G23*H23/1000</f>
        <v>625.45209375000002</v>
      </c>
      <c r="J23" s="236">
        <f>F23/G23</f>
        <v>0.29958488720328313</v>
      </c>
      <c r="K23" s="262">
        <v>750.71100000000001</v>
      </c>
      <c r="L23" s="238">
        <v>1467.8571428571429</v>
      </c>
      <c r="M23" s="263">
        <v>5.8250000000000002</v>
      </c>
      <c r="N23" s="186" t="s">
        <v>412</v>
      </c>
      <c r="O23" s="186" t="s">
        <v>415</v>
      </c>
      <c r="P23" s="186" t="s">
        <v>847</v>
      </c>
      <c r="Q23" s="186" t="s">
        <v>446</v>
      </c>
      <c r="R23" s="186" t="s">
        <v>442</v>
      </c>
      <c r="S23" s="186" t="s">
        <v>454</v>
      </c>
      <c r="T23" s="187" t="s">
        <v>444</v>
      </c>
      <c r="U23" s="186" t="s">
        <v>441</v>
      </c>
    </row>
    <row r="24" spans="1:21" customFormat="1" ht="57" x14ac:dyDescent="0.25">
      <c r="A24" s="183" t="s">
        <v>82</v>
      </c>
      <c r="B24" s="189" t="s">
        <v>793</v>
      </c>
      <c r="C24" s="189" t="s">
        <v>91</v>
      </c>
      <c r="D24" s="187" t="s">
        <v>647</v>
      </c>
      <c r="E24" s="187" t="s">
        <v>641</v>
      </c>
      <c r="F24" s="264">
        <f>K24*3.41214</f>
        <v>226.49785319999998</v>
      </c>
      <c r="G24" s="264">
        <f>L24*M24</f>
        <v>692.89761904761906</v>
      </c>
      <c r="H24" s="261">
        <v>73.150000000000006</v>
      </c>
      <c r="I24" s="237">
        <f>G24*H24/1000</f>
        <v>50.685460833333337</v>
      </c>
      <c r="J24" s="236">
        <f>F24/G24</f>
        <v>0.32688502164478361</v>
      </c>
      <c r="K24" s="262">
        <v>66.38</v>
      </c>
      <c r="L24" s="238">
        <v>118.95238095238095</v>
      </c>
      <c r="M24" s="263">
        <v>5.8250000000000002</v>
      </c>
      <c r="N24" s="186" t="s">
        <v>412</v>
      </c>
      <c r="O24" s="186" t="s">
        <v>415</v>
      </c>
      <c r="P24" s="189" t="s">
        <v>638</v>
      </c>
      <c r="Q24" s="186" t="s">
        <v>446</v>
      </c>
      <c r="R24" s="186" t="s">
        <v>439</v>
      </c>
      <c r="S24" s="186" t="s">
        <v>91</v>
      </c>
      <c r="T24" s="186" t="s">
        <v>440</v>
      </c>
      <c r="U24" s="186" t="s">
        <v>438</v>
      </c>
    </row>
    <row r="25" spans="1:21" customFormat="1" ht="34.5" x14ac:dyDescent="0.25">
      <c r="A25" s="183" t="s">
        <v>82</v>
      </c>
      <c r="B25" s="189" t="s">
        <v>92</v>
      </c>
      <c r="C25" s="189" t="s">
        <v>92</v>
      </c>
      <c r="D25" s="187" t="s">
        <v>647</v>
      </c>
      <c r="E25" s="184" t="s">
        <v>641</v>
      </c>
      <c r="F25" s="264">
        <f>K25*3.41214</f>
        <v>319.72093013999995</v>
      </c>
      <c r="G25" s="264">
        <f>L25*M25</f>
        <v>1411.3142857142857</v>
      </c>
      <c r="H25" s="261">
        <v>73.150000000000006</v>
      </c>
      <c r="I25" s="237">
        <f>G25*H25/1000</f>
        <v>103.23764</v>
      </c>
      <c r="J25" s="236">
        <f>F25/G25</f>
        <v>0.22654126963519311</v>
      </c>
      <c r="K25" s="262">
        <v>93.700999999999993</v>
      </c>
      <c r="L25" s="238">
        <v>242.28571428571428</v>
      </c>
      <c r="M25" s="263">
        <v>5.8250000000000002</v>
      </c>
      <c r="N25" s="186" t="s">
        <v>412</v>
      </c>
      <c r="O25" s="186" t="s">
        <v>415</v>
      </c>
      <c r="P25" s="189" t="s">
        <v>455</v>
      </c>
      <c r="Q25" s="186" t="s">
        <v>446</v>
      </c>
      <c r="R25" s="186" t="s">
        <v>442</v>
      </c>
      <c r="S25" s="186" t="s">
        <v>454</v>
      </c>
      <c r="T25" s="187" t="s">
        <v>444</v>
      </c>
      <c r="U25" s="186" t="s">
        <v>441</v>
      </c>
    </row>
    <row r="26" spans="1:21" customFormat="1" ht="34.5" x14ac:dyDescent="0.25">
      <c r="A26" s="183" t="s">
        <v>82</v>
      </c>
      <c r="B26" s="189" t="s">
        <v>93</v>
      </c>
      <c r="C26" s="189" t="s">
        <v>93</v>
      </c>
      <c r="D26" s="184" t="s">
        <v>647</v>
      </c>
      <c r="E26" s="184" t="s">
        <v>641</v>
      </c>
      <c r="F26" s="264"/>
      <c r="G26" s="264"/>
      <c r="H26" s="261"/>
      <c r="I26" s="237"/>
      <c r="J26" s="71"/>
      <c r="K26" s="262"/>
      <c r="L26" s="238"/>
      <c r="M26" s="263">
        <v>5.8250000000000002</v>
      </c>
      <c r="N26" s="186" t="s">
        <v>412</v>
      </c>
      <c r="O26" s="186" t="s">
        <v>415</v>
      </c>
      <c r="P26" s="189" t="s">
        <v>452</v>
      </c>
      <c r="Q26" s="186" t="s">
        <v>446</v>
      </c>
      <c r="R26" s="186" t="s">
        <v>439</v>
      </c>
      <c r="S26" s="186" t="s">
        <v>453</v>
      </c>
      <c r="T26" s="187" t="s">
        <v>440</v>
      </c>
      <c r="U26" s="186" t="s">
        <v>438</v>
      </c>
    </row>
    <row r="27" spans="1:21" customFormat="1" ht="34.5" x14ac:dyDescent="0.25">
      <c r="A27" s="183" t="s">
        <v>82</v>
      </c>
      <c r="B27" s="189" t="s">
        <v>94</v>
      </c>
      <c r="C27" s="189" t="s">
        <v>94</v>
      </c>
      <c r="D27" s="187" t="s">
        <v>647</v>
      </c>
      <c r="E27" s="187" t="s">
        <v>641</v>
      </c>
      <c r="F27" s="264"/>
      <c r="G27" s="264"/>
      <c r="H27" s="261"/>
      <c r="I27" s="237"/>
      <c r="J27" s="71"/>
      <c r="K27" s="262"/>
      <c r="L27" s="238"/>
      <c r="M27" s="263">
        <v>5.8250000000000002</v>
      </c>
      <c r="N27" s="186" t="s">
        <v>412</v>
      </c>
      <c r="O27" s="186" t="s">
        <v>415</v>
      </c>
      <c r="P27" s="189" t="s">
        <v>452</v>
      </c>
      <c r="Q27" s="186" t="s">
        <v>446</v>
      </c>
      <c r="R27" s="186" t="s">
        <v>439</v>
      </c>
      <c r="S27" s="186" t="s">
        <v>453</v>
      </c>
      <c r="T27" s="186" t="s">
        <v>440</v>
      </c>
      <c r="U27" s="186" t="s">
        <v>438</v>
      </c>
    </row>
    <row r="28" spans="1:21" customFormat="1" ht="45.75" x14ac:dyDescent="0.25">
      <c r="A28" s="183" t="s">
        <v>82</v>
      </c>
      <c r="B28" s="189" t="s">
        <v>95</v>
      </c>
      <c r="C28" s="185" t="s">
        <v>95</v>
      </c>
      <c r="D28" s="186"/>
      <c r="E28" s="186"/>
      <c r="F28" s="260"/>
      <c r="G28" s="260"/>
      <c r="H28" s="265"/>
      <c r="I28" s="237"/>
      <c r="J28" s="71"/>
      <c r="K28" s="238"/>
      <c r="L28" s="238"/>
      <c r="M28" s="265"/>
      <c r="N28" s="185" t="s">
        <v>412</v>
      </c>
      <c r="O28" s="187" t="s">
        <v>415</v>
      </c>
      <c r="P28" s="189" t="s">
        <v>456</v>
      </c>
      <c r="Q28" s="187"/>
      <c r="R28" s="188" t="s">
        <v>439</v>
      </c>
      <c r="S28" s="188" t="s">
        <v>453</v>
      </c>
      <c r="T28" s="188" t="s">
        <v>440</v>
      </c>
      <c r="U28" s="188" t="s">
        <v>438</v>
      </c>
    </row>
    <row r="29" spans="1:21" customFormat="1" ht="34.5" x14ac:dyDescent="0.25">
      <c r="A29" s="183" t="s">
        <v>82</v>
      </c>
      <c r="B29" s="189" t="s">
        <v>101</v>
      </c>
      <c r="C29" s="189" t="s">
        <v>96</v>
      </c>
      <c r="D29" s="187" t="s">
        <v>647</v>
      </c>
      <c r="E29" s="187" t="s">
        <v>641</v>
      </c>
      <c r="F29" s="264"/>
      <c r="G29" s="264"/>
      <c r="H29" s="261"/>
      <c r="I29" s="237"/>
      <c r="J29" s="71"/>
      <c r="K29" s="262"/>
      <c r="L29" s="238"/>
      <c r="M29" s="263">
        <v>5.8250000000000002</v>
      </c>
      <c r="N29" s="186" t="s">
        <v>412</v>
      </c>
      <c r="O29" s="186" t="s">
        <v>415</v>
      </c>
      <c r="P29" s="189" t="s">
        <v>452</v>
      </c>
      <c r="Q29" s="186" t="s">
        <v>446</v>
      </c>
      <c r="R29" s="186" t="s">
        <v>439</v>
      </c>
      <c r="S29" s="186" t="s">
        <v>453</v>
      </c>
      <c r="T29" s="189" t="s">
        <v>440</v>
      </c>
      <c r="U29" s="186" t="s">
        <v>438</v>
      </c>
    </row>
    <row r="30" spans="1:21" customFormat="1" ht="34.5" x14ac:dyDescent="0.25">
      <c r="A30" s="183" t="s">
        <v>82</v>
      </c>
      <c r="B30" s="189" t="s">
        <v>97</v>
      </c>
      <c r="C30" s="189" t="s">
        <v>97</v>
      </c>
      <c r="D30" s="187" t="s">
        <v>647</v>
      </c>
      <c r="E30" s="187" t="s">
        <v>641</v>
      </c>
      <c r="F30" s="264">
        <f>K30*3.41214</f>
        <v>1315.4482128</v>
      </c>
      <c r="G30" s="264">
        <f>L30*M30</f>
        <v>4326.8654761904763</v>
      </c>
      <c r="H30" s="261">
        <v>73.150000000000006</v>
      </c>
      <c r="I30" s="237">
        <f>G30*H30/1000</f>
        <v>316.51020958333334</v>
      </c>
      <c r="J30" s="236">
        <f>F30/G30</f>
        <v>0.30401874521834371</v>
      </c>
      <c r="K30" s="262">
        <v>385.52</v>
      </c>
      <c r="L30" s="238">
        <v>742.80952380952385</v>
      </c>
      <c r="M30" s="263">
        <v>5.8250000000000002</v>
      </c>
      <c r="N30" s="186" t="s">
        <v>412</v>
      </c>
      <c r="O30" s="186" t="s">
        <v>415</v>
      </c>
      <c r="P30" s="186"/>
      <c r="Q30" s="186" t="s">
        <v>446</v>
      </c>
      <c r="R30" s="186" t="s">
        <v>442</v>
      </c>
      <c r="S30" s="186" t="s">
        <v>450</v>
      </c>
      <c r="T30" s="187" t="s">
        <v>451</v>
      </c>
      <c r="U30" s="186" t="s">
        <v>441</v>
      </c>
    </row>
    <row r="31" spans="1:21" customFormat="1" ht="34.5" x14ac:dyDescent="0.25">
      <c r="A31" s="183" t="s">
        <v>82</v>
      </c>
      <c r="B31" s="189" t="s">
        <v>98</v>
      </c>
      <c r="C31" s="189" t="s">
        <v>98</v>
      </c>
      <c r="D31" s="187" t="s">
        <v>647</v>
      </c>
      <c r="E31" s="187" t="s">
        <v>641</v>
      </c>
      <c r="F31" s="264">
        <f>K31*3.41214</f>
        <v>1546.68211632</v>
      </c>
      <c r="G31" s="264">
        <f>L31*M31</f>
        <v>5117.6785714285716</v>
      </c>
      <c r="H31" s="261">
        <v>73.150000000000006</v>
      </c>
      <c r="I31" s="237">
        <f>G31*H31/1000</f>
        <v>374.35818750000004</v>
      </c>
      <c r="J31" s="236">
        <f>F31/G31</f>
        <v>0.30222338013859518</v>
      </c>
      <c r="K31" s="262">
        <v>453.28800000000001</v>
      </c>
      <c r="L31" s="238">
        <v>878.57142857142856</v>
      </c>
      <c r="M31" s="263">
        <v>5.8250000000000002</v>
      </c>
      <c r="N31" s="186" t="s">
        <v>412</v>
      </c>
      <c r="O31" s="186" t="s">
        <v>415</v>
      </c>
      <c r="P31" s="186"/>
      <c r="Q31" s="186" t="s">
        <v>446</v>
      </c>
      <c r="R31" s="186" t="s">
        <v>439</v>
      </c>
      <c r="S31" s="186" t="s">
        <v>453</v>
      </c>
      <c r="T31" s="187" t="s">
        <v>440</v>
      </c>
      <c r="U31" s="186" t="s">
        <v>438</v>
      </c>
    </row>
    <row r="32" spans="1:21" customFormat="1" ht="34.5" x14ac:dyDescent="0.25">
      <c r="A32" s="183" t="s">
        <v>82</v>
      </c>
      <c r="B32" s="189" t="s">
        <v>99</v>
      </c>
      <c r="C32" s="189" t="s">
        <v>99</v>
      </c>
      <c r="D32" s="187" t="s">
        <v>647</v>
      </c>
      <c r="E32" s="187" t="s">
        <v>641</v>
      </c>
      <c r="F32" s="264">
        <f>K32*3.41214</f>
        <v>4393.8160901399997</v>
      </c>
      <c r="G32" s="264">
        <f>L32*M32</f>
        <v>13459.772023809524</v>
      </c>
      <c r="H32" s="261">
        <v>73.150000000000006</v>
      </c>
      <c r="I32" s="237">
        <f>G32*H32/1000</f>
        <v>984.58232354166671</v>
      </c>
      <c r="J32" s="236">
        <f>F32/G32</f>
        <v>0.32644060258729524</v>
      </c>
      <c r="K32" s="262">
        <v>1287.701</v>
      </c>
      <c r="L32" s="238">
        <v>2310.6904761904761</v>
      </c>
      <c r="M32" s="263">
        <v>5.8250000000000002</v>
      </c>
      <c r="N32" s="186" t="s">
        <v>412</v>
      </c>
      <c r="O32" s="186" t="s">
        <v>415</v>
      </c>
      <c r="P32" s="186" t="s">
        <v>848</v>
      </c>
      <c r="Q32" s="186" t="s">
        <v>446</v>
      </c>
      <c r="R32" s="186" t="s">
        <v>442</v>
      </c>
      <c r="S32" s="186" t="s">
        <v>454</v>
      </c>
      <c r="T32" s="187" t="s">
        <v>444</v>
      </c>
      <c r="U32" s="186" t="s">
        <v>441</v>
      </c>
    </row>
    <row r="33" spans="1:21" customFormat="1" ht="23.25" x14ac:dyDescent="0.25">
      <c r="A33" s="183" t="s">
        <v>82</v>
      </c>
      <c r="B33" s="189" t="s">
        <v>681</v>
      </c>
      <c r="C33" s="189" t="s">
        <v>102</v>
      </c>
      <c r="D33" s="187" t="s">
        <v>647</v>
      </c>
      <c r="E33" s="187" t="s">
        <v>641</v>
      </c>
      <c r="F33" s="264">
        <f>K33*3.41214</f>
        <v>144.26527920000001</v>
      </c>
      <c r="G33" s="264">
        <f>L33*M33</f>
        <v>463.36488095238099</v>
      </c>
      <c r="H33" s="261">
        <v>73.150000000000006</v>
      </c>
      <c r="I33" s="237">
        <f>G33*H33/1000</f>
        <v>33.895141041666669</v>
      </c>
      <c r="J33" s="236">
        <f>F33/G33</f>
        <v>0.31134271311948186</v>
      </c>
      <c r="K33" s="238">
        <v>42.28</v>
      </c>
      <c r="L33" s="238">
        <v>79.547619047619051</v>
      </c>
      <c r="M33" s="263">
        <v>5.8250000000000002</v>
      </c>
      <c r="N33" s="186" t="s">
        <v>412</v>
      </c>
      <c r="O33" s="186" t="s">
        <v>415</v>
      </c>
      <c r="P33" s="186"/>
      <c r="Q33" s="186" t="s">
        <v>446</v>
      </c>
      <c r="R33" s="186" t="s">
        <v>439</v>
      </c>
      <c r="S33" s="186" t="s">
        <v>102</v>
      </c>
      <c r="T33" s="186" t="s">
        <v>440</v>
      </c>
      <c r="U33" s="186" t="s">
        <v>438</v>
      </c>
    </row>
    <row r="34" spans="1:21" customFormat="1" ht="34.5" x14ac:dyDescent="0.25">
      <c r="A34" s="183" t="s">
        <v>82</v>
      </c>
      <c r="B34" s="189" t="s">
        <v>103</v>
      </c>
      <c r="C34" s="189" t="s">
        <v>103</v>
      </c>
      <c r="D34" s="187" t="s">
        <v>647</v>
      </c>
      <c r="E34" s="187" t="s">
        <v>641</v>
      </c>
      <c r="F34" s="264">
        <f>K34*3.41214</f>
        <v>3185.2361021399997</v>
      </c>
      <c r="G34" s="264">
        <f>L34*M34</f>
        <v>10241.875595238096</v>
      </c>
      <c r="H34" s="261">
        <v>73.150000000000006</v>
      </c>
      <c r="I34" s="237">
        <f>G34*H34/1000</f>
        <v>749.19319979166687</v>
      </c>
      <c r="J34" s="236">
        <f>F34/G34</f>
        <v>0.31100124899202619</v>
      </c>
      <c r="K34" s="262">
        <v>933.50099999999998</v>
      </c>
      <c r="L34" s="238">
        <v>1758.2619047619048</v>
      </c>
      <c r="M34" s="263">
        <v>5.8250000000000002</v>
      </c>
      <c r="N34" s="186" t="s">
        <v>412</v>
      </c>
      <c r="O34" s="186" t="s">
        <v>415</v>
      </c>
      <c r="P34" s="186"/>
      <c r="Q34" s="186" t="s">
        <v>446</v>
      </c>
      <c r="R34" s="186" t="s">
        <v>449</v>
      </c>
      <c r="S34" s="186" t="s">
        <v>450</v>
      </c>
      <c r="T34" s="187" t="s">
        <v>451</v>
      </c>
      <c r="U34" s="186" t="s">
        <v>441</v>
      </c>
    </row>
    <row r="35" spans="1:21" customFormat="1" ht="34.5" x14ac:dyDescent="0.25">
      <c r="A35" s="183" t="s">
        <v>82</v>
      </c>
      <c r="B35" s="189" t="s">
        <v>104</v>
      </c>
      <c r="C35" s="189" t="s">
        <v>104</v>
      </c>
      <c r="D35" s="187" t="s">
        <v>647</v>
      </c>
      <c r="E35" s="187" t="s">
        <v>641</v>
      </c>
      <c r="F35" s="264"/>
      <c r="G35" s="264"/>
      <c r="H35" s="261"/>
      <c r="I35" s="237"/>
      <c r="J35" s="71"/>
      <c r="K35" s="262"/>
      <c r="L35" s="238"/>
      <c r="M35" s="263">
        <v>5.8250000000000002</v>
      </c>
      <c r="N35" s="186" t="s">
        <v>412</v>
      </c>
      <c r="O35" s="186" t="s">
        <v>415</v>
      </c>
      <c r="P35" s="189" t="s">
        <v>452</v>
      </c>
      <c r="Q35" s="186" t="s">
        <v>446</v>
      </c>
      <c r="R35" s="186" t="s">
        <v>442</v>
      </c>
      <c r="S35" s="186" t="s">
        <v>454</v>
      </c>
      <c r="T35" s="187" t="s">
        <v>457</v>
      </c>
      <c r="U35" s="186" t="s">
        <v>441</v>
      </c>
    </row>
    <row r="36" spans="1:21" customFormat="1" ht="34.5" x14ac:dyDescent="0.25">
      <c r="A36" s="183" t="s">
        <v>82</v>
      </c>
      <c r="B36" s="189" t="s">
        <v>105</v>
      </c>
      <c r="C36" s="189" t="s">
        <v>106</v>
      </c>
      <c r="D36" s="186" t="s">
        <v>647</v>
      </c>
      <c r="E36" s="186" t="s">
        <v>641</v>
      </c>
      <c r="F36" s="264">
        <f>K36*3.41214</f>
        <v>1006.5812999999999</v>
      </c>
      <c r="G36" s="264">
        <f>L36*M36</f>
        <v>2912.5</v>
      </c>
      <c r="H36" s="261">
        <v>73.150000000000006</v>
      </c>
      <c r="I36" s="237">
        <f>G36*H36/1000</f>
        <v>213.04937500000003</v>
      </c>
      <c r="J36" s="236">
        <f>F36/G36</f>
        <v>0.345607313304721</v>
      </c>
      <c r="K36" s="238">
        <v>295</v>
      </c>
      <c r="L36" s="238">
        <v>500</v>
      </c>
      <c r="M36" s="265">
        <v>5.8250000000000002</v>
      </c>
      <c r="N36" s="186" t="s">
        <v>414</v>
      </c>
      <c r="O36" s="186" t="s">
        <v>415</v>
      </c>
      <c r="P36" s="189"/>
      <c r="Q36" s="186" t="s">
        <v>446</v>
      </c>
      <c r="R36" s="186" t="s">
        <v>439</v>
      </c>
      <c r="S36" s="186" t="s">
        <v>453</v>
      </c>
      <c r="T36" s="186" t="s">
        <v>440</v>
      </c>
      <c r="U36" s="186" t="s">
        <v>438</v>
      </c>
    </row>
    <row r="37" spans="1:21" customFormat="1" ht="34.5" x14ac:dyDescent="0.25">
      <c r="A37" s="183" t="s">
        <v>82</v>
      </c>
      <c r="B37" s="189" t="s">
        <v>106</v>
      </c>
      <c r="C37" s="189" t="s">
        <v>106</v>
      </c>
      <c r="D37" s="187" t="s">
        <v>647</v>
      </c>
      <c r="E37" s="187" t="s">
        <v>641</v>
      </c>
      <c r="F37" s="264"/>
      <c r="G37" s="264"/>
      <c r="H37" s="261"/>
      <c r="I37" s="237"/>
      <c r="J37" s="71"/>
      <c r="K37" s="262"/>
      <c r="L37" s="238"/>
      <c r="M37" s="263">
        <v>5.8250000000000002</v>
      </c>
      <c r="N37" s="186" t="s">
        <v>412</v>
      </c>
      <c r="O37" s="186" t="s">
        <v>415</v>
      </c>
      <c r="P37" s="189" t="s">
        <v>452</v>
      </c>
      <c r="Q37" s="186" t="s">
        <v>446</v>
      </c>
      <c r="R37" s="186" t="s">
        <v>439</v>
      </c>
      <c r="S37" s="186" t="s">
        <v>453</v>
      </c>
      <c r="T37" s="189" t="s">
        <v>440</v>
      </c>
      <c r="U37" s="186" t="s">
        <v>438</v>
      </c>
    </row>
    <row r="38" spans="1:21" customFormat="1" ht="34.5" x14ac:dyDescent="0.25">
      <c r="A38" s="183" t="s">
        <v>82</v>
      </c>
      <c r="B38" s="189" t="s">
        <v>107</v>
      </c>
      <c r="C38" s="189" t="s">
        <v>107</v>
      </c>
      <c r="D38" s="187" t="s">
        <v>647</v>
      </c>
      <c r="E38" s="187" t="s">
        <v>641</v>
      </c>
      <c r="F38" s="264">
        <f t="shared" ref="F38:F60" si="4">K38*3.41214</f>
        <v>38153.952355500005</v>
      </c>
      <c r="G38" s="264">
        <f t="shared" ref="G38:G60" si="5">L38*M38</f>
        <v>108300.48035714285</v>
      </c>
      <c r="H38" s="261">
        <v>73.150000000000006</v>
      </c>
      <c r="I38" s="237">
        <f t="shared" ref="I38:I60" si="6">G38*H38/1000</f>
        <v>7922.1801381249998</v>
      </c>
      <c r="J38" s="236">
        <f t="shared" ref="J38:J60" si="7">F38/G38</f>
        <v>0.35229716645466014</v>
      </c>
      <c r="K38" s="262">
        <v>11181.825000000001</v>
      </c>
      <c r="L38" s="238">
        <v>18592.357142857141</v>
      </c>
      <c r="M38" s="263">
        <v>5.8250000000000002</v>
      </c>
      <c r="N38" s="186" t="s">
        <v>412</v>
      </c>
      <c r="O38" s="186" t="s">
        <v>415</v>
      </c>
      <c r="P38" s="186" t="s">
        <v>826</v>
      </c>
      <c r="Q38" s="186" t="s">
        <v>446</v>
      </c>
      <c r="R38" s="186" t="s">
        <v>442</v>
      </c>
      <c r="S38" s="186" t="s">
        <v>454</v>
      </c>
      <c r="T38" s="189" t="s">
        <v>444</v>
      </c>
      <c r="U38" s="186" t="s">
        <v>441</v>
      </c>
    </row>
    <row r="39" spans="1:21" customFormat="1" ht="34.5" x14ac:dyDescent="0.25">
      <c r="A39" s="183" t="s">
        <v>82</v>
      </c>
      <c r="B39" s="189" t="s">
        <v>108</v>
      </c>
      <c r="C39" s="189" t="s">
        <v>108</v>
      </c>
      <c r="D39" s="187" t="s">
        <v>647</v>
      </c>
      <c r="E39" s="187" t="s">
        <v>641</v>
      </c>
      <c r="F39" s="264">
        <f t="shared" si="4"/>
        <v>913.42646586000001</v>
      </c>
      <c r="G39" s="264">
        <f t="shared" si="5"/>
        <v>3075.0452380952383</v>
      </c>
      <c r="H39" s="261">
        <v>73.150000000000006</v>
      </c>
      <c r="I39" s="237">
        <f t="shared" si="6"/>
        <v>224.9395591666667</v>
      </c>
      <c r="J39" s="236">
        <f t="shared" si="7"/>
        <v>0.29704488719190347</v>
      </c>
      <c r="K39" s="262">
        <v>267.69900000000001</v>
      </c>
      <c r="L39" s="238">
        <v>527.90476190476193</v>
      </c>
      <c r="M39" s="263">
        <v>5.8250000000000002</v>
      </c>
      <c r="N39" s="186" t="s">
        <v>412</v>
      </c>
      <c r="O39" s="186" t="s">
        <v>415</v>
      </c>
      <c r="P39" s="186"/>
      <c r="Q39" s="186" t="s">
        <v>446</v>
      </c>
      <c r="R39" s="186" t="s">
        <v>439</v>
      </c>
      <c r="S39" s="186" t="s">
        <v>453</v>
      </c>
      <c r="T39" s="186" t="s">
        <v>440</v>
      </c>
      <c r="U39" s="186" t="s">
        <v>438</v>
      </c>
    </row>
    <row r="40" spans="1:21" customFormat="1" ht="34.5" x14ac:dyDescent="0.25">
      <c r="A40" s="183" t="s">
        <v>764</v>
      </c>
      <c r="B40" s="189" t="s">
        <v>109</v>
      </c>
      <c r="C40" s="189" t="s">
        <v>109</v>
      </c>
      <c r="D40" s="187" t="s">
        <v>648</v>
      </c>
      <c r="E40" s="187" t="s">
        <v>641</v>
      </c>
      <c r="F40" s="264">
        <f t="shared" si="4"/>
        <v>6441.1546843800006</v>
      </c>
      <c r="G40" s="264">
        <f t="shared" si="5"/>
        <v>19715.264999999999</v>
      </c>
      <c r="H40" s="261">
        <v>70.88</v>
      </c>
      <c r="I40" s="237">
        <f t="shared" si="6"/>
        <v>1397.4179832</v>
      </c>
      <c r="J40" s="236">
        <f t="shared" si="7"/>
        <v>0.32670900869858971</v>
      </c>
      <c r="K40" s="262">
        <v>1887.7170000000001</v>
      </c>
      <c r="L40" s="238">
        <v>3477.1190476190477</v>
      </c>
      <c r="M40" s="266">
        <v>5.67</v>
      </c>
      <c r="N40" s="186" t="s">
        <v>412</v>
      </c>
      <c r="O40" s="186" t="s">
        <v>415</v>
      </c>
      <c r="P40" s="186"/>
      <c r="Q40" s="186" t="s">
        <v>458</v>
      </c>
      <c r="R40" s="186" t="s">
        <v>428</v>
      </c>
      <c r="S40" s="186" t="s">
        <v>459</v>
      </c>
      <c r="T40" s="186" t="s">
        <v>430</v>
      </c>
      <c r="U40" s="186" t="s">
        <v>441</v>
      </c>
    </row>
    <row r="41" spans="1:21" customFormat="1" ht="23.25" x14ac:dyDescent="0.25">
      <c r="A41" s="183" t="s">
        <v>764</v>
      </c>
      <c r="B41" s="189" t="s">
        <v>110</v>
      </c>
      <c r="C41" s="189" t="s">
        <v>110</v>
      </c>
      <c r="D41" s="187" t="s">
        <v>647</v>
      </c>
      <c r="E41" s="187" t="s">
        <v>641</v>
      </c>
      <c r="F41" s="264">
        <f t="shared" si="4"/>
        <v>4385.6781362399997</v>
      </c>
      <c r="G41" s="264">
        <f t="shared" si="5"/>
        <v>12881.432738095238</v>
      </c>
      <c r="H41" s="261">
        <v>73.150000000000006</v>
      </c>
      <c r="I41" s="237">
        <f t="shared" si="6"/>
        <v>942.27680479166679</v>
      </c>
      <c r="J41" s="236">
        <f t="shared" si="7"/>
        <v>0.34046508842684098</v>
      </c>
      <c r="K41" s="262">
        <v>1285.316</v>
      </c>
      <c r="L41" s="238">
        <v>2211.4047619047619</v>
      </c>
      <c r="M41" s="263">
        <v>5.8250000000000002</v>
      </c>
      <c r="N41" s="186" t="s">
        <v>412</v>
      </c>
      <c r="O41" s="186" t="s">
        <v>415</v>
      </c>
      <c r="P41" s="186"/>
      <c r="Q41" s="186" t="s">
        <v>458</v>
      </c>
      <c r="R41" s="186" t="s">
        <v>461</v>
      </c>
      <c r="S41" s="186" t="s">
        <v>461</v>
      </c>
      <c r="T41" s="187" t="s">
        <v>462</v>
      </c>
      <c r="U41" s="186" t="s">
        <v>460</v>
      </c>
    </row>
    <row r="42" spans="1:21" customFormat="1" ht="34.5" x14ac:dyDescent="0.25">
      <c r="A42" s="183" t="s">
        <v>764</v>
      </c>
      <c r="B42" s="189" t="s">
        <v>111</v>
      </c>
      <c r="C42" s="189" t="s">
        <v>111</v>
      </c>
      <c r="D42" s="187" t="s">
        <v>647</v>
      </c>
      <c r="E42" s="187" t="s">
        <v>641</v>
      </c>
      <c r="F42" s="264">
        <f t="shared" si="4"/>
        <v>1441.94647902</v>
      </c>
      <c r="G42" s="264">
        <f t="shared" si="5"/>
        <v>4969.4184523809527</v>
      </c>
      <c r="H42" s="261">
        <v>73.150000000000006</v>
      </c>
      <c r="I42" s="237">
        <f t="shared" si="6"/>
        <v>363.51295979166673</v>
      </c>
      <c r="J42" s="236">
        <f t="shared" si="7"/>
        <v>0.29016402881691983</v>
      </c>
      <c r="K42" s="262">
        <v>422.59300000000002</v>
      </c>
      <c r="L42" s="238">
        <v>853.11904761904759</v>
      </c>
      <c r="M42" s="263">
        <v>5.8250000000000002</v>
      </c>
      <c r="N42" s="186" t="s">
        <v>412</v>
      </c>
      <c r="O42" s="186" t="s">
        <v>415</v>
      </c>
      <c r="P42" s="186"/>
      <c r="Q42" s="186" t="s">
        <v>458</v>
      </c>
      <c r="R42" s="186" t="s">
        <v>442</v>
      </c>
      <c r="S42" s="186" t="s">
        <v>443</v>
      </c>
      <c r="T42" s="187" t="s">
        <v>444</v>
      </c>
      <c r="U42" s="186" t="s">
        <v>441</v>
      </c>
    </row>
    <row r="43" spans="1:21" customFormat="1" ht="23.25" x14ac:dyDescent="0.25">
      <c r="A43" s="183" t="s">
        <v>764</v>
      </c>
      <c r="B43" s="189" t="s">
        <v>112</v>
      </c>
      <c r="C43" s="189" t="s">
        <v>112</v>
      </c>
      <c r="D43" s="187" t="s">
        <v>647</v>
      </c>
      <c r="E43" s="187" t="s">
        <v>641</v>
      </c>
      <c r="F43" s="264">
        <f t="shared" si="4"/>
        <v>4120.1795228400006</v>
      </c>
      <c r="G43" s="264">
        <f t="shared" si="5"/>
        <v>11987.156547619048</v>
      </c>
      <c r="H43" s="261">
        <v>73.150000000000006</v>
      </c>
      <c r="I43" s="237">
        <f t="shared" si="6"/>
        <v>876.86050145833349</v>
      </c>
      <c r="J43" s="236">
        <f t="shared" si="7"/>
        <v>0.34371616875716637</v>
      </c>
      <c r="K43" s="262">
        <v>1207.5060000000001</v>
      </c>
      <c r="L43" s="238">
        <v>2057.8809523809523</v>
      </c>
      <c r="M43" s="263">
        <v>5.8250000000000002</v>
      </c>
      <c r="N43" s="186" t="s">
        <v>412</v>
      </c>
      <c r="O43" s="186" t="s">
        <v>415</v>
      </c>
      <c r="P43" s="186"/>
      <c r="Q43" s="186" t="s">
        <v>458</v>
      </c>
      <c r="R43" s="186" t="s">
        <v>463</v>
      </c>
      <c r="S43" s="186" t="s">
        <v>464</v>
      </c>
      <c r="T43" s="187" t="s">
        <v>463</v>
      </c>
      <c r="U43" s="186" t="s">
        <v>460</v>
      </c>
    </row>
    <row r="44" spans="1:21" customFormat="1" ht="34.5" x14ac:dyDescent="0.25">
      <c r="A44" s="183" t="s">
        <v>764</v>
      </c>
      <c r="B44" s="189" t="s">
        <v>113</v>
      </c>
      <c r="C44" s="189" t="s">
        <v>113</v>
      </c>
      <c r="D44" s="187" t="s">
        <v>648</v>
      </c>
      <c r="E44" s="187" t="s">
        <v>641</v>
      </c>
      <c r="F44" s="264">
        <f t="shared" si="4"/>
        <v>6679.2162800400001</v>
      </c>
      <c r="G44" s="264">
        <f t="shared" si="5"/>
        <v>20066.264999999999</v>
      </c>
      <c r="H44" s="261">
        <v>70.88</v>
      </c>
      <c r="I44" s="237">
        <f t="shared" si="6"/>
        <v>1422.2968631999997</v>
      </c>
      <c r="J44" s="236">
        <f t="shared" si="7"/>
        <v>0.3328579723251936</v>
      </c>
      <c r="K44" s="238">
        <v>1957.4860000000001</v>
      </c>
      <c r="L44" s="238">
        <v>3539.0238095238096</v>
      </c>
      <c r="M44" s="266">
        <v>5.67</v>
      </c>
      <c r="N44" s="186" t="s">
        <v>412</v>
      </c>
      <c r="O44" s="186" t="s">
        <v>415</v>
      </c>
      <c r="P44" s="186"/>
      <c r="Q44" s="186" t="s">
        <v>458</v>
      </c>
      <c r="R44" s="186" t="s">
        <v>428</v>
      </c>
      <c r="S44" s="186" t="s">
        <v>459</v>
      </c>
      <c r="T44" s="186" t="s">
        <v>430</v>
      </c>
      <c r="U44" s="186" t="s">
        <v>441</v>
      </c>
    </row>
    <row r="45" spans="1:21" customFormat="1" ht="23.25" x14ac:dyDescent="0.25">
      <c r="A45" s="183" t="s">
        <v>764</v>
      </c>
      <c r="B45" s="189" t="s">
        <v>114</v>
      </c>
      <c r="C45" s="189" t="s">
        <v>114</v>
      </c>
      <c r="D45" s="187" t="s">
        <v>647</v>
      </c>
      <c r="E45" s="187" t="s">
        <v>641</v>
      </c>
      <c r="F45" s="264">
        <f t="shared" si="4"/>
        <v>2671.5725465400001</v>
      </c>
      <c r="G45" s="264">
        <f t="shared" si="5"/>
        <v>8867.1755952380954</v>
      </c>
      <c r="H45" s="261">
        <v>73.150000000000006</v>
      </c>
      <c r="I45" s="237">
        <f t="shared" si="6"/>
        <v>648.63389479166676</v>
      </c>
      <c r="J45" s="236">
        <f t="shared" si="7"/>
        <v>0.30128788111230187</v>
      </c>
      <c r="K45" s="262">
        <v>782.96100000000001</v>
      </c>
      <c r="L45" s="238">
        <v>1522.2619047619048</v>
      </c>
      <c r="M45" s="263">
        <v>5.8250000000000002</v>
      </c>
      <c r="N45" s="186" t="s">
        <v>412</v>
      </c>
      <c r="O45" s="186" t="s">
        <v>415</v>
      </c>
      <c r="P45" s="186"/>
      <c r="Q45" s="186" t="s">
        <v>458</v>
      </c>
      <c r="R45" s="186" t="s">
        <v>428</v>
      </c>
      <c r="S45" s="186" t="s">
        <v>429</v>
      </c>
      <c r="T45" s="187" t="s">
        <v>430</v>
      </c>
      <c r="U45" s="186" t="s">
        <v>427</v>
      </c>
    </row>
    <row r="46" spans="1:21" customFormat="1" ht="23.25" x14ac:dyDescent="0.25">
      <c r="A46" s="183" t="s">
        <v>764</v>
      </c>
      <c r="B46" s="189" t="s">
        <v>115</v>
      </c>
      <c r="C46" s="189" t="s">
        <v>115</v>
      </c>
      <c r="D46" s="187" t="s">
        <v>648</v>
      </c>
      <c r="E46" s="187" t="s">
        <v>641</v>
      </c>
      <c r="F46" s="264">
        <f t="shared" si="4"/>
        <v>3933.56276196</v>
      </c>
      <c r="G46" s="264">
        <f t="shared" si="5"/>
        <v>11194.875</v>
      </c>
      <c r="H46" s="261">
        <v>70.88</v>
      </c>
      <c r="I46" s="237">
        <f t="shared" si="6"/>
        <v>793.49274000000003</v>
      </c>
      <c r="J46" s="236">
        <f t="shared" si="7"/>
        <v>0.35137174483502498</v>
      </c>
      <c r="K46" s="262">
        <v>1152.8140000000001</v>
      </c>
      <c r="L46" s="238">
        <v>1974.4047619047619</v>
      </c>
      <c r="M46" s="266">
        <v>5.67</v>
      </c>
      <c r="N46" s="186" t="s">
        <v>412</v>
      </c>
      <c r="O46" s="186" t="s">
        <v>415</v>
      </c>
      <c r="P46" s="186"/>
      <c r="Q46" s="186" t="s">
        <v>458</v>
      </c>
      <c r="R46" s="186" t="s">
        <v>463</v>
      </c>
      <c r="S46" s="186" t="s">
        <v>464</v>
      </c>
      <c r="T46" s="187" t="s">
        <v>463</v>
      </c>
      <c r="U46" s="186" t="s">
        <v>460</v>
      </c>
    </row>
    <row r="47" spans="1:21" customFormat="1" ht="34.5" x14ac:dyDescent="0.25">
      <c r="A47" s="183" t="s">
        <v>764</v>
      </c>
      <c r="B47" s="189" t="s">
        <v>116</v>
      </c>
      <c r="C47" s="189" t="s">
        <v>116</v>
      </c>
      <c r="D47" s="187" t="s">
        <v>648</v>
      </c>
      <c r="E47" s="187" t="s">
        <v>641</v>
      </c>
      <c r="F47" s="264">
        <f t="shared" si="4"/>
        <v>10772.80499586</v>
      </c>
      <c r="G47" s="264">
        <f t="shared" si="5"/>
        <v>30302.235000000001</v>
      </c>
      <c r="H47" s="261">
        <v>70.88</v>
      </c>
      <c r="I47" s="237">
        <f t="shared" si="6"/>
        <v>2147.8224167999997</v>
      </c>
      <c r="J47" s="236">
        <f t="shared" si="7"/>
        <v>0.35551189527307142</v>
      </c>
      <c r="K47" s="262">
        <v>3157.1990000000001</v>
      </c>
      <c r="L47" s="238">
        <v>5344.3095238095239</v>
      </c>
      <c r="M47" s="266">
        <v>5.67</v>
      </c>
      <c r="N47" s="186" t="s">
        <v>412</v>
      </c>
      <c r="O47" s="186" t="s">
        <v>415</v>
      </c>
      <c r="P47" s="186"/>
      <c r="Q47" s="186" t="s">
        <v>458</v>
      </c>
      <c r="R47" s="186" t="s">
        <v>428</v>
      </c>
      <c r="S47" s="186" t="s">
        <v>459</v>
      </c>
      <c r="T47" s="186" t="s">
        <v>430</v>
      </c>
      <c r="U47" s="186" t="s">
        <v>441</v>
      </c>
    </row>
    <row r="48" spans="1:21" customFormat="1" ht="23.25" x14ac:dyDescent="0.25">
      <c r="A48" s="183" t="s">
        <v>764</v>
      </c>
      <c r="B48" s="189" t="s">
        <v>117</v>
      </c>
      <c r="C48" s="189" t="s">
        <v>117</v>
      </c>
      <c r="D48" s="187" t="s">
        <v>648</v>
      </c>
      <c r="E48" s="187" t="s">
        <v>641</v>
      </c>
      <c r="F48" s="264">
        <f t="shared" si="4"/>
        <v>5575.4094628799994</v>
      </c>
      <c r="G48" s="264">
        <f t="shared" si="5"/>
        <v>16428.420000000002</v>
      </c>
      <c r="H48" s="261">
        <v>70.88</v>
      </c>
      <c r="I48" s="237">
        <f t="shared" si="6"/>
        <v>1164.4464096000002</v>
      </c>
      <c r="J48" s="236">
        <f t="shared" si="7"/>
        <v>0.33937587807470215</v>
      </c>
      <c r="K48" s="238">
        <v>1633.992</v>
      </c>
      <c r="L48" s="238">
        <v>2897.4285714285716</v>
      </c>
      <c r="M48" s="266">
        <v>5.67</v>
      </c>
      <c r="N48" s="186" t="s">
        <v>412</v>
      </c>
      <c r="O48" s="186" t="s">
        <v>415</v>
      </c>
      <c r="P48" s="186"/>
      <c r="Q48" s="186" t="s">
        <v>458</v>
      </c>
      <c r="R48" s="186" t="s">
        <v>463</v>
      </c>
      <c r="S48" s="186" t="s">
        <v>464</v>
      </c>
      <c r="T48" s="186" t="s">
        <v>463</v>
      </c>
      <c r="U48" s="186" t="s">
        <v>460</v>
      </c>
    </row>
    <row r="49" spans="1:21" customFormat="1" ht="23.25" x14ac:dyDescent="0.25">
      <c r="A49" s="183" t="s">
        <v>764</v>
      </c>
      <c r="B49" s="189" t="s">
        <v>118</v>
      </c>
      <c r="C49" s="189" t="s">
        <v>118</v>
      </c>
      <c r="D49" s="187" t="s">
        <v>647</v>
      </c>
      <c r="E49" s="187" t="s">
        <v>641</v>
      </c>
      <c r="F49" s="264">
        <f t="shared" si="4"/>
        <v>2585.4125994000001</v>
      </c>
      <c r="G49" s="264">
        <f t="shared" si="5"/>
        <v>8071.5083333333341</v>
      </c>
      <c r="H49" s="261">
        <v>73.150000000000006</v>
      </c>
      <c r="I49" s="237">
        <f t="shared" si="6"/>
        <v>590.43083458333342</v>
      </c>
      <c r="J49" s="236">
        <f t="shared" si="7"/>
        <v>0.3203134398960954</v>
      </c>
      <c r="K49" s="262">
        <v>757.71</v>
      </c>
      <c r="L49" s="238">
        <v>1385.6666666666667</v>
      </c>
      <c r="M49" s="263">
        <v>5.8250000000000002</v>
      </c>
      <c r="N49" s="186" t="s">
        <v>412</v>
      </c>
      <c r="O49" s="186" t="s">
        <v>415</v>
      </c>
      <c r="P49" s="186"/>
      <c r="Q49" s="186" t="s">
        <v>458</v>
      </c>
      <c r="R49" s="186" t="s">
        <v>428</v>
      </c>
      <c r="S49" s="186" t="s">
        <v>429</v>
      </c>
      <c r="T49" s="187" t="s">
        <v>430</v>
      </c>
      <c r="U49" s="186" t="s">
        <v>427</v>
      </c>
    </row>
    <row r="50" spans="1:21" customFormat="1" ht="34.5" x14ac:dyDescent="0.25">
      <c r="A50" s="183" t="s">
        <v>764</v>
      </c>
      <c r="B50" s="189" t="s">
        <v>119</v>
      </c>
      <c r="C50" s="189" t="s">
        <v>119</v>
      </c>
      <c r="D50" s="187" t="s">
        <v>647</v>
      </c>
      <c r="E50" s="187" t="s">
        <v>641</v>
      </c>
      <c r="F50" s="264">
        <f t="shared" si="4"/>
        <v>2118.9798856799998</v>
      </c>
      <c r="G50" s="264">
        <f t="shared" si="5"/>
        <v>6919.1291666666666</v>
      </c>
      <c r="H50" s="261">
        <v>73.150000000000006</v>
      </c>
      <c r="I50" s="237">
        <f t="shared" si="6"/>
        <v>506.13429854166668</v>
      </c>
      <c r="J50" s="236">
        <f t="shared" si="7"/>
        <v>0.30624950548521579</v>
      </c>
      <c r="K50" s="262">
        <v>621.01199999999994</v>
      </c>
      <c r="L50" s="238">
        <v>1187.8333333333333</v>
      </c>
      <c r="M50" s="263">
        <v>5.8250000000000002</v>
      </c>
      <c r="N50" s="186" t="s">
        <v>412</v>
      </c>
      <c r="O50" s="186" t="s">
        <v>415</v>
      </c>
      <c r="P50" s="186"/>
      <c r="Q50" s="186" t="s">
        <v>458</v>
      </c>
      <c r="R50" s="186" t="s">
        <v>442</v>
      </c>
      <c r="S50" s="186" t="s">
        <v>443</v>
      </c>
      <c r="T50" s="187" t="s">
        <v>444</v>
      </c>
      <c r="U50" s="186" t="s">
        <v>441</v>
      </c>
    </row>
    <row r="51" spans="1:21" customFormat="1" ht="34.5" x14ac:dyDescent="0.25">
      <c r="A51" s="183" t="s">
        <v>764</v>
      </c>
      <c r="B51" s="189" t="s">
        <v>120</v>
      </c>
      <c r="C51" s="189" t="s">
        <v>120</v>
      </c>
      <c r="D51" s="187" t="s">
        <v>647</v>
      </c>
      <c r="E51" s="187" t="s">
        <v>641</v>
      </c>
      <c r="F51" s="264">
        <f t="shared" si="4"/>
        <v>2301.9593053200001</v>
      </c>
      <c r="G51" s="264">
        <f t="shared" si="5"/>
        <v>6614.5648809523809</v>
      </c>
      <c r="H51" s="261">
        <v>73.150000000000006</v>
      </c>
      <c r="I51" s="237">
        <f t="shared" si="6"/>
        <v>483.85542104166672</v>
      </c>
      <c r="J51" s="236">
        <f t="shared" si="7"/>
        <v>0.34801371620812621</v>
      </c>
      <c r="K51" s="262">
        <v>674.63800000000003</v>
      </c>
      <c r="L51" s="238">
        <v>1135.547619047619</v>
      </c>
      <c r="M51" s="263">
        <v>5.8250000000000002</v>
      </c>
      <c r="N51" s="186" t="s">
        <v>412</v>
      </c>
      <c r="O51" s="186" t="s">
        <v>415</v>
      </c>
      <c r="P51" s="186"/>
      <c r="Q51" s="186" t="s">
        <v>458</v>
      </c>
      <c r="R51" s="186" t="s">
        <v>442</v>
      </c>
      <c r="S51" s="186" t="s">
        <v>443</v>
      </c>
      <c r="T51" s="187" t="s">
        <v>444</v>
      </c>
      <c r="U51" s="186" t="s">
        <v>441</v>
      </c>
    </row>
    <row r="52" spans="1:21" customFormat="1" ht="34.5" x14ac:dyDescent="0.25">
      <c r="A52" s="183" t="s">
        <v>764</v>
      </c>
      <c r="B52" s="189" t="s">
        <v>121</v>
      </c>
      <c r="C52" s="189" t="s">
        <v>121</v>
      </c>
      <c r="D52" s="187" t="s">
        <v>647</v>
      </c>
      <c r="E52" s="187" t="s">
        <v>641</v>
      </c>
      <c r="F52" s="264">
        <f t="shared" si="4"/>
        <v>8618.0965922399992</v>
      </c>
      <c r="G52" s="264">
        <f t="shared" si="5"/>
        <v>26652.564880952385</v>
      </c>
      <c r="H52" s="261">
        <v>73.150000000000006</v>
      </c>
      <c r="I52" s="237">
        <f t="shared" si="6"/>
        <v>1949.6351210416672</v>
      </c>
      <c r="J52" s="236">
        <f t="shared" si="7"/>
        <v>0.32334961497079173</v>
      </c>
      <c r="K52" s="238">
        <v>2525.7159999999999</v>
      </c>
      <c r="L52" s="238">
        <v>4575.5476190476193</v>
      </c>
      <c r="M52" s="263">
        <v>5.8250000000000002</v>
      </c>
      <c r="N52" s="186" t="s">
        <v>412</v>
      </c>
      <c r="O52" s="186" t="s">
        <v>415</v>
      </c>
      <c r="P52" s="186"/>
      <c r="Q52" s="186" t="s">
        <v>458</v>
      </c>
      <c r="R52" s="186" t="s">
        <v>428</v>
      </c>
      <c r="S52" s="186" t="s">
        <v>459</v>
      </c>
      <c r="T52" s="186" t="s">
        <v>430</v>
      </c>
      <c r="U52" s="186" t="s">
        <v>441</v>
      </c>
    </row>
    <row r="53" spans="1:21" customFormat="1" ht="34.5" x14ac:dyDescent="0.25">
      <c r="A53" s="183" t="s">
        <v>764</v>
      </c>
      <c r="B53" s="189" t="s">
        <v>122</v>
      </c>
      <c r="C53" s="189" t="s">
        <v>122</v>
      </c>
      <c r="D53" s="187" t="s">
        <v>647</v>
      </c>
      <c r="E53" s="187" t="s">
        <v>641</v>
      </c>
      <c r="F53" s="264">
        <f t="shared" si="4"/>
        <v>3445.75981542</v>
      </c>
      <c r="G53" s="264">
        <f t="shared" si="5"/>
        <v>10301.928571428572</v>
      </c>
      <c r="H53" s="261">
        <v>73.150000000000006</v>
      </c>
      <c r="I53" s="237">
        <f t="shared" si="6"/>
        <v>753.58607500000016</v>
      </c>
      <c r="J53" s="236">
        <f t="shared" si="7"/>
        <v>0.33447716041989362</v>
      </c>
      <c r="K53" s="262">
        <v>1009.853</v>
      </c>
      <c r="L53" s="238">
        <v>1768.5714285714287</v>
      </c>
      <c r="M53" s="263">
        <v>5.8250000000000002</v>
      </c>
      <c r="N53" s="186" t="s">
        <v>412</v>
      </c>
      <c r="O53" s="186" t="s">
        <v>415</v>
      </c>
      <c r="P53" s="186"/>
      <c r="Q53" s="186" t="s">
        <v>458</v>
      </c>
      <c r="R53" s="186" t="s">
        <v>442</v>
      </c>
      <c r="S53" s="186" t="s">
        <v>443</v>
      </c>
      <c r="T53" s="187" t="s">
        <v>444</v>
      </c>
      <c r="U53" s="186" t="s">
        <v>441</v>
      </c>
    </row>
    <row r="54" spans="1:21" customFormat="1" ht="45.75" x14ac:dyDescent="0.25">
      <c r="A54" s="183" t="s">
        <v>764</v>
      </c>
      <c r="B54" s="189" t="s">
        <v>158</v>
      </c>
      <c r="C54" s="189" t="s">
        <v>713</v>
      </c>
      <c r="D54" s="187" t="s">
        <v>648</v>
      </c>
      <c r="E54" s="187" t="s">
        <v>641</v>
      </c>
      <c r="F54" s="264">
        <f t="shared" si="4"/>
        <v>5263.2600714</v>
      </c>
      <c r="G54" s="264">
        <f t="shared" si="5"/>
        <v>14634.945</v>
      </c>
      <c r="H54" s="261">
        <v>70.88</v>
      </c>
      <c r="I54" s="237">
        <f t="shared" si="6"/>
        <v>1037.3249016</v>
      </c>
      <c r="J54" s="236">
        <f t="shared" si="7"/>
        <v>0.35963647771822854</v>
      </c>
      <c r="K54" s="262">
        <v>1542.51</v>
      </c>
      <c r="L54" s="238">
        <v>2581.1190476190477</v>
      </c>
      <c r="M54" s="266">
        <v>5.67</v>
      </c>
      <c r="N54" s="186" t="s">
        <v>412</v>
      </c>
      <c r="O54" s="186" t="s">
        <v>415</v>
      </c>
      <c r="P54" s="184" t="s">
        <v>476</v>
      </c>
      <c r="Q54" s="186" t="s">
        <v>458</v>
      </c>
      <c r="R54" s="186" t="s">
        <v>428</v>
      </c>
      <c r="S54" s="186" t="s">
        <v>429</v>
      </c>
      <c r="T54" s="186" t="s">
        <v>430</v>
      </c>
      <c r="U54" s="186" t="s">
        <v>427</v>
      </c>
    </row>
    <row r="55" spans="1:21" customFormat="1" ht="34.5" x14ac:dyDescent="0.25">
      <c r="A55" s="183" t="s">
        <v>764</v>
      </c>
      <c r="B55" s="189" t="s">
        <v>123</v>
      </c>
      <c r="C55" s="189" t="s">
        <v>123</v>
      </c>
      <c r="D55" s="187" t="s">
        <v>647</v>
      </c>
      <c r="E55" s="187" t="s">
        <v>641</v>
      </c>
      <c r="F55" s="264">
        <f t="shared" si="4"/>
        <v>2661.9127782</v>
      </c>
      <c r="G55" s="264">
        <f t="shared" si="5"/>
        <v>7569.0327380952385</v>
      </c>
      <c r="H55" s="261">
        <v>73.150000000000006</v>
      </c>
      <c r="I55" s="237">
        <f t="shared" si="6"/>
        <v>553.67474479166674</v>
      </c>
      <c r="J55" s="236">
        <f t="shared" si="7"/>
        <v>0.35168466966756384</v>
      </c>
      <c r="K55" s="262">
        <v>780.13</v>
      </c>
      <c r="L55" s="238">
        <v>1299.4047619047619</v>
      </c>
      <c r="M55" s="263">
        <v>5.8250000000000002</v>
      </c>
      <c r="N55" s="186" t="s">
        <v>412</v>
      </c>
      <c r="O55" s="186" t="s">
        <v>415</v>
      </c>
      <c r="P55" s="186"/>
      <c r="Q55" s="186" t="s">
        <v>458</v>
      </c>
      <c r="R55" s="186" t="s">
        <v>442</v>
      </c>
      <c r="S55" s="186" t="s">
        <v>443</v>
      </c>
      <c r="T55" s="187" t="s">
        <v>444</v>
      </c>
      <c r="U55" s="186" t="s">
        <v>441</v>
      </c>
    </row>
    <row r="56" spans="1:21" customFormat="1" ht="34.5" x14ac:dyDescent="0.25">
      <c r="A56" s="183" t="s">
        <v>764</v>
      </c>
      <c r="B56" s="189" t="s">
        <v>124</v>
      </c>
      <c r="C56" s="189" t="s">
        <v>124</v>
      </c>
      <c r="D56" s="187" t="s">
        <v>648</v>
      </c>
      <c r="E56" s="187" t="s">
        <v>641</v>
      </c>
      <c r="F56" s="264">
        <f t="shared" si="4"/>
        <v>7338.9399004799998</v>
      </c>
      <c r="G56" s="264">
        <f t="shared" si="5"/>
        <v>21314.880000000001</v>
      </c>
      <c r="H56" s="261">
        <v>70.88</v>
      </c>
      <c r="I56" s="237">
        <f t="shared" si="6"/>
        <v>1510.7986943999999</v>
      </c>
      <c r="J56" s="236">
        <f t="shared" si="7"/>
        <v>0.34431063653560329</v>
      </c>
      <c r="K56" s="238">
        <v>2150.8319999999999</v>
      </c>
      <c r="L56" s="238">
        <v>3759.2380952380954</v>
      </c>
      <c r="M56" s="266">
        <v>5.67</v>
      </c>
      <c r="N56" s="186" t="s">
        <v>412</v>
      </c>
      <c r="O56" s="186" t="s">
        <v>415</v>
      </c>
      <c r="P56" s="242" t="s">
        <v>465</v>
      </c>
      <c r="Q56" s="186" t="s">
        <v>458</v>
      </c>
      <c r="R56" s="186" t="s">
        <v>428</v>
      </c>
      <c r="S56" s="186" t="s">
        <v>429</v>
      </c>
      <c r="T56" s="187" t="s">
        <v>430</v>
      </c>
      <c r="U56" s="186" t="s">
        <v>427</v>
      </c>
    </row>
    <row r="57" spans="1:21" customFormat="1" ht="23.25" x14ac:dyDescent="0.25">
      <c r="A57" s="183" t="s">
        <v>764</v>
      </c>
      <c r="B57" s="189" t="s">
        <v>125</v>
      </c>
      <c r="C57" s="189" t="s">
        <v>125</v>
      </c>
      <c r="D57" s="187" t="s">
        <v>648</v>
      </c>
      <c r="E57" s="187" t="s">
        <v>641</v>
      </c>
      <c r="F57" s="264">
        <f t="shared" si="4"/>
        <v>5291.0997216599999</v>
      </c>
      <c r="G57" s="264">
        <f t="shared" si="5"/>
        <v>17026.334999999999</v>
      </c>
      <c r="H57" s="261">
        <v>70.88</v>
      </c>
      <c r="I57" s="237">
        <f t="shared" si="6"/>
        <v>1206.8266247999998</v>
      </c>
      <c r="J57" s="236">
        <f t="shared" si="7"/>
        <v>0.31075975667458677</v>
      </c>
      <c r="K57" s="262">
        <v>1550.6690000000001</v>
      </c>
      <c r="L57" s="238">
        <v>3002.8809523809523</v>
      </c>
      <c r="M57" s="266">
        <v>5.67</v>
      </c>
      <c r="N57" s="186" t="s">
        <v>412</v>
      </c>
      <c r="O57" s="186" t="s">
        <v>415</v>
      </c>
      <c r="P57" s="189"/>
      <c r="Q57" s="186" t="s">
        <v>458</v>
      </c>
      <c r="R57" s="186" t="s">
        <v>461</v>
      </c>
      <c r="S57" s="186" t="s">
        <v>461</v>
      </c>
      <c r="T57" s="187" t="s">
        <v>462</v>
      </c>
      <c r="U57" s="186" t="s">
        <v>460</v>
      </c>
    </row>
    <row r="58" spans="1:21" customFormat="1" ht="23.25" x14ac:dyDescent="0.25">
      <c r="A58" s="183" t="s">
        <v>764</v>
      </c>
      <c r="B58" s="189" t="s">
        <v>126</v>
      </c>
      <c r="C58" s="189" t="s">
        <v>126</v>
      </c>
      <c r="D58" s="187" t="s">
        <v>648</v>
      </c>
      <c r="E58" s="187" t="s">
        <v>641</v>
      </c>
      <c r="F58" s="264">
        <f t="shared" si="4"/>
        <v>4234.1757080999996</v>
      </c>
      <c r="G58" s="264">
        <f t="shared" si="5"/>
        <v>13361.759999999998</v>
      </c>
      <c r="H58" s="261">
        <v>70.88</v>
      </c>
      <c r="I58" s="237">
        <f t="shared" si="6"/>
        <v>947.08154879999984</v>
      </c>
      <c r="J58" s="236">
        <f t="shared" si="7"/>
        <v>0.31688757380015808</v>
      </c>
      <c r="K58" s="262">
        <v>1240.915</v>
      </c>
      <c r="L58" s="238">
        <v>2356.5714285714284</v>
      </c>
      <c r="M58" s="266">
        <v>5.67</v>
      </c>
      <c r="N58" s="186" t="s">
        <v>412</v>
      </c>
      <c r="O58" s="186" t="s">
        <v>415</v>
      </c>
      <c r="P58" s="189"/>
      <c r="Q58" s="186" t="s">
        <v>458</v>
      </c>
      <c r="R58" s="186" t="s">
        <v>461</v>
      </c>
      <c r="S58" s="186" t="s">
        <v>461</v>
      </c>
      <c r="T58" s="187" t="s">
        <v>462</v>
      </c>
      <c r="U58" s="186" t="s">
        <v>460</v>
      </c>
    </row>
    <row r="59" spans="1:21" customFormat="1" ht="34.5" x14ac:dyDescent="0.25">
      <c r="A59" s="183" t="s">
        <v>764</v>
      </c>
      <c r="B59" s="189" t="s">
        <v>127</v>
      </c>
      <c r="C59" s="189" t="s">
        <v>127</v>
      </c>
      <c r="D59" s="187" t="s">
        <v>647</v>
      </c>
      <c r="E59" s="187" t="s">
        <v>641</v>
      </c>
      <c r="F59" s="264">
        <f t="shared" si="4"/>
        <v>6783.7778982</v>
      </c>
      <c r="G59" s="264">
        <f t="shared" si="5"/>
        <v>20541.446428571431</v>
      </c>
      <c r="H59" s="261">
        <v>73.150000000000006</v>
      </c>
      <c r="I59" s="237">
        <f t="shared" si="6"/>
        <v>1502.6068062500003</v>
      </c>
      <c r="J59" s="236">
        <f t="shared" si="7"/>
        <v>0.33024830660241788</v>
      </c>
      <c r="K59" s="262">
        <v>1988.13</v>
      </c>
      <c r="L59" s="238">
        <v>3526.4285714285716</v>
      </c>
      <c r="M59" s="263">
        <v>5.8250000000000002</v>
      </c>
      <c r="N59" s="186" t="s">
        <v>412</v>
      </c>
      <c r="O59" s="186" t="s">
        <v>415</v>
      </c>
      <c r="P59" s="189"/>
      <c r="Q59" s="186" t="s">
        <v>458</v>
      </c>
      <c r="R59" s="186" t="s">
        <v>428</v>
      </c>
      <c r="S59" s="186" t="s">
        <v>459</v>
      </c>
      <c r="T59" s="187" t="s">
        <v>430</v>
      </c>
      <c r="U59" s="186" t="s">
        <v>441</v>
      </c>
    </row>
    <row r="60" spans="1:21" customFormat="1" ht="23.25" x14ac:dyDescent="0.25">
      <c r="A60" s="183" t="s">
        <v>764</v>
      </c>
      <c r="B60" s="189" t="s">
        <v>128</v>
      </c>
      <c r="C60" s="189" t="s">
        <v>128</v>
      </c>
      <c r="D60" s="187" t="s">
        <v>648</v>
      </c>
      <c r="E60" s="187" t="s">
        <v>641</v>
      </c>
      <c r="F60" s="264">
        <f t="shared" si="4"/>
        <v>4727.6291584800001</v>
      </c>
      <c r="G60" s="264">
        <f t="shared" si="5"/>
        <v>13361.22</v>
      </c>
      <c r="H60" s="261">
        <v>70.88</v>
      </c>
      <c r="I60" s="237">
        <f t="shared" si="6"/>
        <v>947.04327359999979</v>
      </c>
      <c r="J60" s="236">
        <f t="shared" si="7"/>
        <v>0.35383214695065274</v>
      </c>
      <c r="K60" s="262">
        <v>1385.5319999999999</v>
      </c>
      <c r="L60" s="238">
        <v>2356.4761904761904</v>
      </c>
      <c r="M60" s="266">
        <v>5.67</v>
      </c>
      <c r="N60" s="186" t="s">
        <v>412</v>
      </c>
      <c r="O60" s="186" t="s">
        <v>415</v>
      </c>
      <c r="P60" s="189"/>
      <c r="Q60" s="186" t="s">
        <v>458</v>
      </c>
      <c r="R60" s="186" t="s">
        <v>463</v>
      </c>
      <c r="S60" s="186" t="s">
        <v>464</v>
      </c>
      <c r="T60" s="187" t="s">
        <v>463</v>
      </c>
      <c r="U60" s="186" t="s">
        <v>460</v>
      </c>
    </row>
    <row r="61" spans="1:21" customFormat="1" ht="57" x14ac:dyDescent="0.25">
      <c r="A61" s="183" t="s">
        <v>764</v>
      </c>
      <c r="B61" s="189" t="s">
        <v>129</v>
      </c>
      <c r="C61" s="189" t="s">
        <v>129</v>
      </c>
      <c r="D61" s="187" t="s">
        <v>647</v>
      </c>
      <c r="E61" s="187" t="s">
        <v>641</v>
      </c>
      <c r="F61" s="264"/>
      <c r="G61" s="264"/>
      <c r="H61" s="261"/>
      <c r="I61" s="237"/>
      <c r="J61" s="71"/>
      <c r="K61" s="262"/>
      <c r="L61" s="238"/>
      <c r="M61" s="263">
        <v>5.8250000000000002</v>
      </c>
      <c r="N61" s="186" t="s">
        <v>412</v>
      </c>
      <c r="O61" s="186" t="s">
        <v>415</v>
      </c>
      <c r="P61" s="189" t="s">
        <v>466</v>
      </c>
      <c r="Q61" s="186" t="s">
        <v>458</v>
      </c>
      <c r="R61" s="186" t="s">
        <v>428</v>
      </c>
      <c r="S61" s="186" t="s">
        <v>429</v>
      </c>
      <c r="T61" s="187" t="s">
        <v>430</v>
      </c>
      <c r="U61" s="186" t="s">
        <v>427</v>
      </c>
    </row>
    <row r="62" spans="1:21" customFormat="1" ht="34.5" x14ac:dyDescent="0.25">
      <c r="A62" s="183" t="s">
        <v>764</v>
      </c>
      <c r="B62" s="189" t="s">
        <v>130</v>
      </c>
      <c r="C62" s="189" t="s">
        <v>130</v>
      </c>
      <c r="D62" s="187" t="s">
        <v>647</v>
      </c>
      <c r="E62" s="187" t="s">
        <v>641</v>
      </c>
      <c r="F62" s="264">
        <f>K62*3.41214</f>
        <v>5271.8040699599997</v>
      </c>
      <c r="G62" s="264">
        <f>L62*M62</f>
        <v>14462.226785714285</v>
      </c>
      <c r="H62" s="261">
        <v>73.150000000000006</v>
      </c>
      <c r="I62" s="237">
        <f>G62*H62/1000</f>
        <v>1057.9118893750001</v>
      </c>
      <c r="J62" s="236">
        <f>F62/G62</f>
        <v>0.3645222930100544</v>
      </c>
      <c r="K62" s="262">
        <v>1545.0139999999999</v>
      </c>
      <c r="L62" s="238">
        <v>2482.7857142857142</v>
      </c>
      <c r="M62" s="263">
        <v>5.8250000000000002</v>
      </c>
      <c r="N62" s="186" t="s">
        <v>412</v>
      </c>
      <c r="O62" s="186" t="s">
        <v>415</v>
      </c>
      <c r="P62" s="189"/>
      <c r="Q62" s="186" t="s">
        <v>458</v>
      </c>
      <c r="R62" s="186" t="s">
        <v>428</v>
      </c>
      <c r="S62" s="186" t="s">
        <v>459</v>
      </c>
      <c r="T62" s="187" t="s">
        <v>430</v>
      </c>
      <c r="U62" s="186" t="s">
        <v>441</v>
      </c>
    </row>
    <row r="63" spans="1:21" customFormat="1" ht="23.25" x14ac:dyDescent="0.25">
      <c r="A63" s="183" t="s">
        <v>764</v>
      </c>
      <c r="B63" s="189" t="s">
        <v>131</v>
      </c>
      <c r="C63" s="189" t="s">
        <v>131</v>
      </c>
      <c r="D63" s="187" t="s">
        <v>647</v>
      </c>
      <c r="E63" s="187" t="s">
        <v>641</v>
      </c>
      <c r="F63" s="264">
        <f>K63*3.41214</f>
        <v>3047.0410200000001</v>
      </c>
      <c r="G63" s="264">
        <f>L63*M63</f>
        <v>9022.5089285714275</v>
      </c>
      <c r="H63" s="261">
        <v>73.150000000000006</v>
      </c>
      <c r="I63" s="237">
        <f>G63*H63/1000</f>
        <v>659.99652812499994</v>
      </c>
      <c r="J63" s="236">
        <f>F63/G63</f>
        <v>0.33771548957419001</v>
      </c>
      <c r="K63" s="262">
        <v>893</v>
      </c>
      <c r="L63" s="238">
        <v>1548.9285714285713</v>
      </c>
      <c r="M63" s="263">
        <v>5.8250000000000002</v>
      </c>
      <c r="N63" s="186" t="s">
        <v>412</v>
      </c>
      <c r="O63" s="186" t="s">
        <v>415</v>
      </c>
      <c r="P63" s="189"/>
      <c r="Q63" s="186" t="s">
        <v>458</v>
      </c>
      <c r="R63" s="186" t="s">
        <v>428</v>
      </c>
      <c r="S63" s="186" t="s">
        <v>429</v>
      </c>
      <c r="T63" s="187" t="s">
        <v>430</v>
      </c>
      <c r="U63" s="186" t="s">
        <v>427</v>
      </c>
    </row>
    <row r="64" spans="1:21" customFormat="1" ht="34.5" x14ac:dyDescent="0.25">
      <c r="A64" s="183" t="s">
        <v>764</v>
      </c>
      <c r="B64" s="189" t="s">
        <v>132</v>
      </c>
      <c r="C64" s="189" t="s">
        <v>132</v>
      </c>
      <c r="D64" s="187" t="s">
        <v>647</v>
      </c>
      <c r="E64" s="187" t="s">
        <v>641</v>
      </c>
      <c r="F64" s="264">
        <f>K64*3.41214</f>
        <v>2268.6329339399999</v>
      </c>
      <c r="G64" s="264">
        <f>L64*M64</f>
        <v>7319.6672619047622</v>
      </c>
      <c r="H64" s="261">
        <v>73.150000000000006</v>
      </c>
      <c r="I64" s="237">
        <f>G64*H64/1000</f>
        <v>535.43366020833344</v>
      </c>
      <c r="J64" s="236">
        <f>F64/G64</f>
        <v>0.30993662044545511</v>
      </c>
      <c r="K64" s="262">
        <v>664.87099999999998</v>
      </c>
      <c r="L64" s="238">
        <v>1256.5952380952381</v>
      </c>
      <c r="M64" s="263">
        <v>5.8250000000000002</v>
      </c>
      <c r="N64" s="186" t="s">
        <v>412</v>
      </c>
      <c r="O64" s="186" t="s">
        <v>415</v>
      </c>
      <c r="P64" s="189"/>
      <c r="Q64" s="186" t="s">
        <v>458</v>
      </c>
      <c r="R64" s="186" t="s">
        <v>442</v>
      </c>
      <c r="S64" s="186" t="s">
        <v>443</v>
      </c>
      <c r="T64" s="187" t="s">
        <v>444</v>
      </c>
      <c r="U64" s="186" t="s">
        <v>441</v>
      </c>
    </row>
    <row r="65" spans="1:21" customFormat="1" ht="34.5" x14ac:dyDescent="0.25">
      <c r="A65" s="183" t="s">
        <v>764</v>
      </c>
      <c r="B65" s="189" t="s">
        <v>133</v>
      </c>
      <c r="C65" s="189" t="s">
        <v>133</v>
      </c>
      <c r="D65" s="187" t="s">
        <v>648</v>
      </c>
      <c r="E65" s="187" t="s">
        <v>641</v>
      </c>
      <c r="F65" s="264">
        <f>K65*3.41214</f>
        <v>9706.7330349599997</v>
      </c>
      <c r="G65" s="264">
        <f>L65*M65</f>
        <v>25634.879999999997</v>
      </c>
      <c r="H65" s="261">
        <v>70.88</v>
      </c>
      <c r="I65" s="237">
        <f>G65*H65/1000</f>
        <v>1817.0002943999998</v>
      </c>
      <c r="J65" s="236">
        <f>F65/G65</f>
        <v>0.37865334399692924</v>
      </c>
      <c r="K65" s="262">
        <v>2844.7640000000001</v>
      </c>
      <c r="L65" s="238">
        <v>4521.1428571428569</v>
      </c>
      <c r="M65" s="266">
        <v>5.67</v>
      </c>
      <c r="N65" s="186" t="s">
        <v>412</v>
      </c>
      <c r="O65" s="186" t="s">
        <v>415</v>
      </c>
      <c r="P65" s="189"/>
      <c r="Q65" s="186" t="s">
        <v>458</v>
      </c>
      <c r="R65" s="186" t="s">
        <v>428</v>
      </c>
      <c r="S65" s="186" t="s">
        <v>459</v>
      </c>
      <c r="T65" s="187" t="s">
        <v>430</v>
      </c>
      <c r="U65" s="186" t="s">
        <v>441</v>
      </c>
    </row>
    <row r="66" spans="1:21" customFormat="1" ht="23.25" x14ac:dyDescent="0.25">
      <c r="A66" s="183" t="s">
        <v>764</v>
      </c>
      <c r="B66" s="189" t="s">
        <v>134</v>
      </c>
      <c r="C66" s="189" t="s">
        <v>134</v>
      </c>
      <c r="D66" s="187" t="s">
        <v>647</v>
      </c>
      <c r="E66" s="187" t="s">
        <v>641</v>
      </c>
      <c r="F66" s="264">
        <f>K66*3.41214</f>
        <v>5172.9304891800002</v>
      </c>
      <c r="G66" s="264">
        <f>L66*M66</f>
        <v>16270.889285714286</v>
      </c>
      <c r="H66" s="261">
        <v>73.150000000000006</v>
      </c>
      <c r="I66" s="237">
        <f>G66*H66/1000</f>
        <v>1190.2155512500001</v>
      </c>
      <c r="J66" s="236">
        <f>F66/G66</f>
        <v>0.31792549247580421</v>
      </c>
      <c r="K66" s="262">
        <v>1516.037</v>
      </c>
      <c r="L66" s="238">
        <v>2793.2857142857142</v>
      </c>
      <c r="M66" s="263">
        <v>5.8250000000000002</v>
      </c>
      <c r="N66" s="186" t="s">
        <v>412</v>
      </c>
      <c r="O66" s="186" t="s">
        <v>415</v>
      </c>
      <c r="P66" s="189"/>
      <c r="Q66" s="186" t="s">
        <v>458</v>
      </c>
      <c r="R66" s="186" t="s">
        <v>467</v>
      </c>
      <c r="S66" s="186" t="s">
        <v>468</v>
      </c>
      <c r="T66" s="187" t="s">
        <v>467</v>
      </c>
      <c r="U66" s="186" t="s">
        <v>427</v>
      </c>
    </row>
    <row r="67" spans="1:21" customFormat="1" ht="57" x14ac:dyDescent="0.25">
      <c r="A67" s="183" t="s">
        <v>764</v>
      </c>
      <c r="B67" s="189" t="s">
        <v>135</v>
      </c>
      <c r="C67" s="189" t="s">
        <v>135</v>
      </c>
      <c r="D67" s="187" t="s">
        <v>647</v>
      </c>
      <c r="E67" s="187" t="s">
        <v>641</v>
      </c>
      <c r="F67" s="264"/>
      <c r="G67" s="264"/>
      <c r="H67" s="261"/>
      <c r="I67" s="237"/>
      <c r="J67" s="71"/>
      <c r="K67" s="262"/>
      <c r="L67" s="238"/>
      <c r="M67" s="263">
        <v>5.8250000000000002</v>
      </c>
      <c r="N67" s="186" t="s">
        <v>412</v>
      </c>
      <c r="O67" s="186" t="s">
        <v>415</v>
      </c>
      <c r="P67" s="184" t="s">
        <v>469</v>
      </c>
      <c r="Q67" s="186" t="s">
        <v>458</v>
      </c>
      <c r="R67" s="186" t="s">
        <v>428</v>
      </c>
      <c r="S67" s="186" t="s">
        <v>429</v>
      </c>
      <c r="T67" s="187" t="s">
        <v>430</v>
      </c>
      <c r="U67" s="186" t="s">
        <v>427</v>
      </c>
    </row>
    <row r="68" spans="1:21" customFormat="1" ht="23.25" x14ac:dyDescent="0.25">
      <c r="A68" s="183" t="s">
        <v>764</v>
      </c>
      <c r="B68" s="189" t="s">
        <v>136</v>
      </c>
      <c r="C68" s="189" t="s">
        <v>136</v>
      </c>
      <c r="D68" s="187" t="s">
        <v>648</v>
      </c>
      <c r="E68" s="187" t="s">
        <v>641</v>
      </c>
      <c r="F68" s="264">
        <f>K68*3.41214</f>
        <v>6287.11703622</v>
      </c>
      <c r="G68" s="264">
        <f>L68*M68</f>
        <v>18172.485000000001</v>
      </c>
      <c r="H68" s="261">
        <v>70.88</v>
      </c>
      <c r="I68" s="237">
        <f>G68*H68/1000</f>
        <v>1288.0657368</v>
      </c>
      <c r="J68" s="236">
        <f>F68/G68</f>
        <v>0.34596903154521796</v>
      </c>
      <c r="K68" s="262">
        <v>1842.5730000000001</v>
      </c>
      <c r="L68" s="238">
        <v>3205.0238095238096</v>
      </c>
      <c r="M68" s="266">
        <v>5.67</v>
      </c>
      <c r="N68" s="186" t="s">
        <v>412</v>
      </c>
      <c r="O68" s="186" t="s">
        <v>415</v>
      </c>
      <c r="P68" s="186"/>
      <c r="Q68" s="186" t="s">
        <v>458</v>
      </c>
      <c r="R68" s="186" t="s">
        <v>461</v>
      </c>
      <c r="S68" s="186" t="s">
        <v>461</v>
      </c>
      <c r="T68" s="187" t="s">
        <v>462</v>
      </c>
      <c r="U68" s="186" t="s">
        <v>460</v>
      </c>
    </row>
    <row r="69" spans="1:21" customFormat="1" ht="23.25" x14ac:dyDescent="0.25">
      <c r="A69" s="183" t="s">
        <v>764</v>
      </c>
      <c r="B69" s="189" t="s">
        <v>137</v>
      </c>
      <c r="C69" s="189" t="s">
        <v>137</v>
      </c>
      <c r="D69" s="187" t="s">
        <v>648</v>
      </c>
      <c r="E69" s="187" t="s">
        <v>641</v>
      </c>
      <c r="F69" s="264">
        <f>K69*3.41214</f>
        <v>6947.1136278599997</v>
      </c>
      <c r="G69" s="264">
        <f>L69*M69</f>
        <v>21101.445</v>
      </c>
      <c r="H69" s="261">
        <v>70.88</v>
      </c>
      <c r="I69" s="237">
        <f>G69*H69/1000</f>
        <v>1495.6704215999998</v>
      </c>
      <c r="J69" s="236">
        <f>F69/G69</f>
        <v>0.32922454494751424</v>
      </c>
      <c r="K69" s="262">
        <v>2035.999</v>
      </c>
      <c r="L69" s="238">
        <v>3721.5952380952381</v>
      </c>
      <c r="M69" s="266">
        <v>5.67</v>
      </c>
      <c r="N69" s="186" t="s">
        <v>412</v>
      </c>
      <c r="O69" s="186" t="s">
        <v>415</v>
      </c>
      <c r="P69" s="187"/>
      <c r="Q69" s="186" t="s">
        <v>458</v>
      </c>
      <c r="R69" s="186" t="s">
        <v>461</v>
      </c>
      <c r="S69" s="186" t="s">
        <v>461</v>
      </c>
      <c r="T69" s="187" t="s">
        <v>462</v>
      </c>
      <c r="U69" s="186" t="s">
        <v>460</v>
      </c>
    </row>
    <row r="70" spans="1:21" customFormat="1" ht="34.5" x14ac:dyDescent="0.25">
      <c r="A70" s="183" t="s">
        <v>764</v>
      </c>
      <c r="B70" s="189" t="s">
        <v>138</v>
      </c>
      <c r="C70" s="189" t="s">
        <v>138</v>
      </c>
      <c r="D70" s="187" t="s">
        <v>647</v>
      </c>
      <c r="E70" s="187" t="s">
        <v>641</v>
      </c>
      <c r="F70" s="264">
        <f>K70*3.41214</f>
        <v>3716.5574822399994</v>
      </c>
      <c r="G70" s="264">
        <f>L70*M70</f>
        <v>11090.383928571428</v>
      </c>
      <c r="H70" s="261">
        <v>73.150000000000006</v>
      </c>
      <c r="I70" s="237">
        <f>G70*H70/1000</f>
        <v>811.26158437499998</v>
      </c>
      <c r="J70" s="236">
        <f>F70/G70</f>
        <v>0.33511531306551767</v>
      </c>
      <c r="K70" s="262">
        <v>1089.2159999999999</v>
      </c>
      <c r="L70" s="238">
        <v>1903.9285714285713</v>
      </c>
      <c r="M70" s="263">
        <v>5.8250000000000002</v>
      </c>
      <c r="N70" s="186" t="s">
        <v>412</v>
      </c>
      <c r="O70" s="186" t="s">
        <v>415</v>
      </c>
      <c r="P70" s="186"/>
      <c r="Q70" s="186" t="s">
        <v>458</v>
      </c>
      <c r="R70" s="186" t="s">
        <v>442</v>
      </c>
      <c r="S70" s="186" t="s">
        <v>443</v>
      </c>
      <c r="T70" s="187" t="s">
        <v>444</v>
      </c>
      <c r="U70" s="186" t="s">
        <v>441</v>
      </c>
    </row>
    <row r="71" spans="1:21" customFormat="1" ht="45.75" x14ac:dyDescent="0.25">
      <c r="A71" s="183" t="s">
        <v>764</v>
      </c>
      <c r="B71" s="189" t="s">
        <v>139</v>
      </c>
      <c r="C71" s="189" t="s">
        <v>139</v>
      </c>
      <c r="D71" s="187" t="s">
        <v>647</v>
      </c>
      <c r="E71" s="187" t="s">
        <v>641</v>
      </c>
      <c r="F71" s="264"/>
      <c r="G71" s="264"/>
      <c r="H71" s="261"/>
      <c r="I71" s="237"/>
      <c r="J71" s="71"/>
      <c r="K71" s="262"/>
      <c r="L71" s="238"/>
      <c r="M71" s="263">
        <v>5.8250000000000002</v>
      </c>
      <c r="N71" s="186" t="s">
        <v>412</v>
      </c>
      <c r="O71" s="186" t="s">
        <v>415</v>
      </c>
      <c r="P71" s="184" t="s">
        <v>470</v>
      </c>
      <c r="Q71" s="186" t="s">
        <v>458</v>
      </c>
      <c r="R71" s="186" t="s">
        <v>428</v>
      </c>
      <c r="S71" s="186" t="s">
        <v>429</v>
      </c>
      <c r="T71" s="187" t="s">
        <v>430</v>
      </c>
      <c r="U71" s="186" t="s">
        <v>427</v>
      </c>
    </row>
    <row r="72" spans="1:21" customFormat="1" ht="23.25" x14ac:dyDescent="0.25">
      <c r="A72" s="183" t="s">
        <v>764</v>
      </c>
      <c r="B72" s="189" t="s">
        <v>140</v>
      </c>
      <c r="C72" s="189" t="s">
        <v>140</v>
      </c>
      <c r="D72" s="187" t="s">
        <v>647</v>
      </c>
      <c r="E72" s="187" t="s">
        <v>641</v>
      </c>
      <c r="F72" s="264">
        <f>K72*3.41214</f>
        <v>2754.4363664399998</v>
      </c>
      <c r="G72" s="264">
        <f>L72*M72</f>
        <v>8037.8065476190477</v>
      </c>
      <c r="H72" s="261">
        <v>73.150000000000006</v>
      </c>
      <c r="I72" s="237">
        <f>G72*H72/1000</f>
        <v>587.96554895833344</v>
      </c>
      <c r="J72" s="236">
        <f>F72/G72</f>
        <v>0.34268507833843259</v>
      </c>
      <c r="K72" s="262">
        <v>807.24599999999998</v>
      </c>
      <c r="L72" s="238">
        <v>1379.8809523809523</v>
      </c>
      <c r="M72" s="263">
        <v>5.8250000000000002</v>
      </c>
      <c r="N72" s="186" t="s">
        <v>412</v>
      </c>
      <c r="O72" s="186" t="s">
        <v>415</v>
      </c>
      <c r="P72" s="189"/>
      <c r="Q72" s="186" t="s">
        <v>458</v>
      </c>
      <c r="R72" s="186" t="s">
        <v>270</v>
      </c>
      <c r="S72" s="186" t="s">
        <v>423</v>
      </c>
      <c r="T72" s="187" t="s">
        <v>424</v>
      </c>
      <c r="U72" s="186" t="s">
        <v>422</v>
      </c>
    </row>
    <row r="73" spans="1:21" customFormat="1" ht="34.5" x14ac:dyDescent="0.25">
      <c r="A73" s="183" t="s">
        <v>764</v>
      </c>
      <c r="B73" s="189" t="s">
        <v>141</v>
      </c>
      <c r="C73" s="189" t="s">
        <v>141</v>
      </c>
      <c r="D73" s="187" t="s">
        <v>648</v>
      </c>
      <c r="E73" s="187" t="s">
        <v>641</v>
      </c>
      <c r="F73" s="264">
        <f>K73*3.41214</f>
        <v>5875.4048116800004</v>
      </c>
      <c r="G73" s="264">
        <f>L73*M73</f>
        <v>17719.424999999999</v>
      </c>
      <c r="H73" s="261">
        <v>70.88</v>
      </c>
      <c r="I73" s="237">
        <f>G73*H73/1000</f>
        <v>1255.9528439999999</v>
      </c>
      <c r="J73" s="236">
        <f>F73/G73</f>
        <v>0.3315798798030975</v>
      </c>
      <c r="K73" s="262">
        <v>1721.912</v>
      </c>
      <c r="L73" s="238">
        <v>3125.1190476190477</v>
      </c>
      <c r="M73" s="266">
        <v>5.67</v>
      </c>
      <c r="N73" s="186" t="s">
        <v>412</v>
      </c>
      <c r="O73" s="186" t="s">
        <v>415</v>
      </c>
      <c r="P73" s="189"/>
      <c r="Q73" s="186" t="s">
        <v>458</v>
      </c>
      <c r="R73" s="186" t="s">
        <v>428</v>
      </c>
      <c r="S73" s="186" t="s">
        <v>459</v>
      </c>
      <c r="T73" s="187" t="s">
        <v>430</v>
      </c>
      <c r="U73" s="186" t="s">
        <v>441</v>
      </c>
    </row>
    <row r="74" spans="1:21" customFormat="1" ht="57" x14ac:dyDescent="0.25">
      <c r="A74" s="183" t="s">
        <v>764</v>
      </c>
      <c r="B74" s="189" t="s">
        <v>142</v>
      </c>
      <c r="C74" s="189" t="s">
        <v>142</v>
      </c>
      <c r="D74" s="187" t="s">
        <v>647</v>
      </c>
      <c r="E74" s="187" t="s">
        <v>641</v>
      </c>
      <c r="F74" s="264"/>
      <c r="G74" s="264"/>
      <c r="H74" s="261"/>
      <c r="I74" s="237"/>
      <c r="J74" s="71"/>
      <c r="K74" s="262"/>
      <c r="L74" s="238"/>
      <c r="M74" s="263">
        <v>5.8250000000000002</v>
      </c>
      <c r="N74" s="186" t="s">
        <v>412</v>
      </c>
      <c r="O74" s="186" t="s">
        <v>415</v>
      </c>
      <c r="P74" s="189" t="s">
        <v>471</v>
      </c>
      <c r="Q74" s="186" t="s">
        <v>458</v>
      </c>
      <c r="R74" s="186" t="s">
        <v>428</v>
      </c>
      <c r="S74" s="186" t="s">
        <v>459</v>
      </c>
      <c r="T74" s="187" t="s">
        <v>430</v>
      </c>
      <c r="U74" s="186" t="s">
        <v>441</v>
      </c>
    </row>
    <row r="75" spans="1:21" customFormat="1" ht="23.25" x14ac:dyDescent="0.25">
      <c r="A75" s="183" t="s">
        <v>764</v>
      </c>
      <c r="B75" s="189" t="s">
        <v>143</v>
      </c>
      <c r="C75" s="189" t="s">
        <v>143</v>
      </c>
      <c r="D75" s="187" t="s">
        <v>648</v>
      </c>
      <c r="E75" s="187" t="s">
        <v>641</v>
      </c>
      <c r="F75" s="264">
        <f t="shared" ref="F75:F89" si="8">K75*3.41214</f>
        <v>5681.5713747</v>
      </c>
      <c r="G75" s="264">
        <f t="shared" ref="G75:G89" si="9">L75*M75</f>
        <v>16746.074999999997</v>
      </c>
      <c r="H75" s="261">
        <v>70.88</v>
      </c>
      <c r="I75" s="237">
        <f t="shared" ref="I75:I89" si="10">G75*H75/1000</f>
        <v>1186.9617959999996</v>
      </c>
      <c r="J75" s="236">
        <f t="shared" ref="J75:J89" si="11">F75/G75</f>
        <v>0.33927779343517817</v>
      </c>
      <c r="K75" s="238">
        <v>1665.105</v>
      </c>
      <c r="L75" s="238">
        <v>2953.4523809523807</v>
      </c>
      <c r="M75" s="266">
        <v>5.67</v>
      </c>
      <c r="N75" s="186" t="s">
        <v>412</v>
      </c>
      <c r="O75" s="186" t="s">
        <v>415</v>
      </c>
      <c r="P75" s="189"/>
      <c r="Q75" s="186" t="s">
        <v>458</v>
      </c>
      <c r="R75" s="186" t="s">
        <v>428</v>
      </c>
      <c r="S75" s="186" t="s">
        <v>429</v>
      </c>
      <c r="T75" s="187" t="s">
        <v>430</v>
      </c>
      <c r="U75" s="186" t="s">
        <v>427</v>
      </c>
    </row>
    <row r="76" spans="1:21" customFormat="1" ht="34.5" x14ac:dyDescent="0.25">
      <c r="A76" s="183" t="s">
        <v>764</v>
      </c>
      <c r="B76" s="189" t="s">
        <v>144</v>
      </c>
      <c r="C76" s="189" t="s">
        <v>144</v>
      </c>
      <c r="D76" s="187" t="s">
        <v>647</v>
      </c>
      <c r="E76" s="187" t="s">
        <v>641</v>
      </c>
      <c r="F76" s="264">
        <f t="shared" si="8"/>
        <v>3942.7618914</v>
      </c>
      <c r="G76" s="264">
        <f t="shared" si="9"/>
        <v>11590.779166666667</v>
      </c>
      <c r="H76" s="261">
        <v>73.150000000000006</v>
      </c>
      <c r="I76" s="237">
        <f t="shared" si="10"/>
        <v>847.86549604166669</v>
      </c>
      <c r="J76" s="236">
        <f t="shared" si="11"/>
        <v>0.34016366239974516</v>
      </c>
      <c r="K76" s="262">
        <v>1155.51</v>
      </c>
      <c r="L76" s="238">
        <v>1989.8333333333333</v>
      </c>
      <c r="M76" s="263">
        <v>5.8250000000000002</v>
      </c>
      <c r="N76" s="186" t="s">
        <v>412</v>
      </c>
      <c r="O76" s="186" t="s">
        <v>415</v>
      </c>
      <c r="P76" s="189"/>
      <c r="Q76" s="186" t="s">
        <v>458</v>
      </c>
      <c r="R76" s="186" t="s">
        <v>428</v>
      </c>
      <c r="S76" s="186" t="s">
        <v>459</v>
      </c>
      <c r="T76" s="186" t="s">
        <v>430</v>
      </c>
      <c r="U76" s="186" t="s">
        <v>441</v>
      </c>
    </row>
    <row r="77" spans="1:21" customFormat="1" ht="45.75" x14ac:dyDescent="0.25">
      <c r="A77" s="183" t="s">
        <v>764</v>
      </c>
      <c r="B77" s="189" t="s">
        <v>801</v>
      </c>
      <c r="C77" s="189" t="s">
        <v>801</v>
      </c>
      <c r="D77" s="187" t="s">
        <v>648</v>
      </c>
      <c r="E77" s="187" t="s">
        <v>641</v>
      </c>
      <c r="F77" s="264">
        <f t="shared" si="8"/>
        <v>30434.876174039997</v>
      </c>
      <c r="G77" s="264">
        <f t="shared" si="9"/>
        <v>86215.86</v>
      </c>
      <c r="H77" s="261">
        <v>70.88</v>
      </c>
      <c r="I77" s="237">
        <f t="shared" si="10"/>
        <v>6110.9801568000003</v>
      </c>
      <c r="J77" s="236">
        <f t="shared" si="11"/>
        <v>0.35300785927368811</v>
      </c>
      <c r="K77" s="262">
        <v>8919.5859999999993</v>
      </c>
      <c r="L77" s="238">
        <v>15205.619047619048</v>
      </c>
      <c r="M77" s="266">
        <v>5.67</v>
      </c>
      <c r="N77" s="186" t="s">
        <v>412</v>
      </c>
      <c r="O77" s="186" t="s">
        <v>415</v>
      </c>
      <c r="P77" s="242" t="s">
        <v>472</v>
      </c>
      <c r="Q77" s="186" t="s">
        <v>458</v>
      </c>
      <c r="R77" s="186" t="s">
        <v>428</v>
      </c>
      <c r="S77" s="186" t="s">
        <v>459</v>
      </c>
      <c r="T77" s="186" t="s">
        <v>430</v>
      </c>
      <c r="U77" s="186" t="s">
        <v>441</v>
      </c>
    </row>
    <row r="78" spans="1:21" customFormat="1" ht="23.25" x14ac:dyDescent="0.25">
      <c r="A78" s="183" t="s">
        <v>764</v>
      </c>
      <c r="B78" s="189" t="s">
        <v>145</v>
      </c>
      <c r="C78" s="189" t="s">
        <v>145</v>
      </c>
      <c r="D78" s="187" t="s">
        <v>648</v>
      </c>
      <c r="E78" s="187" t="s">
        <v>641</v>
      </c>
      <c r="F78" s="264">
        <f t="shared" si="8"/>
        <v>6051.16414308</v>
      </c>
      <c r="G78" s="264">
        <f t="shared" si="9"/>
        <v>16733.52</v>
      </c>
      <c r="H78" s="261">
        <v>70.88</v>
      </c>
      <c r="I78" s="237">
        <f t="shared" si="10"/>
        <v>1186.0718976000001</v>
      </c>
      <c r="J78" s="236">
        <f t="shared" si="11"/>
        <v>0.36161932116374795</v>
      </c>
      <c r="K78" s="262">
        <v>1773.422</v>
      </c>
      <c r="L78" s="238">
        <v>2951.2380952380954</v>
      </c>
      <c r="M78" s="266">
        <v>5.67</v>
      </c>
      <c r="N78" s="186" t="s">
        <v>412</v>
      </c>
      <c r="O78" s="186" t="s">
        <v>415</v>
      </c>
      <c r="P78" s="186"/>
      <c r="Q78" s="186" t="s">
        <v>458</v>
      </c>
      <c r="R78" s="186" t="s">
        <v>463</v>
      </c>
      <c r="S78" s="186" t="s">
        <v>464</v>
      </c>
      <c r="T78" s="186" t="s">
        <v>463</v>
      </c>
      <c r="U78" s="186" t="s">
        <v>460</v>
      </c>
    </row>
    <row r="79" spans="1:21" customFormat="1" ht="23.25" x14ac:dyDescent="0.25">
      <c r="A79" s="183" t="s">
        <v>764</v>
      </c>
      <c r="B79" s="189" t="s">
        <v>146</v>
      </c>
      <c r="C79" s="189" t="s">
        <v>146</v>
      </c>
      <c r="D79" s="187" t="s">
        <v>648</v>
      </c>
      <c r="E79" s="187" t="s">
        <v>641</v>
      </c>
      <c r="F79" s="264">
        <f t="shared" si="8"/>
        <v>6180.0543194399997</v>
      </c>
      <c r="G79" s="264">
        <f t="shared" si="9"/>
        <v>16854.345000000001</v>
      </c>
      <c r="H79" s="261">
        <v>70.88</v>
      </c>
      <c r="I79" s="237">
        <f t="shared" si="10"/>
        <v>1194.6359735999999</v>
      </c>
      <c r="J79" s="236">
        <f t="shared" si="11"/>
        <v>0.36667425043453183</v>
      </c>
      <c r="K79" s="238">
        <v>1811.1959999999999</v>
      </c>
      <c r="L79" s="238">
        <v>2972.5476190476193</v>
      </c>
      <c r="M79" s="266">
        <v>5.67</v>
      </c>
      <c r="N79" s="186" t="s">
        <v>412</v>
      </c>
      <c r="O79" s="186" t="s">
        <v>415</v>
      </c>
      <c r="P79" s="186"/>
      <c r="Q79" s="186" t="s">
        <v>458</v>
      </c>
      <c r="R79" s="186" t="s">
        <v>463</v>
      </c>
      <c r="S79" s="186" t="s">
        <v>464</v>
      </c>
      <c r="T79" s="186" t="s">
        <v>463</v>
      </c>
      <c r="U79" s="186" t="s">
        <v>460</v>
      </c>
    </row>
    <row r="80" spans="1:21" customFormat="1" ht="34.5" x14ac:dyDescent="0.25">
      <c r="A80" s="183" t="s">
        <v>764</v>
      </c>
      <c r="B80" s="189" t="s">
        <v>147</v>
      </c>
      <c r="C80" s="189" t="s">
        <v>147</v>
      </c>
      <c r="D80" s="187" t="s">
        <v>648</v>
      </c>
      <c r="E80" s="187" t="s">
        <v>641</v>
      </c>
      <c r="F80" s="264">
        <f t="shared" si="8"/>
        <v>5792.3362633799998</v>
      </c>
      <c r="G80" s="264">
        <f t="shared" si="9"/>
        <v>17330.895</v>
      </c>
      <c r="H80" s="261">
        <v>73.150000000000006</v>
      </c>
      <c r="I80" s="237">
        <f t="shared" si="10"/>
        <v>1267.7549692500002</v>
      </c>
      <c r="J80" s="236">
        <f t="shared" si="11"/>
        <v>0.33422026175682212</v>
      </c>
      <c r="K80" s="262">
        <v>1697.567</v>
      </c>
      <c r="L80" s="238">
        <v>3056.5952380952381</v>
      </c>
      <c r="M80" s="263">
        <v>5.67</v>
      </c>
      <c r="N80" s="186" t="s">
        <v>412</v>
      </c>
      <c r="O80" s="186" t="s">
        <v>415</v>
      </c>
      <c r="P80" s="186"/>
      <c r="Q80" s="186" t="s">
        <v>458</v>
      </c>
      <c r="R80" s="186" t="s">
        <v>428</v>
      </c>
      <c r="S80" s="186" t="s">
        <v>459</v>
      </c>
      <c r="T80" s="186" t="s">
        <v>430</v>
      </c>
      <c r="U80" s="186" t="s">
        <v>441</v>
      </c>
    </row>
    <row r="81" spans="1:21" customFormat="1" ht="23.25" x14ac:dyDescent="0.25">
      <c r="A81" s="183" t="s">
        <v>764</v>
      </c>
      <c r="B81" s="189" t="s">
        <v>148</v>
      </c>
      <c r="C81" s="189" t="s">
        <v>148</v>
      </c>
      <c r="D81" s="187" t="s">
        <v>648</v>
      </c>
      <c r="E81" s="187" t="s">
        <v>641</v>
      </c>
      <c r="F81" s="264">
        <f t="shared" si="8"/>
        <v>9401.70477966</v>
      </c>
      <c r="G81" s="264">
        <f t="shared" si="9"/>
        <v>27147.69</v>
      </c>
      <c r="H81" s="261">
        <v>70.88</v>
      </c>
      <c r="I81" s="237">
        <f t="shared" si="10"/>
        <v>1924.2282671999999</v>
      </c>
      <c r="J81" s="236">
        <f t="shared" si="11"/>
        <v>0.34631693450381967</v>
      </c>
      <c r="K81" s="238">
        <v>2755.3690000000001</v>
      </c>
      <c r="L81" s="238">
        <v>4787.9523809523807</v>
      </c>
      <c r="M81" s="266">
        <v>5.67</v>
      </c>
      <c r="N81" s="186" t="s">
        <v>412</v>
      </c>
      <c r="O81" s="186" t="s">
        <v>415</v>
      </c>
      <c r="P81" s="186"/>
      <c r="Q81" s="186" t="s">
        <v>458</v>
      </c>
      <c r="R81" s="186" t="s">
        <v>461</v>
      </c>
      <c r="S81" s="186" t="s">
        <v>461</v>
      </c>
      <c r="T81" s="186" t="s">
        <v>462</v>
      </c>
      <c r="U81" s="186" t="s">
        <v>460</v>
      </c>
    </row>
    <row r="82" spans="1:21" customFormat="1" ht="34.5" x14ac:dyDescent="0.25">
      <c r="A82" s="183" t="s">
        <v>764</v>
      </c>
      <c r="B82" s="189" t="s">
        <v>149</v>
      </c>
      <c r="C82" s="189" t="s">
        <v>149</v>
      </c>
      <c r="D82" s="187" t="s">
        <v>647</v>
      </c>
      <c r="E82" s="187" t="s">
        <v>641</v>
      </c>
      <c r="F82" s="264">
        <f t="shared" si="8"/>
        <v>1322.86279302</v>
      </c>
      <c r="G82" s="264">
        <f t="shared" si="9"/>
        <v>4740.9952380952382</v>
      </c>
      <c r="H82" s="261">
        <v>73.150000000000006</v>
      </c>
      <c r="I82" s="237">
        <f t="shared" si="10"/>
        <v>346.80380166666669</v>
      </c>
      <c r="J82" s="236">
        <f t="shared" si="11"/>
        <v>0.27902639141892049</v>
      </c>
      <c r="K82" s="262">
        <v>387.69299999999998</v>
      </c>
      <c r="L82" s="238">
        <v>813.90476190476193</v>
      </c>
      <c r="M82" s="263">
        <v>5.8250000000000002</v>
      </c>
      <c r="N82" s="186" t="s">
        <v>412</v>
      </c>
      <c r="O82" s="186" t="s">
        <v>415</v>
      </c>
      <c r="P82" s="186"/>
      <c r="Q82" s="186" t="s">
        <v>458</v>
      </c>
      <c r="R82" s="186" t="s">
        <v>442</v>
      </c>
      <c r="S82" s="186" t="s">
        <v>443</v>
      </c>
      <c r="T82" s="186" t="s">
        <v>444</v>
      </c>
      <c r="U82" s="186" t="s">
        <v>441</v>
      </c>
    </row>
    <row r="83" spans="1:21" customFormat="1" ht="23.25" x14ac:dyDescent="0.25">
      <c r="A83" s="183" t="s">
        <v>764</v>
      </c>
      <c r="B83" s="189" t="s">
        <v>150</v>
      </c>
      <c r="C83" s="189" t="s">
        <v>150</v>
      </c>
      <c r="D83" s="187" t="s">
        <v>647</v>
      </c>
      <c r="E83" s="187" t="s">
        <v>641</v>
      </c>
      <c r="F83" s="264">
        <f t="shared" si="8"/>
        <v>2932.8742277400002</v>
      </c>
      <c r="G83" s="264">
        <f t="shared" si="9"/>
        <v>8805.4583333333339</v>
      </c>
      <c r="H83" s="261">
        <v>73.150000000000006</v>
      </c>
      <c r="I83" s="237">
        <f t="shared" si="10"/>
        <v>644.11927708333349</v>
      </c>
      <c r="J83" s="236">
        <f t="shared" si="11"/>
        <v>0.33307456769598404</v>
      </c>
      <c r="K83" s="262">
        <v>859.54100000000005</v>
      </c>
      <c r="L83" s="238">
        <v>1511.6666666666667</v>
      </c>
      <c r="M83" s="263">
        <v>5.8250000000000002</v>
      </c>
      <c r="N83" s="186" t="s">
        <v>412</v>
      </c>
      <c r="O83" s="186" t="s">
        <v>415</v>
      </c>
      <c r="P83" s="186"/>
      <c r="Q83" s="186" t="s">
        <v>458</v>
      </c>
      <c r="R83" s="186" t="s">
        <v>463</v>
      </c>
      <c r="S83" s="186" t="s">
        <v>464</v>
      </c>
      <c r="T83" s="186" t="s">
        <v>463</v>
      </c>
      <c r="U83" s="186" t="s">
        <v>460</v>
      </c>
    </row>
    <row r="84" spans="1:21" customFormat="1" ht="23.25" x14ac:dyDescent="0.25">
      <c r="A84" s="183" t="s">
        <v>764</v>
      </c>
      <c r="B84" s="189" t="s">
        <v>151</v>
      </c>
      <c r="C84" s="189" t="s">
        <v>151</v>
      </c>
      <c r="D84" s="187" t="s">
        <v>648</v>
      </c>
      <c r="E84" s="187" t="s">
        <v>641</v>
      </c>
      <c r="F84" s="264">
        <f t="shared" si="8"/>
        <v>5625.2642404200005</v>
      </c>
      <c r="G84" s="264">
        <f t="shared" si="9"/>
        <v>16338.375000000002</v>
      </c>
      <c r="H84" s="261">
        <v>70.88</v>
      </c>
      <c r="I84" s="237">
        <f t="shared" si="10"/>
        <v>1158.06402</v>
      </c>
      <c r="J84" s="236">
        <f t="shared" si="11"/>
        <v>0.34429765753448555</v>
      </c>
      <c r="K84" s="262">
        <v>1648.6030000000001</v>
      </c>
      <c r="L84" s="238">
        <v>2881.5476190476193</v>
      </c>
      <c r="M84" s="266">
        <v>5.67</v>
      </c>
      <c r="N84" s="186" t="s">
        <v>412</v>
      </c>
      <c r="O84" s="186" t="s">
        <v>415</v>
      </c>
      <c r="P84" s="186"/>
      <c r="Q84" s="186" t="s">
        <v>458</v>
      </c>
      <c r="R84" s="186" t="s">
        <v>463</v>
      </c>
      <c r="S84" s="186" t="s">
        <v>464</v>
      </c>
      <c r="T84" s="186" t="s">
        <v>463</v>
      </c>
      <c r="U84" s="186" t="s">
        <v>460</v>
      </c>
    </row>
    <row r="85" spans="1:21" customFormat="1" ht="34.5" x14ac:dyDescent="0.25">
      <c r="A85" s="183" t="s">
        <v>764</v>
      </c>
      <c r="B85" s="189" t="s">
        <v>152</v>
      </c>
      <c r="C85" s="189" t="s">
        <v>152</v>
      </c>
      <c r="D85" s="187" t="s">
        <v>648</v>
      </c>
      <c r="E85" s="187" t="s">
        <v>641</v>
      </c>
      <c r="F85" s="264">
        <f t="shared" si="8"/>
        <v>5331.7621940400004</v>
      </c>
      <c r="G85" s="264">
        <f t="shared" si="9"/>
        <v>15784.605</v>
      </c>
      <c r="H85" s="261">
        <v>70.88</v>
      </c>
      <c r="I85" s="237">
        <f t="shared" si="10"/>
        <v>1118.8128024</v>
      </c>
      <c r="J85" s="236">
        <f t="shared" si="11"/>
        <v>0.33778242750071991</v>
      </c>
      <c r="K85" s="262">
        <v>1562.586</v>
      </c>
      <c r="L85" s="238">
        <v>2783.8809523809523</v>
      </c>
      <c r="M85" s="266">
        <v>5.67</v>
      </c>
      <c r="N85" s="186" t="s">
        <v>412</v>
      </c>
      <c r="O85" s="186" t="s">
        <v>415</v>
      </c>
      <c r="P85" s="184" t="s">
        <v>473</v>
      </c>
      <c r="Q85" s="186" t="s">
        <v>458</v>
      </c>
      <c r="R85" s="186" t="s">
        <v>461</v>
      </c>
      <c r="S85" s="186" t="s">
        <v>461</v>
      </c>
      <c r="T85" s="186" t="s">
        <v>462</v>
      </c>
      <c r="U85" s="186" t="s">
        <v>460</v>
      </c>
    </row>
    <row r="86" spans="1:21" customFormat="1" ht="23.25" x14ac:dyDescent="0.25">
      <c r="A86" s="183" t="s">
        <v>764</v>
      </c>
      <c r="B86" s="189" t="s">
        <v>153</v>
      </c>
      <c r="C86" s="189" t="s">
        <v>153</v>
      </c>
      <c r="D86" s="187" t="s">
        <v>648</v>
      </c>
      <c r="E86" s="187" t="s">
        <v>641</v>
      </c>
      <c r="F86" s="264">
        <f t="shared" si="8"/>
        <v>5315.5204076399996</v>
      </c>
      <c r="G86" s="264">
        <f t="shared" si="9"/>
        <v>14864.04</v>
      </c>
      <c r="H86" s="261">
        <v>70.88</v>
      </c>
      <c r="I86" s="237">
        <f t="shared" si="10"/>
        <v>1053.5631552</v>
      </c>
      <c r="J86" s="236">
        <f t="shared" si="11"/>
        <v>0.35760939876641878</v>
      </c>
      <c r="K86" s="262">
        <v>1557.826</v>
      </c>
      <c r="L86" s="238">
        <v>2621.5238095238096</v>
      </c>
      <c r="M86" s="266">
        <v>5.67</v>
      </c>
      <c r="N86" s="186" t="s">
        <v>412</v>
      </c>
      <c r="O86" s="186" t="s">
        <v>415</v>
      </c>
      <c r="P86" s="189"/>
      <c r="Q86" s="186" t="s">
        <v>458</v>
      </c>
      <c r="R86" s="186" t="s">
        <v>463</v>
      </c>
      <c r="S86" s="186" t="s">
        <v>464</v>
      </c>
      <c r="T86" s="186" t="s">
        <v>463</v>
      </c>
      <c r="U86" s="186" t="s">
        <v>460</v>
      </c>
    </row>
    <row r="87" spans="1:21" customFormat="1" ht="23.25" x14ac:dyDescent="0.25">
      <c r="A87" s="183" t="s">
        <v>764</v>
      </c>
      <c r="B87" s="189" t="s">
        <v>154</v>
      </c>
      <c r="C87" s="189" t="s">
        <v>154</v>
      </c>
      <c r="D87" s="187" t="s">
        <v>647</v>
      </c>
      <c r="E87" s="187" t="s">
        <v>641</v>
      </c>
      <c r="F87" s="264">
        <f t="shared" si="8"/>
        <v>3112.8612005999998</v>
      </c>
      <c r="G87" s="264">
        <f t="shared" si="9"/>
        <v>11558.186904761906</v>
      </c>
      <c r="H87" s="261">
        <v>73.150000000000006</v>
      </c>
      <c r="I87" s="237">
        <f t="shared" si="10"/>
        <v>845.48137208333344</v>
      </c>
      <c r="J87" s="236">
        <f t="shared" si="11"/>
        <v>0.26932089143821675</v>
      </c>
      <c r="K87" s="262">
        <v>912.29</v>
      </c>
      <c r="L87" s="238">
        <v>1984.2380952380952</v>
      </c>
      <c r="M87" s="263">
        <v>5.8250000000000002</v>
      </c>
      <c r="N87" s="186" t="s">
        <v>412</v>
      </c>
      <c r="O87" s="186" t="s">
        <v>415</v>
      </c>
      <c r="P87" s="189"/>
      <c r="Q87" s="186" t="s">
        <v>458</v>
      </c>
      <c r="R87" s="186" t="s">
        <v>463</v>
      </c>
      <c r="S87" s="186" t="s">
        <v>464</v>
      </c>
      <c r="T87" s="187" t="s">
        <v>463</v>
      </c>
      <c r="U87" s="186" t="s">
        <v>460</v>
      </c>
    </row>
    <row r="88" spans="1:21" customFormat="1" ht="23.25" x14ac:dyDescent="0.25">
      <c r="A88" s="183" t="s">
        <v>764</v>
      </c>
      <c r="B88" s="189" t="s">
        <v>155</v>
      </c>
      <c r="C88" s="189" t="s">
        <v>155</v>
      </c>
      <c r="D88" s="187" t="s">
        <v>648</v>
      </c>
      <c r="E88" s="187" t="s">
        <v>641</v>
      </c>
      <c r="F88" s="264">
        <f t="shared" si="8"/>
        <v>10040.39596914</v>
      </c>
      <c r="G88" s="264">
        <f t="shared" si="9"/>
        <v>29238.84</v>
      </c>
      <c r="H88" s="261">
        <v>70.88</v>
      </c>
      <c r="I88" s="237">
        <f t="shared" si="10"/>
        <v>2072.4489791999999</v>
      </c>
      <c r="J88" s="236">
        <f t="shared" si="11"/>
        <v>0.34339241806925308</v>
      </c>
      <c r="K88" s="262">
        <v>2942.5509999999999</v>
      </c>
      <c r="L88" s="238">
        <v>5156.7619047619046</v>
      </c>
      <c r="M88" s="266">
        <v>5.67</v>
      </c>
      <c r="N88" s="186" t="s">
        <v>412</v>
      </c>
      <c r="O88" s="186" t="s">
        <v>415</v>
      </c>
      <c r="P88" s="189"/>
      <c r="Q88" s="186" t="s">
        <v>458</v>
      </c>
      <c r="R88" s="186" t="s">
        <v>467</v>
      </c>
      <c r="S88" s="186" t="s">
        <v>468</v>
      </c>
      <c r="T88" s="189" t="s">
        <v>467</v>
      </c>
      <c r="U88" s="186" t="s">
        <v>427</v>
      </c>
    </row>
    <row r="89" spans="1:21" customFormat="1" ht="45.75" x14ac:dyDescent="0.25">
      <c r="A89" s="183" t="s">
        <v>764</v>
      </c>
      <c r="B89" s="189" t="s">
        <v>156</v>
      </c>
      <c r="C89" s="189" t="s">
        <v>156</v>
      </c>
      <c r="D89" s="187" t="s">
        <v>648</v>
      </c>
      <c r="E89" s="187" t="s">
        <v>641</v>
      </c>
      <c r="F89" s="264">
        <f t="shared" si="8"/>
        <v>9366.5392648199995</v>
      </c>
      <c r="G89" s="264">
        <f t="shared" si="9"/>
        <v>25161.839999999997</v>
      </c>
      <c r="H89" s="261">
        <v>70.88</v>
      </c>
      <c r="I89" s="237">
        <f t="shared" si="10"/>
        <v>1783.4712191999997</v>
      </c>
      <c r="J89" s="236">
        <f t="shared" si="11"/>
        <v>0.3722517615889776</v>
      </c>
      <c r="K89" s="238">
        <v>2745.0630000000001</v>
      </c>
      <c r="L89" s="238">
        <v>4437.7142857142853</v>
      </c>
      <c r="M89" s="266">
        <v>5.67</v>
      </c>
      <c r="N89" s="186" t="s">
        <v>412</v>
      </c>
      <c r="O89" s="186" t="s">
        <v>415</v>
      </c>
      <c r="P89" s="184" t="s">
        <v>474</v>
      </c>
      <c r="Q89" s="186" t="s">
        <v>458</v>
      </c>
      <c r="R89" s="186" t="s">
        <v>428</v>
      </c>
      <c r="S89" s="186" t="s">
        <v>429</v>
      </c>
      <c r="T89" s="189" t="s">
        <v>430</v>
      </c>
      <c r="U89" s="186" t="s">
        <v>427</v>
      </c>
    </row>
    <row r="90" spans="1:21" customFormat="1" ht="57" x14ac:dyDescent="0.25">
      <c r="A90" s="183" t="s">
        <v>764</v>
      </c>
      <c r="B90" s="189" t="s">
        <v>157</v>
      </c>
      <c r="C90" s="189" t="s">
        <v>157</v>
      </c>
      <c r="D90" s="187" t="s">
        <v>647</v>
      </c>
      <c r="E90" s="187" t="s">
        <v>641</v>
      </c>
      <c r="F90" s="264"/>
      <c r="G90" s="264"/>
      <c r="H90" s="261"/>
      <c r="I90" s="237"/>
      <c r="J90" s="71"/>
      <c r="K90" s="262"/>
      <c r="L90" s="238"/>
      <c r="M90" s="263">
        <v>5.8250000000000002</v>
      </c>
      <c r="N90" s="186" t="s">
        <v>412</v>
      </c>
      <c r="O90" s="186" t="s">
        <v>415</v>
      </c>
      <c r="P90" s="189" t="s">
        <v>475</v>
      </c>
      <c r="Q90" s="186" t="s">
        <v>458</v>
      </c>
      <c r="R90" s="186" t="s">
        <v>428</v>
      </c>
      <c r="S90" s="186" t="s">
        <v>429</v>
      </c>
      <c r="T90" s="187" t="s">
        <v>430</v>
      </c>
      <c r="U90" s="186" t="s">
        <v>427</v>
      </c>
    </row>
    <row r="91" spans="1:21" customFormat="1" ht="23.25" x14ac:dyDescent="0.25">
      <c r="A91" s="183" t="s">
        <v>764</v>
      </c>
      <c r="B91" s="189" t="s">
        <v>159</v>
      </c>
      <c r="C91" s="189" t="s">
        <v>159</v>
      </c>
      <c r="D91" s="187" t="s">
        <v>647</v>
      </c>
      <c r="E91" s="187" t="s">
        <v>641</v>
      </c>
      <c r="F91" s="264">
        <f>K91*3.41214</f>
        <v>2093.9518387799999</v>
      </c>
      <c r="G91" s="264">
        <f>L91*M91</f>
        <v>6654.3690476190477</v>
      </c>
      <c r="H91" s="261">
        <v>73.150000000000006</v>
      </c>
      <c r="I91" s="237">
        <f>G91*H91/1000</f>
        <v>486.76709583333337</v>
      </c>
      <c r="J91" s="236">
        <f>F91/G91</f>
        <v>0.3146732355532974</v>
      </c>
      <c r="K91" s="262">
        <v>613.67700000000002</v>
      </c>
      <c r="L91" s="238">
        <v>1142.3809523809523</v>
      </c>
      <c r="M91" s="263">
        <v>5.8250000000000002</v>
      </c>
      <c r="N91" s="186" t="s">
        <v>412</v>
      </c>
      <c r="O91" s="186" t="s">
        <v>415</v>
      </c>
      <c r="P91" s="186"/>
      <c r="Q91" s="186" t="s">
        <v>458</v>
      </c>
      <c r="R91" s="186" t="s">
        <v>463</v>
      </c>
      <c r="S91" s="186" t="s">
        <v>464</v>
      </c>
      <c r="T91" s="187" t="s">
        <v>463</v>
      </c>
      <c r="U91" s="186" t="s">
        <v>460</v>
      </c>
    </row>
    <row r="92" spans="1:21" customFormat="1" ht="23.25" x14ac:dyDescent="0.25">
      <c r="A92" s="183" t="s">
        <v>160</v>
      </c>
      <c r="B92" s="189" t="s">
        <v>161</v>
      </c>
      <c r="C92" s="189" t="s">
        <v>161</v>
      </c>
      <c r="D92" s="187" t="s">
        <v>647</v>
      </c>
      <c r="E92" s="187" t="s">
        <v>641</v>
      </c>
      <c r="F92" s="264">
        <f>K92*3.41214</f>
        <v>898.29362495999999</v>
      </c>
      <c r="G92" s="264">
        <f>L92*M92</f>
        <v>3141.2005952380955</v>
      </c>
      <c r="H92" s="261">
        <v>73.150000000000006</v>
      </c>
      <c r="I92" s="237">
        <f>G92*H92/1000</f>
        <v>229.7788235416667</v>
      </c>
      <c r="J92" s="236">
        <f>F92/G92</f>
        <v>0.28597142962527405</v>
      </c>
      <c r="K92" s="262">
        <v>263.26400000000001</v>
      </c>
      <c r="L92" s="238">
        <v>539.26190476190482</v>
      </c>
      <c r="M92" s="263">
        <v>5.8250000000000002</v>
      </c>
      <c r="N92" s="186" t="s">
        <v>412</v>
      </c>
      <c r="O92" s="186" t="s">
        <v>415</v>
      </c>
      <c r="P92" s="186"/>
      <c r="Q92" s="186" t="s">
        <v>477</v>
      </c>
      <c r="R92" s="186" t="s">
        <v>270</v>
      </c>
      <c r="S92" s="186" t="s">
        <v>423</v>
      </c>
      <c r="T92" s="186" t="s">
        <v>424</v>
      </c>
      <c r="U92" s="186" t="s">
        <v>422</v>
      </c>
    </row>
    <row r="93" spans="1:21" customFormat="1" ht="23.25" x14ac:dyDescent="0.25">
      <c r="A93" s="183" t="s">
        <v>162</v>
      </c>
      <c r="B93" s="189" t="s">
        <v>163</v>
      </c>
      <c r="C93" s="189" t="s">
        <v>164</v>
      </c>
      <c r="D93" s="186" t="s">
        <v>647</v>
      </c>
      <c r="E93" s="186" t="s">
        <v>641</v>
      </c>
      <c r="F93" s="264"/>
      <c r="G93" s="264"/>
      <c r="H93" s="261"/>
      <c r="I93" s="237"/>
      <c r="J93" s="71"/>
      <c r="K93" s="238"/>
      <c r="L93" s="238"/>
      <c r="M93" s="265">
        <v>5.8250000000000002</v>
      </c>
      <c r="N93" s="186" t="s">
        <v>414</v>
      </c>
      <c r="O93" s="186" t="s">
        <v>413</v>
      </c>
      <c r="P93" s="186"/>
      <c r="Q93" s="186" t="s">
        <v>478</v>
      </c>
      <c r="R93" s="186" t="s">
        <v>203</v>
      </c>
      <c r="S93" s="186" t="s">
        <v>164</v>
      </c>
      <c r="T93" s="186" t="s">
        <v>479</v>
      </c>
      <c r="U93" s="186" t="s">
        <v>422</v>
      </c>
    </row>
    <row r="94" spans="1:21" customFormat="1" ht="23.25" x14ac:dyDescent="0.25">
      <c r="A94" s="183" t="s">
        <v>162</v>
      </c>
      <c r="B94" s="189" t="s">
        <v>163</v>
      </c>
      <c r="C94" s="189" t="s">
        <v>164</v>
      </c>
      <c r="D94" s="186" t="s">
        <v>647</v>
      </c>
      <c r="E94" s="186" t="s">
        <v>642</v>
      </c>
      <c r="F94" s="264">
        <f>K94*3.41214</f>
        <v>1250.6479117656609</v>
      </c>
      <c r="G94" s="264">
        <f>L94*M94</f>
        <v>4648.3500000000004</v>
      </c>
      <c r="H94" s="261">
        <v>73.150000000000006</v>
      </c>
      <c r="I94" s="237">
        <f>G94*H94/1000</f>
        <v>340.02680250000003</v>
      </c>
      <c r="J94" s="236">
        <f>F94/G94</f>
        <v>0.26905201023280534</v>
      </c>
      <c r="K94" s="238">
        <v>366.52889733881403</v>
      </c>
      <c r="L94" s="238">
        <v>798</v>
      </c>
      <c r="M94" s="265">
        <v>5.8250000000000002</v>
      </c>
      <c r="N94" s="186" t="s">
        <v>414</v>
      </c>
      <c r="O94" s="186" t="s">
        <v>413</v>
      </c>
      <c r="P94" s="186"/>
      <c r="Q94" s="186" t="s">
        <v>478</v>
      </c>
      <c r="R94" s="186" t="s">
        <v>203</v>
      </c>
      <c r="S94" s="186" t="s">
        <v>164</v>
      </c>
      <c r="T94" s="186" t="s">
        <v>479</v>
      </c>
      <c r="U94" s="186" t="s">
        <v>422</v>
      </c>
    </row>
    <row r="95" spans="1:21" customFormat="1" ht="23.25" x14ac:dyDescent="0.25">
      <c r="A95" s="183" t="s">
        <v>162</v>
      </c>
      <c r="B95" s="189" t="s">
        <v>163</v>
      </c>
      <c r="C95" s="189" t="s">
        <v>164</v>
      </c>
      <c r="D95" s="186" t="s">
        <v>649</v>
      </c>
      <c r="E95" s="186" t="s">
        <v>642</v>
      </c>
      <c r="F95" s="264">
        <f>K95*3.41214</f>
        <v>187877.44800823435</v>
      </c>
      <c r="G95" s="264">
        <f>L95*M95</f>
        <v>664974.89999999991</v>
      </c>
      <c r="H95" s="265">
        <v>53.06</v>
      </c>
      <c r="I95" s="237">
        <f>G95*H95/1000</f>
        <v>35283.568193999999</v>
      </c>
      <c r="J95" s="236">
        <f>F95/G95</f>
        <v>0.28253314224075882</v>
      </c>
      <c r="K95" s="238">
        <v>55061.471102661191</v>
      </c>
      <c r="L95" s="238">
        <v>648756</v>
      </c>
      <c r="M95" s="265">
        <v>1.0249999999999999</v>
      </c>
      <c r="N95" s="186" t="s">
        <v>414</v>
      </c>
      <c r="O95" s="186" t="s">
        <v>413</v>
      </c>
      <c r="P95" s="186"/>
      <c r="Q95" s="186" t="s">
        <v>478</v>
      </c>
      <c r="R95" s="186" t="s">
        <v>203</v>
      </c>
      <c r="S95" s="186" t="s">
        <v>164</v>
      </c>
      <c r="T95" s="186" t="s">
        <v>479</v>
      </c>
      <c r="U95" s="186" t="s">
        <v>422</v>
      </c>
    </row>
    <row r="96" spans="1:21" customFormat="1" ht="23.25" x14ac:dyDescent="0.25">
      <c r="A96" s="183" t="s">
        <v>162</v>
      </c>
      <c r="B96" s="189" t="s">
        <v>165</v>
      </c>
      <c r="C96" s="189" t="s">
        <v>164</v>
      </c>
      <c r="D96" s="186" t="s">
        <v>647</v>
      </c>
      <c r="E96" s="186" t="s">
        <v>643</v>
      </c>
      <c r="F96" s="264">
        <v>1372</v>
      </c>
      <c r="G96" s="264">
        <f>L96*M96</f>
        <v>5854.125</v>
      </c>
      <c r="H96" s="261">
        <v>73.150000000000006</v>
      </c>
      <c r="I96" s="237">
        <f>G96*H96/1000</f>
        <v>428.22924375000002</v>
      </c>
      <c r="J96" s="236">
        <f>F96/G96</f>
        <v>0.23436465739969681</v>
      </c>
      <c r="K96" s="267">
        <v>402</v>
      </c>
      <c r="L96" s="238">
        <v>1005</v>
      </c>
      <c r="M96" s="265">
        <v>5.8250000000000002</v>
      </c>
      <c r="N96" s="186" t="s">
        <v>414</v>
      </c>
      <c r="O96" s="186" t="s">
        <v>413</v>
      </c>
      <c r="P96" s="186"/>
      <c r="Q96" s="186" t="s">
        <v>478</v>
      </c>
      <c r="R96" s="186" t="s">
        <v>203</v>
      </c>
      <c r="S96" s="186" t="s">
        <v>164</v>
      </c>
      <c r="T96" s="186" t="s">
        <v>479</v>
      </c>
      <c r="U96" s="186" t="s">
        <v>422</v>
      </c>
    </row>
    <row r="97" spans="1:21" s="579" customFormat="1" ht="23.25" x14ac:dyDescent="0.25">
      <c r="A97" s="183" t="s">
        <v>162</v>
      </c>
      <c r="B97" s="189" t="s">
        <v>165</v>
      </c>
      <c r="C97" s="189" t="s">
        <v>164</v>
      </c>
      <c r="D97" s="189" t="s">
        <v>649</v>
      </c>
      <c r="E97" s="189" t="s">
        <v>642</v>
      </c>
      <c r="F97" s="619">
        <f>K97*3.41214</f>
        <v>398220.62297999999</v>
      </c>
      <c r="G97" s="619">
        <f>L97*M97</f>
        <v>1562355.2249999999</v>
      </c>
      <c r="H97" s="261">
        <v>53.06</v>
      </c>
      <c r="I97" s="237">
        <f>G97*H97/1000</f>
        <v>82898.568238499996</v>
      </c>
      <c r="J97" s="620">
        <f>F97/G97</f>
        <v>0.25488481531464779</v>
      </c>
      <c r="K97" s="267">
        <v>116707</v>
      </c>
      <c r="L97" s="267">
        <v>1524249</v>
      </c>
      <c r="M97" s="261">
        <v>1.0249999999999999</v>
      </c>
      <c r="N97" s="189" t="s">
        <v>414</v>
      </c>
      <c r="O97" s="189" t="s">
        <v>413</v>
      </c>
      <c r="P97" s="189"/>
      <c r="Q97" s="189" t="s">
        <v>478</v>
      </c>
      <c r="R97" s="189" t="s">
        <v>203</v>
      </c>
      <c r="S97" s="189" t="s">
        <v>164</v>
      </c>
      <c r="T97" s="189" t="s">
        <v>479</v>
      </c>
      <c r="U97" s="189" t="s">
        <v>422</v>
      </c>
    </row>
    <row r="98" spans="1:21" customFormat="1" ht="23.25" x14ac:dyDescent="0.25">
      <c r="A98" s="183" t="s">
        <v>162</v>
      </c>
      <c r="B98" s="189" t="s">
        <v>165</v>
      </c>
      <c r="C98" s="189" t="s">
        <v>164</v>
      </c>
      <c r="D98" s="186" t="s">
        <v>650</v>
      </c>
      <c r="E98" s="186" t="s">
        <v>644</v>
      </c>
      <c r="F98" s="264">
        <f>K98*3.41214</f>
        <v>776633.77326000005</v>
      </c>
      <c r="G98" s="260"/>
      <c r="H98" s="265"/>
      <c r="I98" s="237"/>
      <c r="J98" s="71"/>
      <c r="K98" s="238">
        <v>227609</v>
      </c>
      <c r="L98" s="238"/>
      <c r="M98" s="265"/>
      <c r="N98" s="186" t="s">
        <v>414</v>
      </c>
      <c r="O98" s="186" t="s">
        <v>413</v>
      </c>
      <c r="P98" s="186"/>
      <c r="Q98" s="186" t="s">
        <v>478</v>
      </c>
      <c r="R98" s="186" t="s">
        <v>203</v>
      </c>
      <c r="S98" s="186" t="s">
        <v>164</v>
      </c>
      <c r="T98" s="186" t="s">
        <v>479</v>
      </c>
      <c r="U98" s="186" t="s">
        <v>422</v>
      </c>
    </row>
    <row r="99" spans="1:21" customFormat="1" ht="23.25" x14ac:dyDescent="0.25">
      <c r="A99" s="183" t="s">
        <v>162</v>
      </c>
      <c r="B99" s="189" t="s">
        <v>165</v>
      </c>
      <c r="C99" s="189" t="s">
        <v>164</v>
      </c>
      <c r="D99" s="186" t="s">
        <v>649</v>
      </c>
      <c r="E99" s="186" t="s">
        <v>643</v>
      </c>
      <c r="F99" s="264">
        <v>2401113</v>
      </c>
      <c r="G99" s="264">
        <f>L99*M99</f>
        <v>9640161.8999999985</v>
      </c>
      <c r="H99" s="265">
        <v>53.06</v>
      </c>
      <c r="I99" s="237">
        <f>G99*H99/1000</f>
        <v>511506.99041399994</v>
      </c>
      <c r="J99" s="236">
        <f>F99/G99</f>
        <v>0.24907392893474126</v>
      </c>
      <c r="K99" s="267">
        <v>703697</v>
      </c>
      <c r="L99" s="238">
        <v>9405036</v>
      </c>
      <c r="M99" s="265">
        <v>1.0249999999999999</v>
      </c>
      <c r="N99" s="186" t="s">
        <v>414</v>
      </c>
      <c r="O99" s="186" t="s">
        <v>413</v>
      </c>
      <c r="P99" s="186"/>
      <c r="Q99" s="186" t="s">
        <v>478</v>
      </c>
      <c r="R99" s="186" t="s">
        <v>203</v>
      </c>
      <c r="S99" s="186" t="s">
        <v>164</v>
      </c>
      <c r="T99" s="186" t="s">
        <v>479</v>
      </c>
      <c r="U99" s="186" t="s">
        <v>422</v>
      </c>
    </row>
    <row r="100" spans="1:21" customFormat="1" ht="15" x14ac:dyDescent="0.25">
      <c r="A100" s="183" t="s">
        <v>166</v>
      </c>
      <c r="B100" s="189" t="s">
        <v>167</v>
      </c>
      <c r="C100" s="189" t="s">
        <v>167</v>
      </c>
      <c r="D100" s="187" t="s">
        <v>647</v>
      </c>
      <c r="E100" s="187" t="s">
        <v>641</v>
      </c>
      <c r="F100" s="264">
        <f>K100*3.41214</f>
        <v>9338.6859660000009</v>
      </c>
      <c r="G100" s="264">
        <f>L100*M100</f>
        <v>28989.222023809525</v>
      </c>
      <c r="H100" s="261">
        <v>73.150000000000006</v>
      </c>
      <c r="I100" s="237">
        <f>G100*H100/1000</f>
        <v>2120.5615910416668</v>
      </c>
      <c r="J100" s="236">
        <f>F100/G100</f>
        <v>0.32214337998894621</v>
      </c>
      <c r="K100" s="262">
        <v>2736.9</v>
      </c>
      <c r="L100" s="238">
        <v>4976.6904761904761</v>
      </c>
      <c r="M100" s="263">
        <v>5.8250000000000002</v>
      </c>
      <c r="N100" s="186" t="s">
        <v>412</v>
      </c>
      <c r="O100" s="186" t="s">
        <v>415</v>
      </c>
      <c r="P100" s="186"/>
      <c r="Q100" s="186" t="s">
        <v>480</v>
      </c>
      <c r="R100" s="186" t="s">
        <v>428</v>
      </c>
      <c r="S100" s="186" t="s">
        <v>429</v>
      </c>
      <c r="T100" s="186" t="s">
        <v>430</v>
      </c>
      <c r="U100" s="186" t="s">
        <v>427</v>
      </c>
    </row>
    <row r="101" spans="1:21" customFormat="1" ht="34.5" x14ac:dyDescent="0.25">
      <c r="A101" s="183" t="s">
        <v>168</v>
      </c>
      <c r="B101" s="189" t="s">
        <v>169</v>
      </c>
      <c r="C101" s="185" t="s">
        <v>169</v>
      </c>
      <c r="D101" s="187" t="s">
        <v>647</v>
      </c>
      <c r="E101" s="187" t="s">
        <v>641</v>
      </c>
      <c r="F101" s="260"/>
      <c r="G101" s="260"/>
      <c r="H101" s="261"/>
      <c r="I101" s="237"/>
      <c r="J101" s="71"/>
      <c r="K101" s="262"/>
      <c r="L101" s="238"/>
      <c r="M101" s="263"/>
      <c r="N101" s="185" t="s">
        <v>412</v>
      </c>
      <c r="O101" s="186" t="s">
        <v>420</v>
      </c>
      <c r="P101" s="189" t="s">
        <v>425</v>
      </c>
      <c r="Q101" s="186"/>
      <c r="R101" s="186" t="s">
        <v>442</v>
      </c>
      <c r="S101" s="186" t="s">
        <v>443</v>
      </c>
      <c r="T101" s="187" t="s">
        <v>444</v>
      </c>
      <c r="U101" s="186" t="s">
        <v>441</v>
      </c>
    </row>
    <row r="102" spans="1:21" customFormat="1" ht="23.25" x14ac:dyDescent="0.25">
      <c r="A102" s="183" t="s">
        <v>170</v>
      </c>
      <c r="B102" s="189" t="s">
        <v>171</v>
      </c>
      <c r="C102" s="189" t="s">
        <v>171</v>
      </c>
      <c r="D102" s="187" t="s">
        <v>647</v>
      </c>
      <c r="E102" s="187" t="s">
        <v>641</v>
      </c>
      <c r="F102" s="264">
        <f>K102*3.41214</f>
        <v>1738.5979306199999</v>
      </c>
      <c r="G102" s="264">
        <f>L102*M102</f>
        <v>5866.3297619047617</v>
      </c>
      <c r="H102" s="261">
        <v>73.150000000000006</v>
      </c>
      <c r="I102" s="237">
        <f>G102*H102/1000</f>
        <v>429.12202208333332</v>
      </c>
      <c r="J102" s="236">
        <f>F102/G102</f>
        <v>0.29636893955574156</v>
      </c>
      <c r="K102" s="262">
        <v>509.53300000000002</v>
      </c>
      <c r="L102" s="238">
        <v>1007.0952380952381</v>
      </c>
      <c r="M102" s="263">
        <v>5.8250000000000002</v>
      </c>
      <c r="N102" s="186" t="s">
        <v>412</v>
      </c>
      <c r="O102" s="186" t="s">
        <v>415</v>
      </c>
      <c r="P102" s="186"/>
      <c r="Q102" s="186" t="s">
        <v>481</v>
      </c>
      <c r="R102" s="186" t="s">
        <v>433</v>
      </c>
      <c r="S102" s="186" t="s">
        <v>482</v>
      </c>
      <c r="T102" s="184" t="s">
        <v>435</v>
      </c>
      <c r="U102" s="186" t="s">
        <v>427</v>
      </c>
    </row>
    <row r="103" spans="1:21" customFormat="1" ht="15" x14ac:dyDescent="0.25">
      <c r="A103" s="183" t="s">
        <v>172</v>
      </c>
      <c r="B103" s="189" t="s">
        <v>173</v>
      </c>
      <c r="C103" s="189" t="s">
        <v>173</v>
      </c>
      <c r="D103" s="187" t="s">
        <v>647</v>
      </c>
      <c r="E103" s="187" t="s">
        <v>641</v>
      </c>
      <c r="F103" s="264">
        <f>K103*3.41214</f>
        <v>2861.36600976</v>
      </c>
      <c r="G103" s="264">
        <f>L103*M103</f>
        <v>13809.688095238094</v>
      </c>
      <c r="H103" s="261">
        <v>73.150000000000006</v>
      </c>
      <c r="I103" s="237">
        <f>G103*H103/1000</f>
        <v>1010.1786841666667</v>
      </c>
      <c r="J103" s="236">
        <f>F103/G103</f>
        <v>0.20719990125965745</v>
      </c>
      <c r="K103" s="262">
        <v>838.58399999999995</v>
      </c>
      <c r="L103" s="238">
        <v>2370.7619047619046</v>
      </c>
      <c r="M103" s="263">
        <v>5.8250000000000002</v>
      </c>
      <c r="N103" s="186" t="s">
        <v>412</v>
      </c>
      <c r="O103" s="186" t="s">
        <v>415</v>
      </c>
      <c r="P103" s="186"/>
      <c r="Q103" s="186" t="s">
        <v>483</v>
      </c>
      <c r="R103" s="186" t="s">
        <v>428</v>
      </c>
      <c r="S103" s="186" t="s">
        <v>429</v>
      </c>
      <c r="T103" s="187" t="s">
        <v>430</v>
      </c>
      <c r="U103" s="186" t="s">
        <v>427</v>
      </c>
    </row>
    <row r="104" spans="1:21" customFormat="1" ht="23.25" x14ac:dyDescent="0.25">
      <c r="A104" s="183" t="s">
        <v>714</v>
      </c>
      <c r="B104" s="189" t="s">
        <v>175</v>
      </c>
      <c r="C104" s="189" t="s">
        <v>176</v>
      </c>
      <c r="D104" s="186" t="s">
        <v>651</v>
      </c>
      <c r="E104" s="186" t="s">
        <v>645</v>
      </c>
      <c r="F104" s="264">
        <v>696745</v>
      </c>
      <c r="G104" s="264">
        <f>L104*M104</f>
        <v>4318647.6960000005</v>
      </c>
      <c r="H104" s="265">
        <v>97.17</v>
      </c>
      <c r="I104" s="237">
        <f>G104*H104/1000</f>
        <v>419642.99662032007</v>
      </c>
      <c r="J104" s="236">
        <f>F104/G104</f>
        <v>0.16133406775582462</v>
      </c>
      <c r="K104" s="238">
        <v>204196</v>
      </c>
      <c r="L104" s="238">
        <v>221061</v>
      </c>
      <c r="M104" s="265">
        <v>19.536000000000001</v>
      </c>
      <c r="N104" s="186" t="s">
        <v>414</v>
      </c>
      <c r="O104" s="186" t="s">
        <v>413</v>
      </c>
      <c r="P104" s="186"/>
      <c r="Q104" s="186"/>
      <c r="R104" s="186" t="s">
        <v>203</v>
      </c>
      <c r="S104" s="186" t="s">
        <v>484</v>
      </c>
      <c r="T104" s="186" t="s">
        <v>444</v>
      </c>
      <c r="U104" s="186" t="s">
        <v>441</v>
      </c>
    </row>
    <row r="105" spans="1:21" customFormat="1" ht="15" x14ac:dyDescent="0.25">
      <c r="A105" s="183" t="s">
        <v>177</v>
      </c>
      <c r="B105" s="189" t="s">
        <v>178</v>
      </c>
      <c r="C105" s="189" t="s">
        <v>178</v>
      </c>
      <c r="D105" s="186" t="s">
        <v>647</v>
      </c>
      <c r="E105" s="186" t="s">
        <v>642</v>
      </c>
      <c r="F105" s="264"/>
      <c r="G105" s="264"/>
      <c r="H105" s="261"/>
      <c r="I105" s="237"/>
      <c r="J105" s="71"/>
      <c r="K105" s="238"/>
      <c r="L105" s="238"/>
      <c r="M105" s="265">
        <v>5.8250000000000002</v>
      </c>
      <c r="N105" s="186" t="s">
        <v>414</v>
      </c>
      <c r="O105" s="186" t="s">
        <v>413</v>
      </c>
      <c r="P105" s="186"/>
      <c r="Q105" s="186" t="s">
        <v>485</v>
      </c>
      <c r="R105" s="186" t="s">
        <v>486</v>
      </c>
      <c r="S105" s="186" t="s">
        <v>486</v>
      </c>
      <c r="T105" s="186" t="s">
        <v>487</v>
      </c>
      <c r="U105" s="186" t="s">
        <v>460</v>
      </c>
    </row>
    <row r="106" spans="1:21" customFormat="1" ht="15" x14ac:dyDescent="0.25">
      <c r="A106" s="183" t="s">
        <v>177</v>
      </c>
      <c r="B106" s="189" t="s">
        <v>178</v>
      </c>
      <c r="C106" s="189" t="s">
        <v>178</v>
      </c>
      <c r="D106" s="186" t="s">
        <v>649</v>
      </c>
      <c r="E106" s="186" t="s">
        <v>641</v>
      </c>
      <c r="F106" s="264"/>
      <c r="G106" s="264"/>
      <c r="H106" s="265"/>
      <c r="I106" s="237"/>
      <c r="J106" s="71"/>
      <c r="K106" s="238"/>
      <c r="L106" s="238"/>
      <c r="M106" s="265">
        <v>1.0249999999999999</v>
      </c>
      <c r="N106" s="186" t="s">
        <v>414</v>
      </c>
      <c r="O106" s="186" t="s">
        <v>413</v>
      </c>
      <c r="P106" s="186"/>
      <c r="Q106" s="186" t="s">
        <v>485</v>
      </c>
      <c r="R106" s="186" t="s">
        <v>486</v>
      </c>
      <c r="S106" s="186" t="s">
        <v>486</v>
      </c>
      <c r="T106" s="186" t="s">
        <v>487</v>
      </c>
      <c r="U106" s="186" t="s">
        <v>460</v>
      </c>
    </row>
    <row r="107" spans="1:21" customFormat="1" ht="15" x14ac:dyDescent="0.25">
      <c r="A107" s="183" t="s">
        <v>177</v>
      </c>
      <c r="B107" s="189" t="s">
        <v>178</v>
      </c>
      <c r="C107" s="189" t="s">
        <v>178</v>
      </c>
      <c r="D107" s="186" t="s">
        <v>649</v>
      </c>
      <c r="E107" s="186" t="s">
        <v>642</v>
      </c>
      <c r="F107" s="264">
        <f>K107*3.41214</f>
        <v>169934.80841999999</v>
      </c>
      <c r="G107" s="264">
        <f>L107*M107</f>
        <v>762445.22499999998</v>
      </c>
      <c r="H107" s="265">
        <v>53.06</v>
      </c>
      <c r="I107" s="237">
        <f>G107*H107/1000</f>
        <v>40455.343638499995</v>
      </c>
      <c r="J107" s="236">
        <f>F107/G107</f>
        <v>0.22288133343611666</v>
      </c>
      <c r="K107" s="238">
        <v>49803</v>
      </c>
      <c r="L107" s="238">
        <v>743849</v>
      </c>
      <c r="M107" s="265">
        <v>1.0249999999999999</v>
      </c>
      <c r="N107" s="186" t="s">
        <v>414</v>
      </c>
      <c r="O107" s="186" t="s">
        <v>413</v>
      </c>
      <c r="P107" s="186"/>
      <c r="Q107" s="186" t="s">
        <v>485</v>
      </c>
      <c r="R107" s="186" t="s">
        <v>486</v>
      </c>
      <c r="S107" s="186" t="s">
        <v>486</v>
      </c>
      <c r="T107" s="186" t="s">
        <v>487</v>
      </c>
      <c r="U107" s="186" t="s">
        <v>460</v>
      </c>
    </row>
    <row r="108" spans="1:21" customFormat="1" ht="45.75" x14ac:dyDescent="0.25">
      <c r="A108" s="183" t="s">
        <v>179</v>
      </c>
      <c r="B108" s="189" t="s">
        <v>180</v>
      </c>
      <c r="C108" s="189" t="s">
        <v>180</v>
      </c>
      <c r="D108" s="187" t="s">
        <v>647</v>
      </c>
      <c r="E108" s="187" t="s">
        <v>641</v>
      </c>
      <c r="F108" s="264">
        <f>K108*3.41214</f>
        <v>927.56978615999992</v>
      </c>
      <c r="G108" s="264">
        <f>L108*M108</f>
        <v>4214.1101190476193</v>
      </c>
      <c r="H108" s="261">
        <v>73.150000000000006</v>
      </c>
      <c r="I108" s="237">
        <f>G108*H108/1000</f>
        <v>308.26215520833341</v>
      </c>
      <c r="J108" s="236">
        <f>F108/G108</f>
        <v>0.22011047646036097</v>
      </c>
      <c r="K108" s="262">
        <v>271.84399999999999</v>
      </c>
      <c r="L108" s="238">
        <v>723.45238095238096</v>
      </c>
      <c r="M108" s="263">
        <v>5.8250000000000002</v>
      </c>
      <c r="N108" s="186" t="s">
        <v>412</v>
      </c>
      <c r="O108" s="186" t="s">
        <v>415</v>
      </c>
      <c r="P108" s="189" t="s">
        <v>489</v>
      </c>
      <c r="Q108" s="186" t="s">
        <v>488</v>
      </c>
      <c r="R108" s="186" t="s">
        <v>442</v>
      </c>
      <c r="S108" s="186" t="s">
        <v>443</v>
      </c>
      <c r="T108" s="187" t="s">
        <v>444</v>
      </c>
      <c r="U108" s="186" t="s">
        <v>441</v>
      </c>
    </row>
    <row r="109" spans="1:21" customFormat="1" ht="34.5" x14ac:dyDescent="0.25">
      <c r="A109" s="183" t="s">
        <v>715</v>
      </c>
      <c r="B109" s="189" t="s">
        <v>181</v>
      </c>
      <c r="C109" s="185" t="s">
        <v>181</v>
      </c>
      <c r="D109" s="187" t="s">
        <v>647</v>
      </c>
      <c r="E109" s="187" t="s">
        <v>641</v>
      </c>
      <c r="F109" s="264">
        <f>K109*3.41214</f>
        <v>145209.759552</v>
      </c>
      <c r="G109" s="264">
        <f>L109*M109</f>
        <v>428929.7</v>
      </c>
      <c r="H109" s="261">
        <v>73.150000000000006</v>
      </c>
      <c r="I109" s="237">
        <f>G109*H109/1000</f>
        <v>31376.207555000005</v>
      </c>
      <c r="J109" s="236">
        <f>F109/G109</f>
        <v>0.33853976432967919</v>
      </c>
      <c r="K109" s="262">
        <v>42556.800000000003</v>
      </c>
      <c r="L109" s="238">
        <v>73636</v>
      </c>
      <c r="M109" s="263">
        <v>5.8250000000000002</v>
      </c>
      <c r="N109" s="186" t="s">
        <v>412</v>
      </c>
      <c r="O109" s="186" t="s">
        <v>415</v>
      </c>
      <c r="P109" s="184" t="s">
        <v>812</v>
      </c>
      <c r="Q109" s="186" t="s">
        <v>490</v>
      </c>
      <c r="R109" s="186" t="s">
        <v>428</v>
      </c>
      <c r="S109" s="186" t="s">
        <v>429</v>
      </c>
      <c r="T109" s="186" t="s">
        <v>430</v>
      </c>
      <c r="U109" s="186" t="s">
        <v>427</v>
      </c>
    </row>
    <row r="110" spans="1:21" customFormat="1" ht="34.5" x14ac:dyDescent="0.25">
      <c r="A110" s="183" t="s">
        <v>182</v>
      </c>
      <c r="B110" s="189" t="s">
        <v>183</v>
      </c>
      <c r="C110" s="185" t="s">
        <v>183</v>
      </c>
      <c r="D110" s="187" t="s">
        <v>647</v>
      </c>
      <c r="E110" s="187" t="s">
        <v>641</v>
      </c>
      <c r="F110" s="260"/>
      <c r="G110" s="260"/>
      <c r="H110" s="261"/>
      <c r="I110" s="237"/>
      <c r="J110" s="71"/>
      <c r="K110" s="262"/>
      <c r="L110" s="238"/>
      <c r="M110" s="263"/>
      <c r="N110" s="185" t="s">
        <v>412</v>
      </c>
      <c r="O110" s="186" t="s">
        <v>420</v>
      </c>
      <c r="P110" s="189" t="s">
        <v>425</v>
      </c>
      <c r="Q110" s="186"/>
      <c r="R110" s="186" t="s">
        <v>442</v>
      </c>
      <c r="S110" s="186" t="s">
        <v>443</v>
      </c>
      <c r="T110" s="187" t="s">
        <v>444</v>
      </c>
      <c r="U110" s="186" t="s">
        <v>441</v>
      </c>
    </row>
    <row r="111" spans="1:21" customFormat="1" ht="23.25" x14ac:dyDescent="0.25">
      <c r="A111" s="183" t="s">
        <v>184</v>
      </c>
      <c r="B111" s="189" t="s">
        <v>185</v>
      </c>
      <c r="C111" s="189" t="s">
        <v>185</v>
      </c>
      <c r="D111" s="187" t="s">
        <v>647</v>
      </c>
      <c r="E111" s="187" t="s">
        <v>641</v>
      </c>
      <c r="F111" s="264">
        <f>K111*3.41214</f>
        <v>4764.0878743800004</v>
      </c>
      <c r="G111" s="264">
        <f>L111*M111</f>
        <v>14408.969642857144</v>
      </c>
      <c r="H111" s="261">
        <v>73.150000000000006</v>
      </c>
      <c r="I111" s="237">
        <f>G111*H111/1000</f>
        <v>1054.0161293750002</v>
      </c>
      <c r="J111" s="236">
        <f>F111/G111</f>
        <v>0.33063348681157556</v>
      </c>
      <c r="K111" s="262">
        <v>1396.2170000000001</v>
      </c>
      <c r="L111" s="238">
        <v>2473.6428571428573</v>
      </c>
      <c r="M111" s="263">
        <v>5.8250000000000002</v>
      </c>
      <c r="N111" s="186" t="s">
        <v>412</v>
      </c>
      <c r="O111" s="186" t="s">
        <v>415</v>
      </c>
      <c r="P111" s="189"/>
      <c r="Q111" s="186" t="s">
        <v>492</v>
      </c>
      <c r="R111" s="186" t="s">
        <v>461</v>
      </c>
      <c r="S111" s="186" t="s">
        <v>461</v>
      </c>
      <c r="T111" s="187" t="s">
        <v>462</v>
      </c>
      <c r="U111" s="186" t="s">
        <v>460</v>
      </c>
    </row>
    <row r="112" spans="1:21" customFormat="1" ht="34.5" x14ac:dyDescent="0.25">
      <c r="A112" s="183" t="s">
        <v>186</v>
      </c>
      <c r="B112" s="189" t="s">
        <v>187</v>
      </c>
      <c r="C112" s="189" t="s">
        <v>187</v>
      </c>
      <c r="D112" s="187" t="s">
        <v>647</v>
      </c>
      <c r="E112" s="187" t="s">
        <v>641</v>
      </c>
      <c r="F112" s="264">
        <f>K112*3.41214</f>
        <v>545.60118599999998</v>
      </c>
      <c r="G112" s="264">
        <f>L112*M112</f>
        <v>4019.527380952381</v>
      </c>
      <c r="H112" s="261">
        <v>73.150000000000006</v>
      </c>
      <c r="I112" s="237">
        <f>G112*H112/1000</f>
        <v>294.02842791666666</v>
      </c>
      <c r="J112" s="236">
        <f>F112/G112</f>
        <v>0.13573764631769369</v>
      </c>
      <c r="K112" s="262">
        <v>159.9</v>
      </c>
      <c r="L112" s="238">
        <v>690.04761904761904</v>
      </c>
      <c r="M112" s="263">
        <v>5.8250000000000002</v>
      </c>
      <c r="N112" s="186" t="s">
        <v>412</v>
      </c>
      <c r="O112" s="186" t="s">
        <v>415</v>
      </c>
      <c r="P112" s="189" t="s">
        <v>494</v>
      </c>
      <c r="Q112" s="186" t="s">
        <v>493</v>
      </c>
      <c r="R112" s="186" t="s">
        <v>442</v>
      </c>
      <c r="S112" s="186" t="s">
        <v>443</v>
      </c>
      <c r="T112" s="187" t="s">
        <v>444</v>
      </c>
      <c r="U112" s="186" t="s">
        <v>441</v>
      </c>
    </row>
    <row r="113" spans="1:21" customFormat="1" ht="34.5" x14ac:dyDescent="0.25">
      <c r="A113" s="183" t="s">
        <v>188</v>
      </c>
      <c r="B113" s="189" t="s">
        <v>189</v>
      </c>
      <c r="C113" s="189" t="s">
        <v>189</v>
      </c>
      <c r="D113" s="187" t="s">
        <v>647</v>
      </c>
      <c r="E113" s="187" t="s">
        <v>641</v>
      </c>
      <c r="F113" s="264">
        <f>K113*3.41214</f>
        <v>1052.8533305399999</v>
      </c>
      <c r="G113" s="264">
        <f>L113*M113</f>
        <v>4274.5791666666673</v>
      </c>
      <c r="H113" s="261">
        <v>73.150000000000006</v>
      </c>
      <c r="I113" s="237">
        <f>G113*H113/1000</f>
        <v>312.68546604166676</v>
      </c>
      <c r="J113" s="236">
        <f>F113/G113</f>
        <v>0.24630572729830122</v>
      </c>
      <c r="K113" s="262">
        <v>308.56099999999998</v>
      </c>
      <c r="L113" s="238">
        <v>733.83333333333337</v>
      </c>
      <c r="M113" s="263">
        <v>5.8250000000000002</v>
      </c>
      <c r="N113" s="186" t="s">
        <v>412</v>
      </c>
      <c r="O113" s="186" t="s">
        <v>415</v>
      </c>
      <c r="P113" s="189" t="s">
        <v>497</v>
      </c>
      <c r="Q113" s="186" t="s">
        <v>495</v>
      </c>
      <c r="R113" s="186" t="s">
        <v>449</v>
      </c>
      <c r="S113" s="186" t="s">
        <v>450</v>
      </c>
      <c r="T113" s="187" t="s">
        <v>496</v>
      </c>
      <c r="U113" s="186" t="s">
        <v>422</v>
      </c>
    </row>
    <row r="114" spans="1:21" customFormat="1" ht="23.25" x14ac:dyDescent="0.25">
      <c r="A114" s="183" t="s">
        <v>190</v>
      </c>
      <c r="B114" s="189" t="s">
        <v>191</v>
      </c>
      <c r="C114" s="189" t="s">
        <v>191</v>
      </c>
      <c r="D114" s="187" t="s">
        <v>647</v>
      </c>
      <c r="E114" s="187" t="s">
        <v>641</v>
      </c>
      <c r="F114" s="264">
        <f>K114*3.41214</f>
        <v>1813.5012279</v>
      </c>
      <c r="G114" s="264">
        <f>L114*M114</f>
        <v>5930.5434523809527</v>
      </c>
      <c r="H114" s="261">
        <v>73.150000000000006</v>
      </c>
      <c r="I114" s="237">
        <f>G114*H114/1000</f>
        <v>433.81925354166674</v>
      </c>
      <c r="J114" s="236">
        <f>F114/G114</f>
        <v>0.30579005827398975</v>
      </c>
      <c r="K114" s="262">
        <v>531.48500000000001</v>
      </c>
      <c r="L114" s="238">
        <v>1018.1190476190476</v>
      </c>
      <c r="M114" s="263">
        <v>5.8250000000000002</v>
      </c>
      <c r="N114" s="186" t="s">
        <v>412</v>
      </c>
      <c r="O114" s="189" t="s">
        <v>415</v>
      </c>
      <c r="P114" s="189"/>
      <c r="Q114" s="186" t="s">
        <v>498</v>
      </c>
      <c r="R114" s="186" t="s">
        <v>467</v>
      </c>
      <c r="S114" s="186" t="s">
        <v>499</v>
      </c>
      <c r="T114" s="187" t="s">
        <v>467</v>
      </c>
      <c r="U114" s="186" t="s">
        <v>427</v>
      </c>
    </row>
    <row r="115" spans="1:21" customFormat="1" ht="23.25" x14ac:dyDescent="0.25">
      <c r="A115" s="183" t="s">
        <v>192</v>
      </c>
      <c r="B115" s="189" t="s">
        <v>193</v>
      </c>
      <c r="C115" s="185" t="s">
        <v>193</v>
      </c>
      <c r="D115" s="187" t="s">
        <v>647</v>
      </c>
      <c r="E115" s="187" t="s">
        <v>641</v>
      </c>
      <c r="F115" s="260"/>
      <c r="G115" s="260"/>
      <c r="H115" s="261"/>
      <c r="I115" s="237"/>
      <c r="J115" s="71"/>
      <c r="K115" s="262"/>
      <c r="L115" s="238"/>
      <c r="M115" s="263"/>
      <c r="N115" s="185" t="s">
        <v>412</v>
      </c>
      <c r="O115" s="189" t="s">
        <v>415</v>
      </c>
      <c r="P115" s="189" t="s">
        <v>425</v>
      </c>
      <c r="Q115" s="186" t="s">
        <v>500</v>
      </c>
      <c r="R115" s="186" t="s">
        <v>467</v>
      </c>
      <c r="S115" s="186" t="s">
        <v>499</v>
      </c>
      <c r="T115" s="187" t="s">
        <v>467</v>
      </c>
      <c r="U115" s="186" t="s">
        <v>427</v>
      </c>
    </row>
    <row r="116" spans="1:21" customFormat="1" ht="23.25" x14ac:dyDescent="0.25">
      <c r="A116" s="183" t="s">
        <v>194</v>
      </c>
      <c r="B116" s="189" t="s">
        <v>195</v>
      </c>
      <c r="C116" s="189" t="s">
        <v>195</v>
      </c>
      <c r="D116" s="187" t="s">
        <v>647</v>
      </c>
      <c r="E116" s="187" t="s">
        <v>641</v>
      </c>
      <c r="F116" s="264">
        <f>K116*3.41214</f>
        <v>2923.2451686600002</v>
      </c>
      <c r="G116" s="264">
        <f>L116*M116</f>
        <v>8857.8833333333332</v>
      </c>
      <c r="H116" s="261">
        <v>73.150000000000006</v>
      </c>
      <c r="I116" s="237">
        <f>G116*H116/1000</f>
        <v>647.95416583333338</v>
      </c>
      <c r="J116" s="236">
        <f>F116/G116</f>
        <v>0.330016219299193</v>
      </c>
      <c r="K116" s="262">
        <v>856.71900000000005</v>
      </c>
      <c r="L116" s="238">
        <v>1520.6666666666667</v>
      </c>
      <c r="M116" s="263">
        <v>5.8250000000000002</v>
      </c>
      <c r="N116" s="186" t="s">
        <v>412</v>
      </c>
      <c r="O116" s="186" t="s">
        <v>415</v>
      </c>
      <c r="P116" s="189" t="s">
        <v>502</v>
      </c>
      <c r="Q116" s="186" t="s">
        <v>501</v>
      </c>
      <c r="R116" s="186" t="s">
        <v>467</v>
      </c>
      <c r="S116" s="186" t="s">
        <v>499</v>
      </c>
      <c r="T116" s="187" t="s">
        <v>467</v>
      </c>
      <c r="U116" s="186" t="s">
        <v>427</v>
      </c>
    </row>
    <row r="117" spans="1:21" customFormat="1" ht="34.5" x14ac:dyDescent="0.25">
      <c r="A117" s="183" t="s">
        <v>196</v>
      </c>
      <c r="B117" s="189" t="s">
        <v>197</v>
      </c>
      <c r="C117" s="189" t="s">
        <v>197</v>
      </c>
      <c r="D117" s="187" t="s">
        <v>647</v>
      </c>
      <c r="E117" s="187" t="s">
        <v>641</v>
      </c>
      <c r="F117" s="264">
        <f>K117*3.41214</f>
        <v>1835.2502082600001</v>
      </c>
      <c r="G117" s="264">
        <f>L117*M117</f>
        <v>5327.7946428571431</v>
      </c>
      <c r="H117" s="261">
        <v>73.150000000000006</v>
      </c>
      <c r="I117" s="237">
        <f>G117*H117/1000</f>
        <v>389.72817812500006</v>
      </c>
      <c r="J117" s="236">
        <f>F117/G117</f>
        <v>0.34446714471633766</v>
      </c>
      <c r="K117" s="262">
        <v>537.85900000000004</v>
      </c>
      <c r="L117" s="238">
        <v>914.64285714285711</v>
      </c>
      <c r="M117" s="263">
        <v>5.8250000000000002</v>
      </c>
      <c r="N117" s="186" t="s">
        <v>412</v>
      </c>
      <c r="O117" s="186" t="s">
        <v>415</v>
      </c>
      <c r="P117" s="186"/>
      <c r="Q117" s="186" t="s">
        <v>503</v>
      </c>
      <c r="R117" s="186" t="s">
        <v>449</v>
      </c>
      <c r="S117" s="186" t="s">
        <v>450</v>
      </c>
      <c r="T117" s="187" t="s">
        <v>451</v>
      </c>
      <c r="U117" s="186" t="s">
        <v>422</v>
      </c>
    </row>
    <row r="118" spans="1:21" customFormat="1" ht="15" x14ac:dyDescent="0.25">
      <c r="A118" s="183" t="s">
        <v>198</v>
      </c>
      <c r="B118" s="189" t="s">
        <v>202</v>
      </c>
      <c r="C118" s="189" t="s">
        <v>164</v>
      </c>
      <c r="D118" s="186" t="s">
        <v>649</v>
      </c>
      <c r="E118" s="186" t="s">
        <v>644</v>
      </c>
      <c r="F118" s="264">
        <v>1047268</v>
      </c>
      <c r="G118" s="264"/>
      <c r="H118" s="265">
        <v>53.06</v>
      </c>
      <c r="I118" s="237"/>
      <c r="J118" s="236"/>
      <c r="K118" s="238">
        <v>306924</v>
      </c>
      <c r="L118" s="238"/>
      <c r="M118" s="265">
        <v>1.0249999999999999</v>
      </c>
      <c r="N118" s="186" t="s">
        <v>414</v>
      </c>
      <c r="O118" s="186" t="s">
        <v>413</v>
      </c>
      <c r="P118" s="186"/>
      <c r="Q118" s="186" t="s">
        <v>504</v>
      </c>
      <c r="R118" s="186" t="s">
        <v>203</v>
      </c>
      <c r="S118" s="186" t="s">
        <v>164</v>
      </c>
      <c r="T118" s="186" t="s">
        <v>479</v>
      </c>
      <c r="U118" s="186" t="s">
        <v>422</v>
      </c>
    </row>
    <row r="119" spans="1:21" customFormat="1" ht="15" x14ac:dyDescent="0.25">
      <c r="A119" s="183" t="s">
        <v>198</v>
      </c>
      <c r="B119" s="189" t="s">
        <v>202</v>
      </c>
      <c r="C119" s="189" t="s">
        <v>164</v>
      </c>
      <c r="D119" s="186" t="s">
        <v>649</v>
      </c>
      <c r="E119" s="186" t="s">
        <v>642</v>
      </c>
      <c r="F119" s="264">
        <v>2618845</v>
      </c>
      <c r="G119" s="264">
        <v>9554777</v>
      </c>
      <c r="H119" s="265">
        <v>53.06</v>
      </c>
      <c r="I119" s="237">
        <f>G119*H119/1000</f>
        <v>506976.46762000001</v>
      </c>
      <c r="J119" s="236">
        <f>F119/G119</f>
        <v>0.27408750617622996</v>
      </c>
      <c r="K119" s="267">
        <v>767508</v>
      </c>
      <c r="L119" s="238">
        <v>9321734</v>
      </c>
      <c r="M119" s="265">
        <v>1.0249999999999999</v>
      </c>
      <c r="N119" s="186" t="s">
        <v>414</v>
      </c>
      <c r="O119" s="186" t="s">
        <v>413</v>
      </c>
      <c r="P119" s="186"/>
      <c r="Q119" s="186" t="s">
        <v>504</v>
      </c>
      <c r="R119" s="186" t="s">
        <v>203</v>
      </c>
      <c r="S119" s="186" t="s">
        <v>164</v>
      </c>
      <c r="T119" s="186" t="s">
        <v>479</v>
      </c>
      <c r="U119" s="186" t="s">
        <v>422</v>
      </c>
    </row>
    <row r="120" spans="1:21" customFormat="1" ht="15" x14ac:dyDescent="0.25">
      <c r="A120" s="183" t="s">
        <v>198</v>
      </c>
      <c r="B120" s="189" t="s">
        <v>202</v>
      </c>
      <c r="C120" s="189" t="s">
        <v>164</v>
      </c>
      <c r="D120" s="186" t="s">
        <v>649</v>
      </c>
      <c r="E120" s="186" t="s">
        <v>643</v>
      </c>
      <c r="F120" s="264">
        <v>3980357</v>
      </c>
      <c r="G120" s="264">
        <v>14517845</v>
      </c>
      <c r="H120" s="265">
        <v>53.06</v>
      </c>
      <c r="I120" s="237">
        <f>G120*H120/1000</f>
        <v>770316.85570000007</v>
      </c>
      <c r="J120" s="236">
        <f>F120/G120</f>
        <v>0.27416996117536729</v>
      </c>
      <c r="K120" s="267">
        <v>1166528</v>
      </c>
      <c r="L120" s="238">
        <v>14163751</v>
      </c>
      <c r="M120" s="265">
        <v>1.0249999999999999</v>
      </c>
      <c r="N120" s="186" t="s">
        <v>414</v>
      </c>
      <c r="O120" s="186" t="s">
        <v>413</v>
      </c>
      <c r="P120" s="186"/>
      <c r="Q120" s="186" t="s">
        <v>504</v>
      </c>
      <c r="R120" s="186" t="s">
        <v>203</v>
      </c>
      <c r="S120" s="186" t="s">
        <v>164</v>
      </c>
      <c r="T120" s="186" t="s">
        <v>479</v>
      </c>
      <c r="U120" s="186" t="s">
        <v>422</v>
      </c>
    </row>
    <row r="121" spans="1:21" customFormat="1" ht="15" x14ac:dyDescent="0.25">
      <c r="A121" s="183" t="s">
        <v>198</v>
      </c>
      <c r="B121" s="189" t="s">
        <v>199</v>
      </c>
      <c r="C121" s="189" t="s">
        <v>164</v>
      </c>
      <c r="D121" s="186" t="s">
        <v>649</v>
      </c>
      <c r="E121" s="186" t="s">
        <v>642</v>
      </c>
      <c r="F121" s="264">
        <f>K121*3.41214</f>
        <v>4428.9577200000003</v>
      </c>
      <c r="G121" s="264">
        <f>L121*M121</f>
        <v>45663.749999999993</v>
      </c>
      <c r="H121" s="265">
        <v>53.06</v>
      </c>
      <c r="I121" s="237">
        <f>G121*H121/1000</f>
        <v>2422.9185749999997</v>
      </c>
      <c r="J121" s="236">
        <f>F121/G121</f>
        <v>9.6990670280036162E-2</v>
      </c>
      <c r="K121" s="238">
        <v>1298</v>
      </c>
      <c r="L121" s="267">
        <v>44550</v>
      </c>
      <c r="M121" s="265">
        <v>1.0249999999999999</v>
      </c>
      <c r="N121" s="186" t="s">
        <v>414</v>
      </c>
      <c r="O121" s="186" t="s">
        <v>413</v>
      </c>
      <c r="P121" s="186"/>
      <c r="Q121" s="186" t="s">
        <v>504</v>
      </c>
      <c r="R121" s="186" t="s">
        <v>203</v>
      </c>
      <c r="S121" s="186" t="s">
        <v>164</v>
      </c>
      <c r="T121" s="187" t="s">
        <v>479</v>
      </c>
      <c r="U121" s="186" t="s">
        <v>422</v>
      </c>
    </row>
    <row r="122" spans="1:21" customFormat="1" ht="23.25" x14ac:dyDescent="0.25">
      <c r="A122" s="183" t="s">
        <v>198</v>
      </c>
      <c r="B122" s="189" t="s">
        <v>200</v>
      </c>
      <c r="C122" s="189" t="s">
        <v>201</v>
      </c>
      <c r="D122" s="186" t="s">
        <v>649</v>
      </c>
      <c r="E122" s="186" t="s">
        <v>642</v>
      </c>
      <c r="F122" s="264">
        <f>K122*3.41214</f>
        <v>83785.097699999998</v>
      </c>
      <c r="G122" s="264">
        <f>L122*M122</f>
        <v>473228.14999999997</v>
      </c>
      <c r="H122" s="265">
        <v>53.06</v>
      </c>
      <c r="I122" s="237">
        <f>G122*H122/1000</f>
        <v>25109.485638999999</v>
      </c>
      <c r="J122" s="236">
        <f>F122/G122</f>
        <v>0.17705011356572936</v>
      </c>
      <c r="K122" s="238">
        <v>24555</v>
      </c>
      <c r="L122" s="238">
        <v>461686</v>
      </c>
      <c r="M122" s="265">
        <v>1.0249999999999999</v>
      </c>
      <c r="N122" s="186" t="s">
        <v>414</v>
      </c>
      <c r="O122" s="186" t="s">
        <v>413</v>
      </c>
      <c r="P122" s="186"/>
      <c r="Q122" s="186" t="s">
        <v>504</v>
      </c>
      <c r="R122" s="186" t="s">
        <v>203</v>
      </c>
      <c r="S122" s="186" t="s">
        <v>505</v>
      </c>
      <c r="T122" s="186" t="s">
        <v>479</v>
      </c>
      <c r="U122" s="186" t="s">
        <v>422</v>
      </c>
    </row>
    <row r="123" spans="1:21" customFormat="1" ht="34.5" x14ac:dyDescent="0.25">
      <c r="A123" s="183" t="s">
        <v>205</v>
      </c>
      <c r="B123" s="189" t="s">
        <v>206</v>
      </c>
      <c r="C123" s="189" t="s">
        <v>206</v>
      </c>
      <c r="D123" s="187" t="s">
        <v>647</v>
      </c>
      <c r="E123" s="187" t="s">
        <v>641</v>
      </c>
      <c r="F123" s="264">
        <f>K123*3.41214</f>
        <v>1243.3838159999998</v>
      </c>
      <c r="G123" s="264">
        <f>L123*M123</f>
        <v>4815.333333333333</v>
      </c>
      <c r="H123" s="261">
        <v>73.150000000000006</v>
      </c>
      <c r="I123" s="237">
        <f>G123*H123/1000</f>
        <v>352.24163333333337</v>
      </c>
      <c r="J123" s="236">
        <f>F123/G123</f>
        <v>0.25821344649037792</v>
      </c>
      <c r="K123" s="262">
        <v>364.4</v>
      </c>
      <c r="L123" s="238">
        <v>826.66666666666663</v>
      </c>
      <c r="M123" s="263">
        <v>5.8250000000000002</v>
      </c>
      <c r="N123" s="186" t="s">
        <v>412</v>
      </c>
      <c r="O123" s="186" t="s">
        <v>415</v>
      </c>
      <c r="P123" s="186"/>
      <c r="Q123" s="186" t="s">
        <v>506</v>
      </c>
      <c r="R123" s="186" t="s">
        <v>442</v>
      </c>
      <c r="S123" s="186" t="s">
        <v>443</v>
      </c>
      <c r="T123" s="184" t="s">
        <v>444</v>
      </c>
      <c r="U123" s="186" t="s">
        <v>441</v>
      </c>
    </row>
    <row r="124" spans="1:21" customFormat="1" ht="23.25" x14ac:dyDescent="0.25">
      <c r="A124" s="183" t="s">
        <v>207</v>
      </c>
      <c r="B124" s="189" t="s">
        <v>208</v>
      </c>
      <c r="C124" s="185" t="s">
        <v>208</v>
      </c>
      <c r="D124" s="187" t="s">
        <v>647</v>
      </c>
      <c r="E124" s="187" t="s">
        <v>641</v>
      </c>
      <c r="F124" s="260"/>
      <c r="G124" s="260"/>
      <c r="H124" s="261"/>
      <c r="I124" s="237"/>
      <c r="J124" s="71"/>
      <c r="K124" s="262"/>
      <c r="L124" s="238"/>
      <c r="M124" s="263"/>
      <c r="N124" s="185" t="s">
        <v>412</v>
      </c>
      <c r="O124" s="186" t="s">
        <v>420</v>
      </c>
      <c r="P124" s="189" t="s">
        <v>425</v>
      </c>
      <c r="Q124" s="186"/>
      <c r="R124" s="186" t="s">
        <v>467</v>
      </c>
      <c r="S124" s="186" t="s">
        <v>468</v>
      </c>
      <c r="T124" s="187" t="s">
        <v>467</v>
      </c>
      <c r="U124" s="186" t="s">
        <v>427</v>
      </c>
    </row>
    <row r="125" spans="1:21" customFormat="1" ht="34.5" x14ac:dyDescent="0.25">
      <c r="A125" s="183" t="s">
        <v>209</v>
      </c>
      <c r="B125" s="189" t="s">
        <v>210</v>
      </c>
      <c r="C125" s="189" t="s">
        <v>210</v>
      </c>
      <c r="D125" s="186" t="s">
        <v>647</v>
      </c>
      <c r="E125" s="186" t="s">
        <v>641</v>
      </c>
      <c r="F125" s="264">
        <f t="shared" ref="F125:F135" si="12">K125*3.41214</f>
        <v>18207.179039999999</v>
      </c>
      <c r="G125" s="264">
        <f t="shared" ref="G125:G135" si="13">L125*M125</f>
        <v>65193.4</v>
      </c>
      <c r="H125" s="261">
        <v>73.150000000000006</v>
      </c>
      <c r="I125" s="237">
        <f t="shared" ref="I125:I135" si="14">G125*H125/1000</f>
        <v>4768.897210000001</v>
      </c>
      <c r="J125" s="236">
        <f t="shared" ref="J125:J135" si="15">F125/G125</f>
        <v>0.27927948289244003</v>
      </c>
      <c r="K125" s="238">
        <v>5336</v>
      </c>
      <c r="L125" s="238">
        <v>11192</v>
      </c>
      <c r="M125" s="265">
        <v>5.8250000000000002</v>
      </c>
      <c r="N125" s="186" t="s">
        <v>414</v>
      </c>
      <c r="O125" s="186" t="s">
        <v>413</v>
      </c>
      <c r="P125" s="189"/>
      <c r="Q125" s="186" t="s">
        <v>507</v>
      </c>
      <c r="R125" s="186" t="s">
        <v>449</v>
      </c>
      <c r="S125" s="186" t="s">
        <v>450</v>
      </c>
      <c r="T125" s="187" t="s">
        <v>451</v>
      </c>
      <c r="U125" s="186" t="s">
        <v>422</v>
      </c>
    </row>
    <row r="126" spans="1:21" customFormat="1" ht="34.5" x14ac:dyDescent="0.25">
      <c r="A126" s="183" t="s">
        <v>209</v>
      </c>
      <c r="B126" s="189" t="s">
        <v>212</v>
      </c>
      <c r="C126" s="189" t="s">
        <v>212</v>
      </c>
      <c r="D126" s="189" t="s">
        <v>647</v>
      </c>
      <c r="E126" s="189" t="s">
        <v>641</v>
      </c>
      <c r="F126" s="264">
        <f t="shared" si="12"/>
        <v>958.81133999999997</v>
      </c>
      <c r="G126" s="264">
        <f t="shared" si="13"/>
        <v>4992.0250000000005</v>
      </c>
      <c r="H126" s="261">
        <v>73.150000000000006</v>
      </c>
      <c r="I126" s="237">
        <f t="shared" si="14"/>
        <v>365.16662875000009</v>
      </c>
      <c r="J126" s="236">
        <f t="shared" si="15"/>
        <v>0.19206861744482448</v>
      </c>
      <c r="K126" s="267">
        <v>281</v>
      </c>
      <c r="L126" s="267">
        <v>857</v>
      </c>
      <c r="M126" s="265">
        <v>5.8250000000000002</v>
      </c>
      <c r="N126" s="186" t="s">
        <v>414</v>
      </c>
      <c r="O126" s="186" t="s">
        <v>413</v>
      </c>
      <c r="P126" s="189"/>
      <c r="Q126" s="186" t="s">
        <v>507</v>
      </c>
      <c r="R126" s="186" t="s">
        <v>449</v>
      </c>
      <c r="S126" s="186" t="s">
        <v>450</v>
      </c>
      <c r="T126" s="187" t="s">
        <v>496</v>
      </c>
      <c r="U126" s="186" t="s">
        <v>422</v>
      </c>
    </row>
    <row r="127" spans="1:21" customFormat="1" ht="34.5" x14ac:dyDescent="0.25">
      <c r="A127" s="183" t="s">
        <v>209</v>
      </c>
      <c r="B127" s="189" t="s">
        <v>212</v>
      </c>
      <c r="C127" s="189" t="s">
        <v>212</v>
      </c>
      <c r="D127" s="189" t="s">
        <v>647</v>
      </c>
      <c r="E127" s="189" t="s">
        <v>642</v>
      </c>
      <c r="F127" s="264">
        <f t="shared" si="12"/>
        <v>12587.384459999999</v>
      </c>
      <c r="G127" s="264">
        <f t="shared" si="13"/>
        <v>48341.675000000003</v>
      </c>
      <c r="H127" s="261">
        <v>73.150000000000006</v>
      </c>
      <c r="I127" s="237">
        <f t="shared" si="14"/>
        <v>3536.1935262500006</v>
      </c>
      <c r="J127" s="236">
        <f t="shared" si="15"/>
        <v>0.26038370536395355</v>
      </c>
      <c r="K127" s="267">
        <v>3689</v>
      </c>
      <c r="L127" s="267">
        <v>8299</v>
      </c>
      <c r="M127" s="265">
        <v>5.8250000000000002</v>
      </c>
      <c r="N127" s="186" t="s">
        <v>414</v>
      </c>
      <c r="O127" s="186" t="s">
        <v>413</v>
      </c>
      <c r="P127" s="189"/>
      <c r="Q127" s="186" t="s">
        <v>507</v>
      </c>
      <c r="R127" s="186" t="s">
        <v>449</v>
      </c>
      <c r="S127" s="186" t="s">
        <v>450</v>
      </c>
      <c r="T127" s="187" t="s">
        <v>496</v>
      </c>
      <c r="U127" s="186" t="s">
        <v>422</v>
      </c>
    </row>
    <row r="128" spans="1:21" customFormat="1" ht="34.5" x14ac:dyDescent="0.25">
      <c r="A128" s="183" t="s">
        <v>209</v>
      </c>
      <c r="B128" s="189" t="s">
        <v>213</v>
      </c>
      <c r="C128" s="189" t="s">
        <v>212</v>
      </c>
      <c r="D128" s="186" t="s">
        <v>648</v>
      </c>
      <c r="E128" s="186" t="s">
        <v>642</v>
      </c>
      <c r="F128" s="264">
        <f t="shared" si="12"/>
        <v>102510.92202</v>
      </c>
      <c r="G128" s="264">
        <f t="shared" si="13"/>
        <v>428283.45</v>
      </c>
      <c r="H128" s="261">
        <v>70.88</v>
      </c>
      <c r="I128" s="237">
        <f t="shared" si="14"/>
        <v>30356.730936</v>
      </c>
      <c r="J128" s="236">
        <f t="shared" si="15"/>
        <v>0.23935298461801408</v>
      </c>
      <c r="K128" s="238">
        <v>30043</v>
      </c>
      <c r="L128" s="238">
        <v>75535</v>
      </c>
      <c r="M128" s="265">
        <v>5.67</v>
      </c>
      <c r="N128" s="186" t="s">
        <v>414</v>
      </c>
      <c r="O128" s="186" t="s">
        <v>413</v>
      </c>
      <c r="P128" s="189"/>
      <c r="Q128" s="186" t="s">
        <v>507</v>
      </c>
      <c r="R128" s="186" t="s">
        <v>449</v>
      </c>
      <c r="S128" s="186" t="s">
        <v>450</v>
      </c>
      <c r="T128" s="187" t="s">
        <v>496</v>
      </c>
      <c r="U128" s="187" t="s">
        <v>422</v>
      </c>
    </row>
    <row r="129" spans="1:21" customFormat="1" ht="34.5" x14ac:dyDescent="0.25">
      <c r="A129" s="183" t="s">
        <v>794</v>
      </c>
      <c r="B129" s="189" t="s">
        <v>719</v>
      </c>
      <c r="C129" s="189" t="s">
        <v>214</v>
      </c>
      <c r="D129" s="187" t="s">
        <v>647</v>
      </c>
      <c r="E129" s="187" t="s">
        <v>641</v>
      </c>
      <c r="F129" s="264">
        <f t="shared" si="12"/>
        <v>33352.194455519995</v>
      </c>
      <c r="G129" s="264">
        <f t="shared" si="13"/>
        <v>102441.63988095238</v>
      </c>
      <c r="H129" s="261">
        <v>73.150000000000006</v>
      </c>
      <c r="I129" s="237">
        <f t="shared" si="14"/>
        <v>7493.6059572916674</v>
      </c>
      <c r="J129" s="236">
        <f t="shared" si="15"/>
        <v>0.32557263329910224</v>
      </c>
      <c r="K129" s="238">
        <v>9774.5679999999993</v>
      </c>
      <c r="L129" s="238">
        <v>17586.547619047618</v>
      </c>
      <c r="M129" s="263">
        <v>5.8250000000000002</v>
      </c>
      <c r="N129" s="186" t="s">
        <v>412</v>
      </c>
      <c r="O129" s="186" t="s">
        <v>415</v>
      </c>
      <c r="P129" s="189"/>
      <c r="Q129" s="186" t="s">
        <v>508</v>
      </c>
      <c r="R129" s="186" t="s">
        <v>449</v>
      </c>
      <c r="S129" s="186" t="s">
        <v>450</v>
      </c>
      <c r="T129" s="187" t="s">
        <v>496</v>
      </c>
      <c r="U129" s="187" t="s">
        <v>422</v>
      </c>
    </row>
    <row r="130" spans="1:21" customFormat="1" ht="23.25" x14ac:dyDescent="0.25">
      <c r="A130" s="183" t="s">
        <v>215</v>
      </c>
      <c r="B130" s="189" t="s">
        <v>216</v>
      </c>
      <c r="C130" s="189" t="s">
        <v>216</v>
      </c>
      <c r="D130" s="187" t="s">
        <v>647</v>
      </c>
      <c r="E130" s="187" t="s">
        <v>641</v>
      </c>
      <c r="F130" s="264">
        <f t="shared" si="12"/>
        <v>1199.1693058799999</v>
      </c>
      <c r="G130" s="264">
        <f t="shared" si="13"/>
        <v>7082.7839285714281</v>
      </c>
      <c r="H130" s="261">
        <v>73.150000000000006</v>
      </c>
      <c r="I130" s="237">
        <f t="shared" si="14"/>
        <v>518.105644375</v>
      </c>
      <c r="J130" s="236">
        <f t="shared" si="15"/>
        <v>0.16930762225325544</v>
      </c>
      <c r="K130" s="262">
        <v>351.44200000000001</v>
      </c>
      <c r="L130" s="238">
        <v>1215.9285714285713</v>
      </c>
      <c r="M130" s="263">
        <v>5.8250000000000002</v>
      </c>
      <c r="N130" s="186" t="s">
        <v>412</v>
      </c>
      <c r="O130" s="186" t="s">
        <v>415</v>
      </c>
      <c r="P130" s="189" t="s">
        <v>510</v>
      </c>
      <c r="Q130" s="186" t="s">
        <v>509</v>
      </c>
      <c r="R130" s="186" t="s">
        <v>463</v>
      </c>
      <c r="S130" s="186" t="s">
        <v>464</v>
      </c>
      <c r="T130" s="187" t="s">
        <v>463</v>
      </c>
      <c r="U130" s="187" t="s">
        <v>460</v>
      </c>
    </row>
    <row r="131" spans="1:21" customFormat="1" ht="23.25" x14ac:dyDescent="0.25">
      <c r="A131" s="183" t="s">
        <v>217</v>
      </c>
      <c r="B131" s="189" t="s">
        <v>218</v>
      </c>
      <c r="C131" s="189" t="s">
        <v>218</v>
      </c>
      <c r="D131" s="187" t="s">
        <v>647</v>
      </c>
      <c r="E131" s="187" t="s">
        <v>641</v>
      </c>
      <c r="F131" s="264">
        <f t="shared" si="12"/>
        <v>2603.4628199999997</v>
      </c>
      <c r="G131" s="264">
        <f t="shared" si="13"/>
        <v>9874.7619047619046</v>
      </c>
      <c r="H131" s="261">
        <v>73.150000000000006</v>
      </c>
      <c r="I131" s="237">
        <f t="shared" si="14"/>
        <v>722.33883333333335</v>
      </c>
      <c r="J131" s="236">
        <f t="shared" si="15"/>
        <v>0.26364816135410135</v>
      </c>
      <c r="K131" s="262">
        <v>763</v>
      </c>
      <c r="L131" s="238">
        <v>1695.2380952380952</v>
      </c>
      <c r="M131" s="263">
        <v>5.8250000000000002</v>
      </c>
      <c r="N131" s="186" t="s">
        <v>412</v>
      </c>
      <c r="O131" s="186" t="s">
        <v>415</v>
      </c>
      <c r="P131" s="189"/>
      <c r="Q131" s="186" t="s">
        <v>511</v>
      </c>
      <c r="R131" s="186" t="s">
        <v>467</v>
      </c>
      <c r="S131" s="186" t="s">
        <v>499</v>
      </c>
      <c r="T131" s="187" t="s">
        <v>467</v>
      </c>
      <c r="U131" s="187" t="s">
        <v>427</v>
      </c>
    </row>
    <row r="132" spans="1:21" customFormat="1" ht="45.75" x14ac:dyDescent="0.25">
      <c r="A132" s="183" t="s">
        <v>219</v>
      </c>
      <c r="B132" s="189" t="s">
        <v>220</v>
      </c>
      <c r="C132" s="189" t="s">
        <v>220</v>
      </c>
      <c r="D132" s="187" t="s">
        <v>647</v>
      </c>
      <c r="E132" s="187" t="s">
        <v>641</v>
      </c>
      <c r="F132" s="264">
        <f t="shared" si="12"/>
        <v>295.03068510000003</v>
      </c>
      <c r="G132" s="264">
        <f t="shared" si="13"/>
        <v>4888.9779761904765</v>
      </c>
      <c r="H132" s="261">
        <v>73.150000000000006</v>
      </c>
      <c r="I132" s="237">
        <f t="shared" si="14"/>
        <v>357.62873895833337</v>
      </c>
      <c r="J132" s="236">
        <f t="shared" si="15"/>
        <v>6.0346085937963229E-2</v>
      </c>
      <c r="K132" s="262">
        <v>86.465000000000003</v>
      </c>
      <c r="L132" s="238">
        <v>839.30952380952385</v>
      </c>
      <c r="M132" s="263">
        <v>5.8250000000000002</v>
      </c>
      <c r="N132" s="186" t="s">
        <v>412</v>
      </c>
      <c r="O132" s="186" t="s">
        <v>415</v>
      </c>
      <c r="P132" s="189" t="s">
        <v>513</v>
      </c>
      <c r="Q132" s="186" t="s">
        <v>512</v>
      </c>
      <c r="R132" s="186" t="s">
        <v>467</v>
      </c>
      <c r="S132" s="186" t="s">
        <v>468</v>
      </c>
      <c r="T132" s="184" t="s">
        <v>467</v>
      </c>
      <c r="U132" s="187" t="s">
        <v>427</v>
      </c>
    </row>
    <row r="133" spans="1:21" customFormat="1" ht="23.25" x14ac:dyDescent="0.25">
      <c r="A133" s="183" t="s">
        <v>221</v>
      </c>
      <c r="B133" s="189" t="s">
        <v>222</v>
      </c>
      <c r="C133" s="189" t="s">
        <v>222</v>
      </c>
      <c r="D133" s="187" t="s">
        <v>647</v>
      </c>
      <c r="E133" s="187" t="s">
        <v>641</v>
      </c>
      <c r="F133" s="264">
        <f t="shared" si="12"/>
        <v>1111.7093334000001</v>
      </c>
      <c r="G133" s="264">
        <f t="shared" si="13"/>
        <v>3680.7065476190478</v>
      </c>
      <c r="H133" s="261">
        <v>73.150000000000006</v>
      </c>
      <c r="I133" s="237">
        <f t="shared" si="14"/>
        <v>269.24368395833341</v>
      </c>
      <c r="J133" s="236">
        <f t="shared" si="15"/>
        <v>0.30203693747852178</v>
      </c>
      <c r="K133" s="262">
        <v>325.81</v>
      </c>
      <c r="L133" s="238">
        <v>631.88095238095241</v>
      </c>
      <c r="M133" s="263">
        <v>5.8250000000000002</v>
      </c>
      <c r="N133" s="186" t="s">
        <v>412</v>
      </c>
      <c r="O133" s="186" t="s">
        <v>415</v>
      </c>
      <c r="P133" s="189"/>
      <c r="Q133" s="186" t="s">
        <v>514</v>
      </c>
      <c r="R133" s="186" t="s">
        <v>439</v>
      </c>
      <c r="S133" s="186" t="s">
        <v>515</v>
      </c>
      <c r="T133" s="187" t="s">
        <v>440</v>
      </c>
      <c r="U133" s="187" t="s">
        <v>438</v>
      </c>
    </row>
    <row r="134" spans="1:21" customFormat="1" ht="23.25" x14ac:dyDescent="0.25">
      <c r="A134" s="183" t="s">
        <v>223</v>
      </c>
      <c r="B134" s="189" t="s">
        <v>224</v>
      </c>
      <c r="C134" s="189" t="s">
        <v>224</v>
      </c>
      <c r="D134" s="187" t="s">
        <v>647</v>
      </c>
      <c r="E134" s="187" t="s">
        <v>641</v>
      </c>
      <c r="F134" s="264">
        <f t="shared" si="12"/>
        <v>903.58585410000001</v>
      </c>
      <c r="G134" s="264">
        <f t="shared" si="13"/>
        <v>3119.8422619047619</v>
      </c>
      <c r="H134" s="261">
        <v>73.150000000000006</v>
      </c>
      <c r="I134" s="237">
        <f t="shared" si="14"/>
        <v>228.21646145833336</v>
      </c>
      <c r="J134" s="236">
        <f t="shared" si="15"/>
        <v>0.28962549329283477</v>
      </c>
      <c r="K134" s="262">
        <v>264.815</v>
      </c>
      <c r="L134" s="238">
        <v>535.59523809523807</v>
      </c>
      <c r="M134" s="263">
        <v>5.8250000000000002</v>
      </c>
      <c r="N134" s="186" t="s">
        <v>412</v>
      </c>
      <c r="O134" s="186" t="s">
        <v>415</v>
      </c>
      <c r="P134" s="189" t="s">
        <v>517</v>
      </c>
      <c r="Q134" s="186" t="s">
        <v>516</v>
      </c>
      <c r="R134" s="186" t="s">
        <v>433</v>
      </c>
      <c r="S134" s="186" t="s">
        <v>434</v>
      </c>
      <c r="T134" s="187" t="s">
        <v>435</v>
      </c>
      <c r="U134" s="187" t="s">
        <v>427</v>
      </c>
    </row>
    <row r="135" spans="1:21" customFormat="1" ht="23.25" x14ac:dyDescent="0.25">
      <c r="A135" s="183" t="s">
        <v>225</v>
      </c>
      <c r="B135" s="189" t="s">
        <v>226</v>
      </c>
      <c r="C135" s="189" t="s">
        <v>226</v>
      </c>
      <c r="D135" s="187" t="s">
        <v>647</v>
      </c>
      <c r="E135" s="187" t="s">
        <v>641</v>
      </c>
      <c r="F135" s="264">
        <f t="shared" si="12"/>
        <v>9599.0902543800003</v>
      </c>
      <c r="G135" s="264">
        <f t="shared" si="13"/>
        <v>29109.050595238095</v>
      </c>
      <c r="H135" s="261">
        <v>73.150000000000006</v>
      </c>
      <c r="I135" s="237">
        <f t="shared" si="14"/>
        <v>2129.3270510416669</v>
      </c>
      <c r="J135" s="236">
        <f t="shared" si="15"/>
        <v>0.3297630825496693</v>
      </c>
      <c r="K135" s="262">
        <v>2813.2170000000001</v>
      </c>
      <c r="L135" s="238">
        <v>4997.2619047619046</v>
      </c>
      <c r="M135" s="263">
        <v>5.8250000000000002</v>
      </c>
      <c r="N135" s="186" t="s">
        <v>412</v>
      </c>
      <c r="O135" s="186" t="s">
        <v>415</v>
      </c>
      <c r="P135" s="186"/>
      <c r="Q135" s="186" t="s">
        <v>518</v>
      </c>
      <c r="R135" s="186" t="s">
        <v>433</v>
      </c>
      <c r="S135" s="186" t="s">
        <v>434</v>
      </c>
      <c r="T135" s="187" t="s">
        <v>435</v>
      </c>
      <c r="U135" s="187" t="s">
        <v>427</v>
      </c>
    </row>
    <row r="136" spans="1:21" customFormat="1" ht="34.5" x14ac:dyDescent="0.25">
      <c r="A136" s="183" t="s">
        <v>227</v>
      </c>
      <c r="B136" s="189" t="s">
        <v>228</v>
      </c>
      <c r="C136" s="184" t="s">
        <v>228</v>
      </c>
      <c r="D136" s="187" t="s">
        <v>647</v>
      </c>
      <c r="E136" s="187" t="s">
        <v>641</v>
      </c>
      <c r="F136" s="260"/>
      <c r="G136" s="260"/>
      <c r="H136" s="261"/>
      <c r="I136" s="237"/>
      <c r="J136" s="71"/>
      <c r="K136" s="262"/>
      <c r="L136" s="268"/>
      <c r="M136" s="263"/>
      <c r="N136" s="185" t="s">
        <v>412</v>
      </c>
      <c r="O136" s="189" t="s">
        <v>415</v>
      </c>
      <c r="P136" s="189" t="s">
        <v>425</v>
      </c>
      <c r="Q136" s="186" t="s">
        <v>519</v>
      </c>
      <c r="R136" s="186" t="s">
        <v>442</v>
      </c>
      <c r="S136" s="186" t="s">
        <v>443</v>
      </c>
      <c r="T136" s="187" t="s">
        <v>444</v>
      </c>
      <c r="U136" s="187" t="s">
        <v>441</v>
      </c>
    </row>
    <row r="137" spans="1:21" customFormat="1" ht="34.5" x14ac:dyDescent="0.25">
      <c r="A137" s="183" t="s">
        <v>229</v>
      </c>
      <c r="B137" s="189" t="s">
        <v>230</v>
      </c>
      <c r="C137" s="189" t="s">
        <v>230</v>
      </c>
      <c r="D137" s="187" t="s">
        <v>647</v>
      </c>
      <c r="E137" s="187" t="s">
        <v>641</v>
      </c>
      <c r="F137" s="264">
        <f t="shared" ref="F137:F156" si="16">K137*3.41214</f>
        <v>1566.34627914</v>
      </c>
      <c r="G137" s="264">
        <f t="shared" ref="G137:G156" si="17">L137*M137</f>
        <v>6001.9690476190472</v>
      </c>
      <c r="H137" s="261">
        <v>73.150000000000006</v>
      </c>
      <c r="I137" s="237">
        <f t="shared" ref="I137:I156" si="18">G137*H137/1000</f>
        <v>439.04403583333334</v>
      </c>
      <c r="J137" s="236">
        <f t="shared" ref="J137:J156" si="19">F137/G137</f>
        <v>0.26097206878488688</v>
      </c>
      <c r="K137" s="262">
        <v>459.05099999999999</v>
      </c>
      <c r="L137" s="238">
        <v>1030.3809523809523</v>
      </c>
      <c r="M137" s="263">
        <v>5.8250000000000002</v>
      </c>
      <c r="N137" s="186" t="s">
        <v>412</v>
      </c>
      <c r="O137" s="186" t="s">
        <v>415</v>
      </c>
      <c r="P137" s="189"/>
      <c r="Q137" s="186" t="s">
        <v>520</v>
      </c>
      <c r="R137" s="186" t="s">
        <v>442</v>
      </c>
      <c r="S137" s="186" t="s">
        <v>443</v>
      </c>
      <c r="T137" s="187" t="s">
        <v>444</v>
      </c>
      <c r="U137" s="187" t="s">
        <v>441</v>
      </c>
    </row>
    <row r="138" spans="1:21" customFormat="1" ht="34.5" x14ac:dyDescent="0.25">
      <c r="A138" s="183" t="s">
        <v>231</v>
      </c>
      <c r="B138" s="189" t="s">
        <v>232</v>
      </c>
      <c r="C138" s="189" t="s">
        <v>233</v>
      </c>
      <c r="D138" s="186" t="s">
        <v>647</v>
      </c>
      <c r="E138" s="186" t="s">
        <v>642</v>
      </c>
      <c r="F138" s="264">
        <f t="shared" si="16"/>
        <v>44.357819999999997</v>
      </c>
      <c r="G138" s="264">
        <f t="shared" si="17"/>
        <v>3436.75</v>
      </c>
      <c r="H138" s="261">
        <v>73.150000000000006</v>
      </c>
      <c r="I138" s="237">
        <f t="shared" si="18"/>
        <v>251.39826250000002</v>
      </c>
      <c r="J138" s="236">
        <f t="shared" si="19"/>
        <v>1.2906909143813195E-2</v>
      </c>
      <c r="K138" s="238">
        <v>13</v>
      </c>
      <c r="L138" s="238">
        <v>590</v>
      </c>
      <c r="M138" s="265">
        <v>5.8250000000000002</v>
      </c>
      <c r="N138" s="186" t="s">
        <v>414</v>
      </c>
      <c r="O138" s="186" t="s">
        <v>413</v>
      </c>
      <c r="P138" s="189"/>
      <c r="Q138" s="186" t="s">
        <v>521</v>
      </c>
      <c r="R138" s="186" t="s">
        <v>203</v>
      </c>
      <c r="S138" s="186" t="s">
        <v>454</v>
      </c>
      <c r="T138" s="187" t="s">
        <v>444</v>
      </c>
      <c r="U138" s="187" t="s">
        <v>441</v>
      </c>
    </row>
    <row r="139" spans="1:21" customFormat="1" ht="23.25" x14ac:dyDescent="0.25">
      <c r="A139" s="183" t="s">
        <v>231</v>
      </c>
      <c r="B139" s="189" t="s">
        <v>176</v>
      </c>
      <c r="C139" s="189" t="s">
        <v>176</v>
      </c>
      <c r="D139" s="186" t="s">
        <v>647</v>
      </c>
      <c r="E139" s="186" t="s">
        <v>641</v>
      </c>
      <c r="F139" s="264">
        <f t="shared" si="16"/>
        <v>-204.72839999999999</v>
      </c>
      <c r="G139" s="264">
        <f t="shared" si="17"/>
        <v>932</v>
      </c>
      <c r="H139" s="261">
        <v>73.150000000000006</v>
      </c>
      <c r="I139" s="237">
        <f t="shared" si="18"/>
        <v>68.17580000000001</v>
      </c>
      <c r="J139" s="236">
        <f t="shared" si="19"/>
        <v>-0.21966566523605149</v>
      </c>
      <c r="K139" s="238">
        <v>-60</v>
      </c>
      <c r="L139" s="238">
        <v>160</v>
      </c>
      <c r="M139" s="265">
        <v>5.8250000000000002</v>
      </c>
      <c r="N139" s="186" t="s">
        <v>414</v>
      </c>
      <c r="O139" s="186" t="s">
        <v>413</v>
      </c>
      <c r="P139" s="189"/>
      <c r="Q139" s="186" t="s">
        <v>521</v>
      </c>
      <c r="R139" s="186" t="s">
        <v>203</v>
      </c>
      <c r="S139" s="186" t="s">
        <v>484</v>
      </c>
      <c r="T139" s="187" t="s">
        <v>444</v>
      </c>
      <c r="U139" s="187" t="s">
        <v>441</v>
      </c>
    </row>
    <row r="140" spans="1:21" customFormat="1" ht="23.25" x14ac:dyDescent="0.25">
      <c r="A140" s="183" t="s">
        <v>231</v>
      </c>
      <c r="B140" s="189" t="s">
        <v>176</v>
      </c>
      <c r="C140" s="189" t="s">
        <v>176</v>
      </c>
      <c r="D140" s="186" t="s">
        <v>647</v>
      </c>
      <c r="E140" s="186" t="s">
        <v>642</v>
      </c>
      <c r="F140" s="264">
        <f t="shared" si="16"/>
        <v>572.67217108388661</v>
      </c>
      <c r="G140" s="264">
        <f t="shared" si="17"/>
        <v>4065.85</v>
      </c>
      <c r="H140" s="261">
        <v>73.150000000000006</v>
      </c>
      <c r="I140" s="237">
        <f t="shared" si="18"/>
        <v>297.41692749999999</v>
      </c>
      <c r="J140" s="236">
        <f t="shared" si="19"/>
        <v>0.14084931098881823</v>
      </c>
      <c r="K140" s="267">
        <v>167.8337263664113</v>
      </c>
      <c r="L140" s="238">
        <v>698</v>
      </c>
      <c r="M140" s="265">
        <v>5.8250000000000002</v>
      </c>
      <c r="N140" s="186" t="s">
        <v>414</v>
      </c>
      <c r="O140" s="186" t="s">
        <v>413</v>
      </c>
      <c r="P140" s="189"/>
      <c r="Q140" s="186" t="s">
        <v>521</v>
      </c>
      <c r="R140" s="186" t="s">
        <v>203</v>
      </c>
      <c r="S140" s="186" t="s">
        <v>484</v>
      </c>
      <c r="T140" s="187" t="s">
        <v>444</v>
      </c>
      <c r="U140" s="187" t="s">
        <v>441</v>
      </c>
    </row>
    <row r="141" spans="1:21" customFormat="1" ht="23.25" x14ac:dyDescent="0.25">
      <c r="A141" s="183" t="s">
        <v>231</v>
      </c>
      <c r="B141" s="189" t="s">
        <v>176</v>
      </c>
      <c r="C141" s="189" t="s">
        <v>176</v>
      </c>
      <c r="D141" s="186" t="s">
        <v>652</v>
      </c>
      <c r="E141" s="186" t="s">
        <v>642</v>
      </c>
      <c r="F141" s="264">
        <f t="shared" si="16"/>
        <v>34838.516748916118</v>
      </c>
      <c r="G141" s="264">
        <f t="shared" si="17"/>
        <v>248864.60800000001</v>
      </c>
      <c r="H141" s="265">
        <v>78.8</v>
      </c>
      <c r="I141" s="237">
        <f t="shared" si="18"/>
        <v>19610.531110399999</v>
      </c>
      <c r="J141" s="236">
        <f t="shared" si="19"/>
        <v>0.13998984037503684</v>
      </c>
      <c r="K141" s="267">
        <v>10210.166273633589</v>
      </c>
      <c r="L141" s="238">
        <v>39584</v>
      </c>
      <c r="M141" s="265">
        <v>6.2869999999999999</v>
      </c>
      <c r="N141" s="186" t="s">
        <v>414</v>
      </c>
      <c r="O141" s="186" t="s">
        <v>413</v>
      </c>
      <c r="P141" s="189"/>
      <c r="Q141" s="186" t="s">
        <v>521</v>
      </c>
      <c r="R141" s="186" t="s">
        <v>203</v>
      </c>
      <c r="S141" s="186" t="s">
        <v>484</v>
      </c>
      <c r="T141" s="187" t="s">
        <v>444</v>
      </c>
      <c r="U141" s="187" t="s">
        <v>441</v>
      </c>
    </row>
    <row r="142" spans="1:21" customFormat="1" ht="15" x14ac:dyDescent="0.25">
      <c r="A142" s="183" t="s">
        <v>231</v>
      </c>
      <c r="B142" s="189" t="s">
        <v>234</v>
      </c>
      <c r="C142" s="189" t="s">
        <v>234</v>
      </c>
      <c r="D142" s="186" t="s">
        <v>647</v>
      </c>
      <c r="E142" s="186" t="s">
        <v>641</v>
      </c>
      <c r="F142" s="264">
        <f t="shared" si="16"/>
        <v>58.00638</v>
      </c>
      <c r="G142" s="264">
        <f t="shared" si="17"/>
        <v>227.17500000000001</v>
      </c>
      <c r="H142" s="261">
        <v>73.150000000000006</v>
      </c>
      <c r="I142" s="237">
        <f t="shared" si="18"/>
        <v>16.617851250000005</v>
      </c>
      <c r="J142" s="236">
        <f t="shared" si="19"/>
        <v>0.25533786728293167</v>
      </c>
      <c r="K142" s="238">
        <v>17</v>
      </c>
      <c r="L142" s="238">
        <v>39</v>
      </c>
      <c r="M142" s="265">
        <v>5.8250000000000002</v>
      </c>
      <c r="N142" s="186" t="s">
        <v>414</v>
      </c>
      <c r="O142" s="186" t="s">
        <v>413</v>
      </c>
      <c r="P142" s="189"/>
      <c r="Q142" s="186" t="s">
        <v>521</v>
      </c>
      <c r="R142" s="186" t="s">
        <v>203</v>
      </c>
      <c r="S142" s="186" t="s">
        <v>522</v>
      </c>
      <c r="T142" s="187" t="s">
        <v>444</v>
      </c>
      <c r="U142" s="187" t="s">
        <v>441</v>
      </c>
    </row>
    <row r="143" spans="1:21" customFormat="1" ht="15" x14ac:dyDescent="0.25">
      <c r="A143" s="183" t="s">
        <v>231</v>
      </c>
      <c r="B143" s="189" t="s">
        <v>234</v>
      </c>
      <c r="C143" s="189" t="s">
        <v>234</v>
      </c>
      <c r="D143" s="186" t="s">
        <v>647</v>
      </c>
      <c r="E143" s="186" t="s">
        <v>645</v>
      </c>
      <c r="F143" s="264">
        <f t="shared" si="16"/>
        <v>994.04131291849421</v>
      </c>
      <c r="G143" s="264">
        <f t="shared" si="17"/>
        <v>4106.625</v>
      </c>
      <c r="H143" s="261">
        <v>73.150000000000006</v>
      </c>
      <c r="I143" s="237">
        <f t="shared" si="18"/>
        <v>300.39961875</v>
      </c>
      <c r="J143" s="236">
        <f t="shared" si="19"/>
        <v>0.24205797045469071</v>
      </c>
      <c r="K143" s="238">
        <v>291.32489080708712</v>
      </c>
      <c r="L143" s="238">
        <v>705</v>
      </c>
      <c r="M143" s="265">
        <v>5.8250000000000002</v>
      </c>
      <c r="N143" s="186" t="s">
        <v>414</v>
      </c>
      <c r="O143" s="186" t="s">
        <v>413</v>
      </c>
      <c r="P143" s="189"/>
      <c r="Q143" s="186" t="s">
        <v>521</v>
      </c>
      <c r="R143" s="186" t="s">
        <v>203</v>
      </c>
      <c r="S143" s="186" t="s">
        <v>522</v>
      </c>
      <c r="T143" s="187" t="s">
        <v>444</v>
      </c>
      <c r="U143" s="187" t="s">
        <v>441</v>
      </c>
    </row>
    <row r="144" spans="1:21" customFormat="1" ht="15" x14ac:dyDescent="0.25">
      <c r="A144" s="183" t="s">
        <v>231</v>
      </c>
      <c r="B144" s="189" t="s">
        <v>234</v>
      </c>
      <c r="C144" s="189" t="s">
        <v>234</v>
      </c>
      <c r="D144" s="186" t="s">
        <v>653</v>
      </c>
      <c r="E144" s="186" t="s">
        <v>645</v>
      </c>
      <c r="F144" s="264">
        <f t="shared" si="16"/>
        <v>646520.94220708136</v>
      </c>
      <c r="G144" s="264">
        <f t="shared" si="17"/>
        <v>3687752.1120000002</v>
      </c>
      <c r="H144" s="269">
        <v>97.17</v>
      </c>
      <c r="I144" s="237">
        <f t="shared" si="18"/>
        <v>358338.87272304005</v>
      </c>
      <c r="J144" s="236">
        <f t="shared" si="19"/>
        <v>0.17531572691756928</v>
      </c>
      <c r="K144" s="238">
        <v>189476.67510919287</v>
      </c>
      <c r="L144" s="238">
        <v>188767</v>
      </c>
      <c r="M144" s="265">
        <v>19.536000000000001</v>
      </c>
      <c r="N144" s="186" t="s">
        <v>414</v>
      </c>
      <c r="O144" s="186" t="s">
        <v>413</v>
      </c>
      <c r="P144" s="189"/>
      <c r="Q144" s="186" t="s">
        <v>521</v>
      </c>
      <c r="R144" s="186" t="s">
        <v>203</v>
      </c>
      <c r="S144" s="186" t="s">
        <v>522</v>
      </c>
      <c r="T144" s="187" t="s">
        <v>444</v>
      </c>
      <c r="U144" s="187" t="s">
        <v>441</v>
      </c>
    </row>
    <row r="145" spans="1:21" customFormat="1" ht="23.25" x14ac:dyDescent="0.25">
      <c r="A145" s="183" t="s">
        <v>231</v>
      </c>
      <c r="B145" s="189" t="s">
        <v>235</v>
      </c>
      <c r="C145" s="189" t="s">
        <v>235</v>
      </c>
      <c r="D145" s="186" t="s">
        <v>647</v>
      </c>
      <c r="E145" s="186" t="s">
        <v>642</v>
      </c>
      <c r="F145" s="264">
        <f t="shared" si="16"/>
        <v>6918.6242577246549</v>
      </c>
      <c r="G145" s="264">
        <f t="shared" si="17"/>
        <v>18482.725000000002</v>
      </c>
      <c r="H145" s="261">
        <v>73.150000000000006</v>
      </c>
      <c r="I145" s="237">
        <f t="shared" si="18"/>
        <v>1352.0113337500002</v>
      </c>
      <c r="J145" s="236">
        <f t="shared" si="19"/>
        <v>0.37432923217353792</v>
      </c>
      <c r="K145" s="267">
        <v>2027.6495858096839</v>
      </c>
      <c r="L145" s="238">
        <v>3173</v>
      </c>
      <c r="M145" s="265">
        <v>5.8250000000000002</v>
      </c>
      <c r="N145" s="186" t="s">
        <v>414</v>
      </c>
      <c r="O145" s="186" t="s">
        <v>413</v>
      </c>
      <c r="P145" s="189"/>
      <c r="Q145" s="186" t="s">
        <v>521</v>
      </c>
      <c r="R145" s="186" t="s">
        <v>203</v>
      </c>
      <c r="S145" s="186" t="s">
        <v>484</v>
      </c>
      <c r="T145" s="187" t="s">
        <v>444</v>
      </c>
      <c r="U145" s="187" t="s">
        <v>441</v>
      </c>
    </row>
    <row r="146" spans="1:21" customFormat="1" ht="23.25" x14ac:dyDescent="0.25">
      <c r="A146" s="183" t="s">
        <v>231</v>
      </c>
      <c r="B146" s="189" t="s">
        <v>235</v>
      </c>
      <c r="C146" s="189" t="s">
        <v>235</v>
      </c>
      <c r="D146" s="186" t="s">
        <v>654</v>
      </c>
      <c r="E146" s="186" t="s">
        <v>642</v>
      </c>
      <c r="F146" s="264">
        <f t="shared" si="16"/>
        <v>620901.78324112517</v>
      </c>
      <c r="G146" s="264">
        <f t="shared" si="17"/>
        <v>1563515.59</v>
      </c>
      <c r="H146" s="265">
        <v>78.8</v>
      </c>
      <c r="I146" s="237">
        <f t="shared" si="18"/>
        <v>123205.028492</v>
      </c>
      <c r="J146" s="236">
        <f t="shared" si="19"/>
        <v>0.39711902280496297</v>
      </c>
      <c r="K146" s="267">
        <v>181968.43718051582</v>
      </c>
      <c r="L146" s="238">
        <v>266357</v>
      </c>
      <c r="M146" s="265">
        <v>5.87</v>
      </c>
      <c r="N146" s="186" t="s">
        <v>414</v>
      </c>
      <c r="O146" s="186" t="s">
        <v>413</v>
      </c>
      <c r="P146" s="189"/>
      <c r="Q146" s="186" t="s">
        <v>521</v>
      </c>
      <c r="R146" s="186" t="s">
        <v>203</v>
      </c>
      <c r="S146" s="186" t="s">
        <v>484</v>
      </c>
      <c r="T146" s="187" t="s">
        <v>444</v>
      </c>
      <c r="U146" s="187" t="s">
        <v>441</v>
      </c>
    </row>
    <row r="147" spans="1:21" customFormat="1" ht="23.25" x14ac:dyDescent="0.25">
      <c r="A147" s="183" t="s">
        <v>231</v>
      </c>
      <c r="B147" s="189" t="s">
        <v>235</v>
      </c>
      <c r="C147" s="189" t="s">
        <v>235</v>
      </c>
      <c r="D147" s="186" t="s">
        <v>655</v>
      </c>
      <c r="E147" s="186" t="s">
        <v>642</v>
      </c>
      <c r="F147" s="264">
        <f t="shared" si="16"/>
        <v>1147591.10158115</v>
      </c>
      <c r="G147" s="264">
        <f t="shared" si="17"/>
        <v>3075906.645</v>
      </c>
      <c r="H147" s="265">
        <v>70.88</v>
      </c>
      <c r="I147" s="237">
        <f t="shared" si="18"/>
        <v>218020.26299759999</v>
      </c>
      <c r="J147" s="236">
        <f t="shared" si="19"/>
        <v>0.37309035482159436</v>
      </c>
      <c r="K147" s="267">
        <v>336325.91323367448</v>
      </c>
      <c r="L147" s="238">
        <v>574399</v>
      </c>
      <c r="M147" s="265">
        <v>5.3550000000000004</v>
      </c>
      <c r="N147" s="186" t="s">
        <v>414</v>
      </c>
      <c r="O147" s="186" t="s">
        <v>413</v>
      </c>
      <c r="P147" s="189"/>
      <c r="Q147" s="186" t="s">
        <v>521</v>
      </c>
      <c r="R147" s="186" t="s">
        <v>203</v>
      </c>
      <c r="S147" s="186" t="s">
        <v>484</v>
      </c>
      <c r="T147" s="187" t="s">
        <v>444</v>
      </c>
      <c r="U147" s="187" t="s">
        <v>441</v>
      </c>
    </row>
    <row r="148" spans="1:21" customFormat="1" ht="23.25" x14ac:dyDescent="0.25">
      <c r="A148" s="183" t="s">
        <v>236</v>
      </c>
      <c r="B148" s="189" t="s">
        <v>237</v>
      </c>
      <c r="C148" s="189" t="s">
        <v>237</v>
      </c>
      <c r="D148" s="187" t="s">
        <v>647</v>
      </c>
      <c r="E148" s="187" t="s">
        <v>641</v>
      </c>
      <c r="F148" s="264">
        <f t="shared" si="16"/>
        <v>2354.035386</v>
      </c>
      <c r="G148" s="264">
        <f t="shared" si="17"/>
        <v>8151.6714285714279</v>
      </c>
      <c r="H148" s="261">
        <v>73.150000000000006</v>
      </c>
      <c r="I148" s="237">
        <f t="shared" si="18"/>
        <v>596.29476499999998</v>
      </c>
      <c r="J148" s="236">
        <f t="shared" si="19"/>
        <v>0.28877947383271091</v>
      </c>
      <c r="K148" s="262">
        <v>689.9</v>
      </c>
      <c r="L148" s="238">
        <v>1399.4285714285713</v>
      </c>
      <c r="M148" s="263">
        <v>5.8250000000000002</v>
      </c>
      <c r="N148" s="186" t="s">
        <v>412</v>
      </c>
      <c r="O148" s="186" t="s">
        <v>415</v>
      </c>
      <c r="P148" s="189" t="s">
        <v>524</v>
      </c>
      <c r="Q148" s="186" t="s">
        <v>523</v>
      </c>
      <c r="R148" s="186" t="s">
        <v>463</v>
      </c>
      <c r="S148" s="186" t="s">
        <v>464</v>
      </c>
      <c r="T148" s="187" t="s">
        <v>463</v>
      </c>
      <c r="U148" s="187" t="s">
        <v>460</v>
      </c>
    </row>
    <row r="149" spans="1:21" customFormat="1" ht="23.25" x14ac:dyDescent="0.25">
      <c r="A149" s="183" t="s">
        <v>238</v>
      </c>
      <c r="B149" s="189" t="s">
        <v>239</v>
      </c>
      <c r="C149" s="189" t="s">
        <v>239</v>
      </c>
      <c r="D149" s="187" t="s">
        <v>647</v>
      </c>
      <c r="E149" s="187" t="s">
        <v>641</v>
      </c>
      <c r="F149" s="264">
        <f t="shared" si="16"/>
        <v>73.893303840000002</v>
      </c>
      <c r="G149" s="264">
        <f t="shared" si="17"/>
        <v>236.74464285714288</v>
      </c>
      <c r="H149" s="261">
        <v>73.150000000000006</v>
      </c>
      <c r="I149" s="237">
        <f t="shared" si="18"/>
        <v>17.317870625000005</v>
      </c>
      <c r="J149" s="236">
        <f t="shared" si="19"/>
        <v>0.31212239038747291</v>
      </c>
      <c r="K149" s="238">
        <v>21.655999999999999</v>
      </c>
      <c r="L149" s="238">
        <v>40.642857142857146</v>
      </c>
      <c r="M149" s="263">
        <v>5.8250000000000002</v>
      </c>
      <c r="N149" s="186" t="s">
        <v>412</v>
      </c>
      <c r="O149" s="186" t="s">
        <v>415</v>
      </c>
      <c r="P149" s="189"/>
      <c r="Q149" s="186" t="s">
        <v>525</v>
      </c>
      <c r="R149" s="186" t="s">
        <v>439</v>
      </c>
      <c r="S149" s="186" t="s">
        <v>515</v>
      </c>
      <c r="T149" s="187" t="s">
        <v>440</v>
      </c>
      <c r="U149" s="187" t="s">
        <v>438</v>
      </c>
    </row>
    <row r="150" spans="1:21" customFormat="1" ht="34.5" x14ac:dyDescent="0.25">
      <c r="A150" s="183" t="s">
        <v>797</v>
      </c>
      <c r="B150" s="189" t="s">
        <v>240</v>
      </c>
      <c r="C150" s="189" t="s">
        <v>240</v>
      </c>
      <c r="D150" s="187" t="s">
        <v>647</v>
      </c>
      <c r="E150" s="187" t="s">
        <v>641</v>
      </c>
      <c r="F150" s="264">
        <f t="shared" si="16"/>
        <v>11399.95974</v>
      </c>
      <c r="G150" s="264">
        <f t="shared" si="17"/>
        <v>34732.672023809522</v>
      </c>
      <c r="H150" s="261">
        <v>73.150000000000006</v>
      </c>
      <c r="I150" s="237">
        <f t="shared" si="18"/>
        <v>2540.6949585416664</v>
      </c>
      <c r="J150" s="236">
        <f t="shared" si="19"/>
        <v>0.32822006127790104</v>
      </c>
      <c r="K150" s="262">
        <v>3341</v>
      </c>
      <c r="L150" s="238">
        <v>5962.6904761904761</v>
      </c>
      <c r="M150" s="263">
        <v>5.8250000000000002</v>
      </c>
      <c r="N150" s="186" t="s">
        <v>412</v>
      </c>
      <c r="O150" s="186" t="s">
        <v>415</v>
      </c>
      <c r="P150" s="189"/>
      <c r="Q150" s="186" t="s">
        <v>526</v>
      </c>
      <c r="R150" s="186" t="s">
        <v>442</v>
      </c>
      <c r="S150" s="186" t="s">
        <v>443</v>
      </c>
      <c r="T150" s="184" t="s">
        <v>444</v>
      </c>
      <c r="U150" s="187" t="s">
        <v>441</v>
      </c>
    </row>
    <row r="151" spans="1:21" customFormat="1" ht="23.25" x14ac:dyDescent="0.25">
      <c r="A151" s="183" t="s">
        <v>241</v>
      </c>
      <c r="B151" s="189" t="s">
        <v>242</v>
      </c>
      <c r="C151" s="189" t="s">
        <v>201</v>
      </c>
      <c r="D151" s="186" t="s">
        <v>649</v>
      </c>
      <c r="E151" s="186" t="s">
        <v>642</v>
      </c>
      <c r="F151" s="264">
        <f t="shared" si="16"/>
        <v>905063.31071999995</v>
      </c>
      <c r="G151" s="264">
        <f t="shared" si="17"/>
        <v>3491953.5999999996</v>
      </c>
      <c r="H151" s="265">
        <v>53.06</v>
      </c>
      <c r="I151" s="237">
        <f t="shared" si="18"/>
        <v>185283.058016</v>
      </c>
      <c r="J151" s="236">
        <f t="shared" si="19"/>
        <v>0.259185377125286</v>
      </c>
      <c r="K151" s="238">
        <v>265248</v>
      </c>
      <c r="L151" s="238">
        <v>3406784</v>
      </c>
      <c r="M151" s="265">
        <v>1.0249999999999999</v>
      </c>
      <c r="N151" s="186" t="s">
        <v>414</v>
      </c>
      <c r="O151" s="186" t="s">
        <v>413</v>
      </c>
      <c r="P151" s="189"/>
      <c r="Q151" s="186" t="s">
        <v>527</v>
      </c>
      <c r="R151" s="186" t="s">
        <v>203</v>
      </c>
      <c r="S151" s="186" t="s">
        <v>505</v>
      </c>
      <c r="T151" s="187" t="s">
        <v>479</v>
      </c>
      <c r="U151" s="187" t="s">
        <v>422</v>
      </c>
    </row>
    <row r="152" spans="1:21" customFormat="1" ht="23.25" x14ac:dyDescent="0.25">
      <c r="A152" s="183" t="s">
        <v>241</v>
      </c>
      <c r="B152" s="189" t="s">
        <v>243</v>
      </c>
      <c r="C152" s="189" t="s">
        <v>243</v>
      </c>
      <c r="D152" s="186" t="s">
        <v>647</v>
      </c>
      <c r="E152" s="186" t="s">
        <v>641</v>
      </c>
      <c r="F152" s="264">
        <f t="shared" si="16"/>
        <v>689.25228000000004</v>
      </c>
      <c r="G152" s="264">
        <f t="shared" si="17"/>
        <v>1502.8500000000001</v>
      </c>
      <c r="H152" s="261">
        <v>73.150000000000006</v>
      </c>
      <c r="I152" s="237">
        <f t="shared" si="18"/>
        <v>109.93347750000002</v>
      </c>
      <c r="J152" s="236">
        <f t="shared" si="19"/>
        <v>0.4586301227667432</v>
      </c>
      <c r="K152" s="238">
        <v>202</v>
      </c>
      <c r="L152" s="238">
        <v>258</v>
      </c>
      <c r="M152" s="265">
        <v>5.8250000000000002</v>
      </c>
      <c r="N152" s="186" t="s">
        <v>414</v>
      </c>
      <c r="O152" s="186" t="s">
        <v>413</v>
      </c>
      <c r="P152" s="189"/>
      <c r="Q152" s="186" t="s">
        <v>527</v>
      </c>
      <c r="R152" s="186" t="s">
        <v>203</v>
      </c>
      <c r="S152" s="186" t="s">
        <v>505</v>
      </c>
      <c r="T152" s="187" t="s">
        <v>479</v>
      </c>
      <c r="U152" s="187" t="s">
        <v>422</v>
      </c>
    </row>
    <row r="153" spans="1:21" customFormat="1" ht="34.5" x14ac:dyDescent="0.25">
      <c r="A153" s="183" t="s">
        <v>244</v>
      </c>
      <c r="B153" s="189" t="s">
        <v>245</v>
      </c>
      <c r="C153" s="189" t="s">
        <v>245</v>
      </c>
      <c r="D153" s="187" t="s">
        <v>647</v>
      </c>
      <c r="E153" s="187" t="s">
        <v>641</v>
      </c>
      <c r="F153" s="264">
        <f t="shared" si="16"/>
        <v>1245.1956623399999</v>
      </c>
      <c r="G153" s="264">
        <f t="shared" si="17"/>
        <v>4470.132738095238</v>
      </c>
      <c r="H153" s="261">
        <v>73.150000000000006</v>
      </c>
      <c r="I153" s="237">
        <f t="shared" si="18"/>
        <v>326.9902097916667</v>
      </c>
      <c r="J153" s="236">
        <f t="shared" si="19"/>
        <v>0.27855899036917381</v>
      </c>
      <c r="K153" s="262">
        <v>364.93099999999998</v>
      </c>
      <c r="L153" s="238">
        <v>767.40476190476193</v>
      </c>
      <c r="M153" s="263">
        <v>5.8250000000000002</v>
      </c>
      <c r="N153" s="186" t="s">
        <v>412</v>
      </c>
      <c r="O153" s="186" t="s">
        <v>415</v>
      </c>
      <c r="P153" s="189"/>
      <c r="Q153" s="186" t="s">
        <v>528</v>
      </c>
      <c r="R153" s="186" t="s">
        <v>442</v>
      </c>
      <c r="S153" s="186" t="s">
        <v>443</v>
      </c>
      <c r="T153" s="187" t="s">
        <v>444</v>
      </c>
      <c r="U153" s="187" t="s">
        <v>441</v>
      </c>
    </row>
    <row r="154" spans="1:21" customFormat="1" ht="34.5" x14ac:dyDescent="0.25">
      <c r="A154" s="183" t="s">
        <v>246</v>
      </c>
      <c r="B154" s="189" t="s">
        <v>247</v>
      </c>
      <c r="C154" s="189" t="s">
        <v>247</v>
      </c>
      <c r="D154" s="187" t="s">
        <v>647</v>
      </c>
      <c r="E154" s="187" t="s">
        <v>641</v>
      </c>
      <c r="F154" s="264">
        <f t="shared" si="16"/>
        <v>628.99047545999997</v>
      </c>
      <c r="G154" s="264">
        <f t="shared" si="17"/>
        <v>2490.0488095238097</v>
      </c>
      <c r="H154" s="261">
        <v>73.150000000000006</v>
      </c>
      <c r="I154" s="237">
        <f t="shared" si="18"/>
        <v>182.14707041666668</v>
      </c>
      <c r="J154" s="236">
        <f t="shared" si="19"/>
        <v>0.25260166509759557</v>
      </c>
      <c r="K154" s="262">
        <v>184.339</v>
      </c>
      <c r="L154" s="238">
        <v>427.47619047619048</v>
      </c>
      <c r="M154" s="263">
        <v>5.8250000000000002</v>
      </c>
      <c r="N154" s="186" t="s">
        <v>412</v>
      </c>
      <c r="O154" s="186" t="s">
        <v>415</v>
      </c>
      <c r="P154" s="189" t="s">
        <v>530</v>
      </c>
      <c r="Q154" s="186" t="s">
        <v>529</v>
      </c>
      <c r="R154" s="186" t="s">
        <v>467</v>
      </c>
      <c r="S154" s="186" t="s">
        <v>499</v>
      </c>
      <c r="T154" s="187" t="s">
        <v>467</v>
      </c>
      <c r="U154" s="187" t="s">
        <v>427</v>
      </c>
    </row>
    <row r="155" spans="1:21" customFormat="1" ht="90" x14ac:dyDescent="0.25">
      <c r="A155" s="183" t="s">
        <v>248</v>
      </c>
      <c r="B155" s="189" t="s">
        <v>688</v>
      </c>
      <c r="C155" s="189" t="s">
        <v>688</v>
      </c>
      <c r="D155" s="187" t="s">
        <v>647</v>
      </c>
      <c r="E155" s="187" t="s">
        <v>641</v>
      </c>
      <c r="F155" s="264">
        <f t="shared" si="16"/>
        <v>1573.7983929</v>
      </c>
      <c r="G155" s="264">
        <f t="shared" si="17"/>
        <v>5314.4803571428574</v>
      </c>
      <c r="H155" s="261">
        <v>73.150000000000006</v>
      </c>
      <c r="I155" s="237">
        <f t="shared" si="18"/>
        <v>388.75423812500003</v>
      </c>
      <c r="J155" s="236">
        <f t="shared" si="19"/>
        <v>0.29613401257279215</v>
      </c>
      <c r="K155" s="238">
        <v>461.23500000000001</v>
      </c>
      <c r="L155" s="238">
        <v>912.35714285714289</v>
      </c>
      <c r="M155" s="263">
        <v>5.8250000000000002</v>
      </c>
      <c r="N155" s="186" t="s">
        <v>412</v>
      </c>
      <c r="O155" s="186" t="s">
        <v>415</v>
      </c>
      <c r="P155" s="55" t="s">
        <v>692</v>
      </c>
      <c r="Q155" s="186" t="s">
        <v>531</v>
      </c>
      <c r="R155" s="186" t="s">
        <v>467</v>
      </c>
      <c r="S155" s="186" t="s">
        <v>499</v>
      </c>
      <c r="T155" s="187" t="s">
        <v>467</v>
      </c>
      <c r="U155" s="187" t="s">
        <v>427</v>
      </c>
    </row>
    <row r="156" spans="1:21" customFormat="1" ht="23.25" x14ac:dyDescent="0.25">
      <c r="A156" s="183" t="s">
        <v>249</v>
      </c>
      <c r="B156" s="189" t="s">
        <v>250</v>
      </c>
      <c r="C156" s="189" t="s">
        <v>250</v>
      </c>
      <c r="D156" s="187" t="s">
        <v>647</v>
      </c>
      <c r="E156" s="187" t="s">
        <v>641</v>
      </c>
      <c r="F156" s="264">
        <f t="shared" si="16"/>
        <v>6941.6507917199997</v>
      </c>
      <c r="G156" s="264">
        <f t="shared" si="17"/>
        <v>19615.132738095239</v>
      </c>
      <c r="H156" s="261">
        <v>73.150000000000006</v>
      </c>
      <c r="I156" s="237">
        <f t="shared" si="18"/>
        <v>1434.8469597916669</v>
      </c>
      <c r="J156" s="236">
        <f t="shared" si="19"/>
        <v>0.35389262384334397</v>
      </c>
      <c r="K156" s="262">
        <v>2034.3979999999999</v>
      </c>
      <c r="L156" s="238">
        <v>3367.4047619047619</v>
      </c>
      <c r="M156" s="263">
        <v>5.8250000000000002</v>
      </c>
      <c r="N156" s="186" t="s">
        <v>412</v>
      </c>
      <c r="O156" s="186" t="s">
        <v>415</v>
      </c>
      <c r="P156" s="186"/>
      <c r="Q156" s="186" t="s">
        <v>532</v>
      </c>
      <c r="R156" s="186" t="s">
        <v>439</v>
      </c>
      <c r="S156" s="186" t="s">
        <v>515</v>
      </c>
      <c r="T156" s="187" t="s">
        <v>440</v>
      </c>
      <c r="U156" s="187" t="s">
        <v>438</v>
      </c>
    </row>
    <row r="157" spans="1:21" customFormat="1" ht="79.5" x14ac:dyDescent="0.25">
      <c r="A157" s="183" t="s">
        <v>249</v>
      </c>
      <c r="B157" s="189" t="s">
        <v>251</v>
      </c>
      <c r="C157" s="189" t="s">
        <v>251</v>
      </c>
      <c r="D157" s="187" t="s">
        <v>647</v>
      </c>
      <c r="E157" s="187" t="s">
        <v>641</v>
      </c>
      <c r="F157" s="264"/>
      <c r="G157" s="264"/>
      <c r="H157" s="261"/>
      <c r="I157" s="237"/>
      <c r="J157" s="71"/>
      <c r="K157" s="262"/>
      <c r="L157" s="238"/>
      <c r="M157" s="263">
        <v>5.8250000000000002</v>
      </c>
      <c r="N157" s="186" t="s">
        <v>412</v>
      </c>
      <c r="O157" s="186" t="s">
        <v>415</v>
      </c>
      <c r="P157" s="189" t="s">
        <v>852</v>
      </c>
      <c r="Q157" s="186" t="s">
        <v>532</v>
      </c>
      <c r="R157" s="186" t="s">
        <v>439</v>
      </c>
      <c r="S157" s="186" t="s">
        <v>91</v>
      </c>
      <c r="T157" s="187" t="s">
        <v>440</v>
      </c>
      <c r="U157" s="187" t="s">
        <v>438</v>
      </c>
    </row>
    <row r="158" spans="1:21" customFormat="1" ht="23.25" x14ac:dyDescent="0.25">
      <c r="A158" s="183" t="s">
        <v>249</v>
      </c>
      <c r="B158" s="189" t="s">
        <v>252</v>
      </c>
      <c r="C158" s="189" t="s">
        <v>252</v>
      </c>
      <c r="D158" s="187" t="s">
        <v>647</v>
      </c>
      <c r="E158" s="187" t="s">
        <v>641</v>
      </c>
      <c r="F158" s="264">
        <f>K158*3.41214</f>
        <v>15779.328829379998</v>
      </c>
      <c r="G158" s="264">
        <f>L158*M158</f>
        <v>44542.804166666669</v>
      </c>
      <c r="H158" s="261">
        <v>73.150000000000006</v>
      </c>
      <c r="I158" s="237">
        <f>G158*H158/1000</f>
        <v>3258.3061247916667</v>
      </c>
      <c r="J158" s="236">
        <f>F158/G158</f>
        <v>0.35425090819020238</v>
      </c>
      <c r="K158" s="262">
        <v>4624.4669999999996</v>
      </c>
      <c r="L158" s="238">
        <v>7646.833333333333</v>
      </c>
      <c r="M158" s="263">
        <v>5.8250000000000002</v>
      </c>
      <c r="N158" s="186" t="s">
        <v>412</v>
      </c>
      <c r="O158" s="186" t="s">
        <v>415</v>
      </c>
      <c r="P158" s="189"/>
      <c r="Q158" s="186" t="s">
        <v>532</v>
      </c>
      <c r="R158" s="186" t="s">
        <v>439</v>
      </c>
      <c r="S158" s="186" t="s">
        <v>515</v>
      </c>
      <c r="T158" s="187" t="s">
        <v>440</v>
      </c>
      <c r="U158" s="187" t="s">
        <v>438</v>
      </c>
    </row>
    <row r="159" spans="1:21" customFormat="1" ht="23.25" x14ac:dyDescent="0.25">
      <c r="A159" s="183" t="s">
        <v>249</v>
      </c>
      <c r="B159" s="189" t="s">
        <v>253</v>
      </c>
      <c r="C159" s="189" t="s">
        <v>253</v>
      </c>
      <c r="D159" s="187" t="s">
        <v>647</v>
      </c>
      <c r="E159" s="187" t="s">
        <v>641</v>
      </c>
      <c r="F159" s="264">
        <f>K159*3.41214</f>
        <v>8524.269566519999</v>
      </c>
      <c r="G159" s="264">
        <f>L159*M159</f>
        <v>24993.272023809524</v>
      </c>
      <c r="H159" s="261">
        <v>73.150000000000006</v>
      </c>
      <c r="I159" s="237">
        <f>G159*H159/1000</f>
        <v>1828.2578485416668</v>
      </c>
      <c r="J159" s="236">
        <f>F159/G159</f>
        <v>0.34106256909457316</v>
      </c>
      <c r="K159" s="262">
        <v>2498.2179999999998</v>
      </c>
      <c r="L159" s="238">
        <v>4290.6904761904761</v>
      </c>
      <c r="M159" s="263">
        <v>5.8250000000000002</v>
      </c>
      <c r="N159" s="186" t="s">
        <v>412</v>
      </c>
      <c r="O159" s="186" t="s">
        <v>415</v>
      </c>
      <c r="P159" s="189"/>
      <c r="Q159" s="186" t="s">
        <v>532</v>
      </c>
      <c r="R159" s="186" t="s">
        <v>439</v>
      </c>
      <c r="S159" s="186" t="s">
        <v>534</v>
      </c>
      <c r="T159" s="187" t="s">
        <v>440</v>
      </c>
      <c r="U159" s="187" t="s">
        <v>438</v>
      </c>
    </row>
    <row r="160" spans="1:21" customFormat="1" ht="57" x14ac:dyDescent="0.25">
      <c r="A160" s="183" t="s">
        <v>249</v>
      </c>
      <c r="B160" s="189" t="s">
        <v>254</v>
      </c>
      <c r="C160" s="189" t="s">
        <v>254</v>
      </c>
      <c r="D160" s="187" t="s">
        <v>647</v>
      </c>
      <c r="E160" s="187" t="s">
        <v>641</v>
      </c>
      <c r="F160" s="264"/>
      <c r="G160" s="264"/>
      <c r="H160" s="261"/>
      <c r="I160" s="237"/>
      <c r="J160" s="71"/>
      <c r="K160" s="262"/>
      <c r="L160" s="238"/>
      <c r="M160" s="263">
        <v>5.8250000000000002</v>
      </c>
      <c r="N160" s="186" t="s">
        <v>412</v>
      </c>
      <c r="O160" s="186" t="s">
        <v>415</v>
      </c>
      <c r="P160" s="189" t="s">
        <v>535</v>
      </c>
      <c r="Q160" s="186" t="s">
        <v>532</v>
      </c>
      <c r="R160" s="186" t="s">
        <v>439</v>
      </c>
      <c r="S160" s="186" t="s">
        <v>515</v>
      </c>
      <c r="T160" s="187" t="s">
        <v>440</v>
      </c>
      <c r="U160" s="187" t="s">
        <v>438</v>
      </c>
    </row>
    <row r="161" spans="1:21" customFormat="1" ht="23.25" x14ac:dyDescent="0.25">
      <c r="A161" s="183" t="s">
        <v>255</v>
      </c>
      <c r="B161" s="189" t="s">
        <v>256</v>
      </c>
      <c r="C161" s="185" t="s">
        <v>256</v>
      </c>
      <c r="D161" s="187" t="s">
        <v>647</v>
      </c>
      <c r="E161" s="187" t="s">
        <v>641</v>
      </c>
      <c r="F161" s="260"/>
      <c r="G161" s="260"/>
      <c r="H161" s="261"/>
      <c r="I161" s="237"/>
      <c r="J161" s="71"/>
      <c r="K161" s="262"/>
      <c r="L161" s="238"/>
      <c r="M161" s="263"/>
      <c r="N161" s="185" t="s">
        <v>412</v>
      </c>
      <c r="O161" s="189" t="s">
        <v>415</v>
      </c>
      <c r="P161" s="189" t="s">
        <v>425</v>
      </c>
      <c r="Q161" s="186"/>
      <c r="R161" s="186" t="s">
        <v>461</v>
      </c>
      <c r="S161" s="186" t="s">
        <v>461</v>
      </c>
      <c r="T161" s="187" t="s">
        <v>462</v>
      </c>
      <c r="U161" s="187" t="s">
        <v>460</v>
      </c>
    </row>
    <row r="162" spans="1:21" customFormat="1" ht="23.25" x14ac:dyDescent="0.25">
      <c r="A162" s="183" t="s">
        <v>257</v>
      </c>
      <c r="B162" s="189" t="s">
        <v>260</v>
      </c>
      <c r="C162" s="189" t="s">
        <v>259</v>
      </c>
      <c r="D162" s="186" t="s">
        <v>647</v>
      </c>
      <c r="E162" s="186" t="s">
        <v>641</v>
      </c>
      <c r="F162" s="264">
        <f>K162*3.41214</f>
        <v>-1525.22658</v>
      </c>
      <c r="G162" s="264">
        <f>L162*M162</f>
        <v>15145</v>
      </c>
      <c r="H162" s="261">
        <v>73.150000000000006</v>
      </c>
      <c r="I162" s="237">
        <f>G162*H162/1000</f>
        <v>1107.8567499999999</v>
      </c>
      <c r="J162" s="236">
        <f>F162/G162</f>
        <v>-0.10070825883129746</v>
      </c>
      <c r="K162" s="267">
        <v>-447</v>
      </c>
      <c r="L162" s="238">
        <v>2600</v>
      </c>
      <c r="M162" s="265">
        <v>5.8250000000000002</v>
      </c>
      <c r="N162" s="186" t="s">
        <v>414</v>
      </c>
      <c r="O162" s="186" t="s">
        <v>413</v>
      </c>
      <c r="P162" s="189"/>
      <c r="Q162" s="186" t="s">
        <v>536</v>
      </c>
      <c r="R162" s="186" t="s">
        <v>439</v>
      </c>
      <c r="S162" s="186" t="s">
        <v>537</v>
      </c>
      <c r="T162" s="187" t="s">
        <v>440</v>
      </c>
      <c r="U162" s="187" t="s">
        <v>438</v>
      </c>
    </row>
    <row r="163" spans="1:21" customFormat="1" ht="23.25" x14ac:dyDescent="0.25">
      <c r="A163" s="183" t="s">
        <v>263</v>
      </c>
      <c r="B163" s="189" t="s">
        <v>264</v>
      </c>
      <c r="C163" s="189" t="s">
        <v>264</v>
      </c>
      <c r="D163" s="187" t="s">
        <v>647</v>
      </c>
      <c r="E163" s="187" t="s">
        <v>641</v>
      </c>
      <c r="F163" s="264">
        <f>K163*3.41214</f>
        <v>9192.2812750199992</v>
      </c>
      <c r="G163" s="264">
        <f>L163*M163</f>
        <v>32582.969642857141</v>
      </c>
      <c r="H163" s="261">
        <v>73.150000000000006</v>
      </c>
      <c r="I163" s="237">
        <f>G163*H163/1000</f>
        <v>2383.4442293750003</v>
      </c>
      <c r="J163" s="236">
        <f>F163/G163</f>
        <v>0.28211919833510746</v>
      </c>
      <c r="K163" s="238">
        <v>2693.9929999999999</v>
      </c>
      <c r="L163" s="238">
        <v>5593.6428571428569</v>
      </c>
      <c r="M163" s="263">
        <v>5.8250000000000002</v>
      </c>
      <c r="N163" s="186" t="s">
        <v>412</v>
      </c>
      <c r="O163" s="186" t="s">
        <v>415</v>
      </c>
      <c r="P163" s="189"/>
      <c r="Q163" s="186" t="s">
        <v>538</v>
      </c>
      <c r="R163" s="186" t="s">
        <v>433</v>
      </c>
      <c r="S163" s="186" t="s">
        <v>434</v>
      </c>
      <c r="T163" s="187" t="s">
        <v>435</v>
      </c>
      <c r="U163" s="187" t="s">
        <v>427</v>
      </c>
    </row>
    <row r="164" spans="1:21" customFormat="1" ht="15" x14ac:dyDescent="0.25">
      <c r="A164" s="183" t="s">
        <v>265</v>
      </c>
      <c r="B164" s="189" t="s">
        <v>266</v>
      </c>
      <c r="C164" s="189" t="s">
        <v>266</v>
      </c>
      <c r="D164" s="187" t="s">
        <v>647</v>
      </c>
      <c r="E164" s="187" t="s">
        <v>641</v>
      </c>
      <c r="F164" s="264">
        <f>K164*3.41214</f>
        <v>5634.9103602000005</v>
      </c>
      <c r="G164" s="264">
        <f>L164*M164</f>
        <v>22123.07261904762</v>
      </c>
      <c r="H164" s="261">
        <v>73.150000000000006</v>
      </c>
      <c r="I164" s="237">
        <f>G164*H164/1000</f>
        <v>1618.3027620833334</v>
      </c>
      <c r="J164" s="236">
        <f>F164/G164</f>
        <v>0.25470740241337142</v>
      </c>
      <c r="K164" s="262">
        <v>1651.43</v>
      </c>
      <c r="L164" s="238">
        <v>3797.9523809523807</v>
      </c>
      <c r="M164" s="263">
        <v>5.8250000000000002</v>
      </c>
      <c r="N164" s="186" t="s">
        <v>412</v>
      </c>
      <c r="O164" s="186" t="s">
        <v>415</v>
      </c>
      <c r="P164" s="189"/>
      <c r="Q164" s="186" t="s">
        <v>539</v>
      </c>
      <c r="R164" s="186" t="s">
        <v>428</v>
      </c>
      <c r="S164" s="186" t="s">
        <v>429</v>
      </c>
      <c r="T164" s="187" t="s">
        <v>430</v>
      </c>
      <c r="U164" s="187" t="s">
        <v>427</v>
      </c>
    </row>
    <row r="165" spans="1:21" customFormat="1" ht="68.25" x14ac:dyDescent="0.25">
      <c r="A165" s="183" t="s">
        <v>267</v>
      </c>
      <c r="B165" s="189" t="s">
        <v>268</v>
      </c>
      <c r="C165" s="189" t="s">
        <v>268</v>
      </c>
      <c r="D165" s="187" t="s">
        <v>647</v>
      </c>
      <c r="E165" s="187" t="s">
        <v>641</v>
      </c>
      <c r="F165" s="264"/>
      <c r="G165" s="264"/>
      <c r="H165" s="261"/>
      <c r="I165" s="237"/>
      <c r="J165" s="71"/>
      <c r="K165" s="262"/>
      <c r="L165" s="238"/>
      <c r="M165" s="263">
        <v>5.8250000000000002</v>
      </c>
      <c r="N165" s="186" t="s">
        <v>412</v>
      </c>
      <c r="O165" s="186" t="s">
        <v>415</v>
      </c>
      <c r="P165" s="184" t="s">
        <v>541</v>
      </c>
      <c r="Q165" s="186" t="s">
        <v>540</v>
      </c>
      <c r="R165" s="186" t="s">
        <v>461</v>
      </c>
      <c r="S165" s="186" t="s">
        <v>461</v>
      </c>
      <c r="T165" s="187" t="s">
        <v>462</v>
      </c>
      <c r="U165" s="187" t="s">
        <v>460</v>
      </c>
    </row>
    <row r="166" spans="1:21" customFormat="1" ht="23.25" x14ac:dyDescent="0.25">
      <c r="A166" s="183" t="s">
        <v>269</v>
      </c>
      <c r="B166" s="189" t="s">
        <v>270</v>
      </c>
      <c r="C166" s="189" t="s">
        <v>270</v>
      </c>
      <c r="D166" s="186" t="s">
        <v>647</v>
      </c>
      <c r="E166" s="186" t="s">
        <v>641</v>
      </c>
      <c r="F166" s="264">
        <f>K166*3.41214</f>
        <v>33322.959239999996</v>
      </c>
      <c r="G166" s="264">
        <f t="shared" ref="G166:G184" si="20">L166*M166</f>
        <v>98494.925000000003</v>
      </c>
      <c r="H166" s="261">
        <v>73.150000000000006</v>
      </c>
      <c r="I166" s="237">
        <f t="shared" ref="I166:I184" si="21">G166*H166/1000</f>
        <v>7204.9037637500005</v>
      </c>
      <c r="J166" s="236">
        <f>F166/G166</f>
        <v>0.33832158601064977</v>
      </c>
      <c r="K166" s="238">
        <v>9766</v>
      </c>
      <c r="L166" s="238">
        <v>16909</v>
      </c>
      <c r="M166" s="265">
        <v>5.8250000000000002</v>
      </c>
      <c r="N166" s="186" t="s">
        <v>414</v>
      </c>
      <c r="O166" s="186" t="s">
        <v>413</v>
      </c>
      <c r="P166" s="189"/>
      <c r="Q166" s="186" t="s">
        <v>542</v>
      </c>
      <c r="R166" s="186" t="s">
        <v>270</v>
      </c>
      <c r="S166" s="186" t="s">
        <v>423</v>
      </c>
      <c r="T166" s="187" t="s">
        <v>424</v>
      </c>
      <c r="U166" s="187" t="s">
        <v>422</v>
      </c>
    </row>
    <row r="167" spans="1:21" customFormat="1" ht="23.25" x14ac:dyDescent="0.25">
      <c r="A167" s="183" t="s">
        <v>269</v>
      </c>
      <c r="B167" s="189" t="s">
        <v>271</v>
      </c>
      <c r="C167" s="189" t="s">
        <v>270</v>
      </c>
      <c r="D167" s="186" t="s">
        <v>647</v>
      </c>
      <c r="E167" s="186" t="s">
        <v>641</v>
      </c>
      <c r="F167" s="264"/>
      <c r="G167" s="264">
        <f t="shared" si="20"/>
        <v>5871.6</v>
      </c>
      <c r="H167" s="261">
        <v>73.150000000000006</v>
      </c>
      <c r="I167" s="237">
        <f t="shared" si="21"/>
        <v>429.50754000000006</v>
      </c>
      <c r="J167" s="71"/>
      <c r="K167" s="238"/>
      <c r="L167" s="238">
        <v>1008</v>
      </c>
      <c r="M167" s="265">
        <v>5.8250000000000002</v>
      </c>
      <c r="N167" s="186" t="s">
        <v>414</v>
      </c>
      <c r="O167" s="186" t="s">
        <v>413</v>
      </c>
      <c r="P167" s="189"/>
      <c r="Q167" s="186" t="s">
        <v>542</v>
      </c>
      <c r="R167" s="186" t="s">
        <v>270</v>
      </c>
      <c r="S167" s="186" t="s">
        <v>423</v>
      </c>
      <c r="T167" s="187" t="s">
        <v>424</v>
      </c>
      <c r="U167" s="187" t="s">
        <v>422</v>
      </c>
    </row>
    <row r="168" spans="1:21" customFormat="1" ht="23.25" x14ac:dyDescent="0.25">
      <c r="A168" s="183" t="s">
        <v>269</v>
      </c>
      <c r="B168" s="189" t="s">
        <v>274</v>
      </c>
      <c r="C168" s="189" t="s">
        <v>270</v>
      </c>
      <c r="D168" s="186" t="s">
        <v>647</v>
      </c>
      <c r="E168" s="186" t="s">
        <v>641</v>
      </c>
      <c r="F168" s="264"/>
      <c r="G168" s="264">
        <f t="shared" si="20"/>
        <v>174.75</v>
      </c>
      <c r="H168" s="261">
        <v>73.150000000000006</v>
      </c>
      <c r="I168" s="237">
        <f t="shared" si="21"/>
        <v>12.782962500000002</v>
      </c>
      <c r="J168" s="71"/>
      <c r="K168" s="238"/>
      <c r="L168" s="238">
        <v>30</v>
      </c>
      <c r="M168" s="265">
        <v>5.8250000000000002</v>
      </c>
      <c r="N168" s="186" t="s">
        <v>414</v>
      </c>
      <c r="O168" s="186" t="s">
        <v>413</v>
      </c>
      <c r="P168" s="189"/>
      <c r="Q168" s="186" t="s">
        <v>542</v>
      </c>
      <c r="R168" s="186" t="s">
        <v>270</v>
      </c>
      <c r="S168" s="186" t="s">
        <v>423</v>
      </c>
      <c r="T168" s="187" t="s">
        <v>424</v>
      </c>
      <c r="U168" s="187" t="s">
        <v>422</v>
      </c>
    </row>
    <row r="169" spans="1:21" customFormat="1" ht="23.25" x14ac:dyDescent="0.25">
      <c r="A169" s="183" t="s">
        <v>275</v>
      </c>
      <c r="B169" s="189" t="s">
        <v>276</v>
      </c>
      <c r="C169" s="189" t="s">
        <v>276</v>
      </c>
      <c r="D169" s="187" t="s">
        <v>647</v>
      </c>
      <c r="E169" s="187" t="s">
        <v>641</v>
      </c>
      <c r="F169" s="264">
        <f t="shared" ref="F169:F184" si="22">K169*3.41214</f>
        <v>1562.41549386</v>
      </c>
      <c r="G169" s="264">
        <f t="shared" si="20"/>
        <v>5459.6892857142866</v>
      </c>
      <c r="H169" s="261">
        <v>73.150000000000006</v>
      </c>
      <c r="I169" s="237">
        <f t="shared" si="21"/>
        <v>399.37627125000012</v>
      </c>
      <c r="J169" s="236">
        <f t="shared" ref="J169:J184" si="23">F169/G169</f>
        <v>0.28617296921057117</v>
      </c>
      <c r="K169" s="262">
        <v>457.899</v>
      </c>
      <c r="L169" s="238">
        <v>937.28571428571433</v>
      </c>
      <c r="M169" s="263">
        <v>5.8250000000000002</v>
      </c>
      <c r="N169" s="186" t="s">
        <v>412</v>
      </c>
      <c r="O169" s="186" t="s">
        <v>415</v>
      </c>
      <c r="P169" s="189"/>
      <c r="Q169" s="186" t="s">
        <v>543</v>
      </c>
      <c r="R169" s="186" t="s">
        <v>467</v>
      </c>
      <c r="S169" s="186" t="s">
        <v>499</v>
      </c>
      <c r="T169" s="187" t="s">
        <v>467</v>
      </c>
      <c r="U169" s="187" t="s">
        <v>427</v>
      </c>
    </row>
    <row r="170" spans="1:21" customFormat="1" ht="23.25" x14ac:dyDescent="0.25">
      <c r="A170" s="183" t="s">
        <v>277</v>
      </c>
      <c r="B170" s="189" t="s">
        <v>278</v>
      </c>
      <c r="C170" s="189" t="s">
        <v>278</v>
      </c>
      <c r="D170" s="187" t="s">
        <v>647</v>
      </c>
      <c r="E170" s="187" t="s">
        <v>641</v>
      </c>
      <c r="F170" s="264">
        <f t="shared" si="22"/>
        <v>91811.751005340004</v>
      </c>
      <c r="G170" s="264">
        <f t="shared" si="20"/>
        <v>199317.35357142857</v>
      </c>
      <c r="H170" s="261">
        <v>73.150000000000006</v>
      </c>
      <c r="I170" s="237">
        <f t="shared" si="21"/>
        <v>14580.06441375</v>
      </c>
      <c r="J170" s="236">
        <f t="shared" si="23"/>
        <v>0.46063099554669629</v>
      </c>
      <c r="K170" s="238">
        <v>26907.381000000001</v>
      </c>
      <c r="L170" s="238">
        <v>34217.571428571428</v>
      </c>
      <c r="M170" s="263">
        <v>5.8250000000000002</v>
      </c>
      <c r="N170" s="186" t="s">
        <v>412</v>
      </c>
      <c r="O170" s="186" t="s">
        <v>415</v>
      </c>
      <c r="P170" s="189"/>
      <c r="Q170" s="186" t="s">
        <v>544</v>
      </c>
      <c r="R170" s="186" t="s">
        <v>461</v>
      </c>
      <c r="S170" s="186" t="s">
        <v>461</v>
      </c>
      <c r="T170" s="187" t="s">
        <v>462</v>
      </c>
      <c r="U170" s="187" t="s">
        <v>460</v>
      </c>
    </row>
    <row r="171" spans="1:21" customFormat="1" ht="34.5" x14ac:dyDescent="0.25">
      <c r="A171" s="183" t="s">
        <v>279</v>
      </c>
      <c r="B171" s="189" t="s">
        <v>280</v>
      </c>
      <c r="C171" s="189" t="s">
        <v>280</v>
      </c>
      <c r="D171" s="187" t="s">
        <v>647</v>
      </c>
      <c r="E171" s="187" t="s">
        <v>641</v>
      </c>
      <c r="F171" s="264">
        <f t="shared" si="22"/>
        <v>1128.53459574</v>
      </c>
      <c r="G171" s="264">
        <f t="shared" si="20"/>
        <v>4425.6130952380954</v>
      </c>
      <c r="H171" s="261">
        <v>73.150000000000006</v>
      </c>
      <c r="I171" s="237">
        <f t="shared" si="21"/>
        <v>323.73359791666672</v>
      </c>
      <c r="J171" s="236">
        <f t="shared" si="23"/>
        <v>0.25500073581992272</v>
      </c>
      <c r="K171" s="262">
        <v>330.74099999999999</v>
      </c>
      <c r="L171" s="238">
        <v>759.76190476190482</v>
      </c>
      <c r="M171" s="263">
        <v>5.8250000000000002</v>
      </c>
      <c r="N171" s="186" t="s">
        <v>412</v>
      </c>
      <c r="O171" s="186" t="s">
        <v>415</v>
      </c>
      <c r="P171" s="189"/>
      <c r="Q171" s="186" t="s">
        <v>545</v>
      </c>
      <c r="R171" s="186" t="s">
        <v>442</v>
      </c>
      <c r="S171" s="186" t="s">
        <v>443</v>
      </c>
      <c r="T171" s="187" t="s">
        <v>444</v>
      </c>
      <c r="U171" s="187" t="s">
        <v>441</v>
      </c>
    </row>
    <row r="172" spans="1:21" customFormat="1" ht="23.25" x14ac:dyDescent="0.25">
      <c r="A172" s="183" t="s">
        <v>281</v>
      </c>
      <c r="B172" s="189" t="s">
        <v>282</v>
      </c>
      <c r="C172" s="189" t="s">
        <v>282</v>
      </c>
      <c r="D172" s="187" t="s">
        <v>647</v>
      </c>
      <c r="E172" s="187" t="s">
        <v>641</v>
      </c>
      <c r="F172" s="264">
        <f t="shared" si="22"/>
        <v>1961.2810112999998</v>
      </c>
      <c r="G172" s="264">
        <f t="shared" si="20"/>
        <v>28510.04642857143</v>
      </c>
      <c r="H172" s="261">
        <v>73.150000000000006</v>
      </c>
      <c r="I172" s="237">
        <f t="shared" si="21"/>
        <v>2085.5098962500001</v>
      </c>
      <c r="J172" s="236">
        <f t="shared" si="23"/>
        <v>6.8792627757157776E-2</v>
      </c>
      <c r="K172" s="262">
        <v>574.79499999999996</v>
      </c>
      <c r="L172" s="238">
        <v>4894.4285714285716</v>
      </c>
      <c r="M172" s="263">
        <v>5.8250000000000002</v>
      </c>
      <c r="N172" s="186" t="s">
        <v>412</v>
      </c>
      <c r="O172" s="186" t="s">
        <v>415</v>
      </c>
      <c r="P172" s="189" t="s">
        <v>547</v>
      </c>
      <c r="Q172" s="186" t="s">
        <v>546</v>
      </c>
      <c r="R172" s="186" t="s">
        <v>428</v>
      </c>
      <c r="S172" s="186" t="s">
        <v>429</v>
      </c>
      <c r="T172" s="187" t="s">
        <v>430</v>
      </c>
      <c r="U172" s="187" t="s">
        <v>427</v>
      </c>
    </row>
    <row r="173" spans="1:21" customFormat="1" ht="15" x14ac:dyDescent="0.25">
      <c r="A173" s="183" t="s">
        <v>283</v>
      </c>
      <c r="B173" s="189" t="s">
        <v>284</v>
      </c>
      <c r="C173" s="189" t="s">
        <v>284</v>
      </c>
      <c r="D173" s="187" t="s">
        <v>647</v>
      </c>
      <c r="E173" s="187" t="s">
        <v>641</v>
      </c>
      <c r="F173" s="264">
        <f t="shared" si="22"/>
        <v>3539.7233267400002</v>
      </c>
      <c r="G173" s="264">
        <f t="shared" si="20"/>
        <v>10580.419047619047</v>
      </c>
      <c r="H173" s="261">
        <v>73.150000000000006</v>
      </c>
      <c r="I173" s="237">
        <f t="shared" si="21"/>
        <v>773.95765333333327</v>
      </c>
      <c r="J173" s="236">
        <f t="shared" si="23"/>
        <v>0.33455417132429721</v>
      </c>
      <c r="K173" s="262">
        <v>1037.3910000000001</v>
      </c>
      <c r="L173" s="238">
        <v>1816.3809523809523</v>
      </c>
      <c r="M173" s="263">
        <v>5.8250000000000002</v>
      </c>
      <c r="N173" s="186" t="s">
        <v>412</v>
      </c>
      <c r="O173" s="186" t="s">
        <v>415</v>
      </c>
      <c r="P173" s="189"/>
      <c r="Q173" s="186" t="s">
        <v>548</v>
      </c>
      <c r="R173" s="186" t="s">
        <v>428</v>
      </c>
      <c r="S173" s="186" t="s">
        <v>429</v>
      </c>
      <c r="T173" s="187" t="s">
        <v>430</v>
      </c>
      <c r="U173" s="187" t="s">
        <v>427</v>
      </c>
    </row>
    <row r="174" spans="1:21" customFormat="1" ht="23.25" x14ac:dyDescent="0.25">
      <c r="A174" s="183" t="s">
        <v>285</v>
      </c>
      <c r="B174" s="189" t="s">
        <v>286</v>
      </c>
      <c r="C174" s="189" t="s">
        <v>286</v>
      </c>
      <c r="D174" s="187" t="s">
        <v>647</v>
      </c>
      <c r="E174" s="187" t="s">
        <v>641</v>
      </c>
      <c r="F174" s="264">
        <f t="shared" si="22"/>
        <v>207.35574780000002</v>
      </c>
      <c r="G174" s="264">
        <f t="shared" si="20"/>
        <v>1942.7761904761905</v>
      </c>
      <c r="H174" s="261">
        <v>73.150000000000006</v>
      </c>
      <c r="I174" s="237">
        <f t="shared" si="21"/>
        <v>142.11407833333334</v>
      </c>
      <c r="J174" s="236">
        <f t="shared" si="23"/>
        <v>0.10673167028528149</v>
      </c>
      <c r="K174" s="238">
        <v>60.77</v>
      </c>
      <c r="L174" s="238">
        <v>333.52380952380952</v>
      </c>
      <c r="M174" s="263">
        <v>5.8250000000000002</v>
      </c>
      <c r="N174" s="186" t="s">
        <v>412</v>
      </c>
      <c r="O174" s="186" t="s">
        <v>415</v>
      </c>
      <c r="P174" s="189" t="s">
        <v>550</v>
      </c>
      <c r="Q174" s="186" t="s">
        <v>549</v>
      </c>
      <c r="R174" s="186" t="s">
        <v>270</v>
      </c>
      <c r="S174" s="186" t="s">
        <v>423</v>
      </c>
      <c r="T174" s="184" t="s">
        <v>424</v>
      </c>
      <c r="U174" s="187" t="s">
        <v>422</v>
      </c>
    </row>
    <row r="175" spans="1:21" customFormat="1" ht="23.25" x14ac:dyDescent="0.25">
      <c r="A175" s="183" t="s">
        <v>287</v>
      </c>
      <c r="B175" s="189" t="s">
        <v>288</v>
      </c>
      <c r="C175" s="189" t="s">
        <v>288</v>
      </c>
      <c r="D175" s="187" t="s">
        <v>647</v>
      </c>
      <c r="E175" s="187" t="s">
        <v>641</v>
      </c>
      <c r="F175" s="264">
        <f t="shared" si="22"/>
        <v>576.90757049999991</v>
      </c>
      <c r="G175" s="264">
        <f t="shared" si="20"/>
        <v>5330.984523809524</v>
      </c>
      <c r="H175" s="261">
        <v>73.150000000000006</v>
      </c>
      <c r="I175" s="237">
        <f t="shared" si="21"/>
        <v>389.96151791666671</v>
      </c>
      <c r="J175" s="236">
        <f t="shared" si="23"/>
        <v>0.10821782879379689</v>
      </c>
      <c r="K175" s="262">
        <v>169.07499999999999</v>
      </c>
      <c r="L175" s="238">
        <v>915.19047619047615</v>
      </c>
      <c r="M175" s="263">
        <v>5.8250000000000002</v>
      </c>
      <c r="N175" s="186" t="s">
        <v>412</v>
      </c>
      <c r="O175" s="186" t="s">
        <v>415</v>
      </c>
      <c r="P175" s="189" t="s">
        <v>552</v>
      </c>
      <c r="Q175" s="186" t="s">
        <v>551</v>
      </c>
      <c r="R175" s="186" t="s">
        <v>467</v>
      </c>
      <c r="S175" s="186" t="s">
        <v>499</v>
      </c>
      <c r="T175" s="187" t="s">
        <v>467</v>
      </c>
      <c r="U175" s="187" t="s">
        <v>427</v>
      </c>
    </row>
    <row r="176" spans="1:21" customFormat="1" ht="34.5" x14ac:dyDescent="0.25">
      <c r="A176" s="183" t="s">
        <v>289</v>
      </c>
      <c r="B176" s="189" t="s">
        <v>290</v>
      </c>
      <c r="C176" s="189" t="s">
        <v>290</v>
      </c>
      <c r="D176" s="187" t="s">
        <v>647</v>
      </c>
      <c r="E176" s="187" t="s">
        <v>641</v>
      </c>
      <c r="F176" s="264">
        <f t="shared" si="22"/>
        <v>249.44449470000001</v>
      </c>
      <c r="G176" s="264">
        <f t="shared" si="20"/>
        <v>1414.2267857142856</v>
      </c>
      <c r="H176" s="261">
        <v>73.150000000000006</v>
      </c>
      <c r="I176" s="237">
        <f t="shared" si="21"/>
        <v>103.450689375</v>
      </c>
      <c r="J176" s="236">
        <f t="shared" si="23"/>
        <v>0.17638224450261186</v>
      </c>
      <c r="K176" s="262">
        <v>73.105000000000004</v>
      </c>
      <c r="L176" s="238">
        <v>242.78571428571428</v>
      </c>
      <c r="M176" s="263">
        <v>5.8250000000000002</v>
      </c>
      <c r="N176" s="186" t="s">
        <v>412</v>
      </c>
      <c r="O176" s="186" t="s">
        <v>415</v>
      </c>
      <c r="P176" s="189" t="s">
        <v>554</v>
      </c>
      <c r="Q176" s="186" t="s">
        <v>553</v>
      </c>
      <c r="R176" s="186" t="s">
        <v>428</v>
      </c>
      <c r="S176" s="186" t="s">
        <v>429</v>
      </c>
      <c r="T176" s="187" t="s">
        <v>430</v>
      </c>
      <c r="U176" s="187" t="s">
        <v>427</v>
      </c>
    </row>
    <row r="177" spans="1:21" customFormat="1" ht="23.25" x14ac:dyDescent="0.25">
      <c r="A177" s="183" t="s">
        <v>291</v>
      </c>
      <c r="B177" s="189" t="s">
        <v>292</v>
      </c>
      <c r="C177" s="189" t="s">
        <v>292</v>
      </c>
      <c r="D177" s="187" t="s">
        <v>647</v>
      </c>
      <c r="E177" s="187" t="s">
        <v>641</v>
      </c>
      <c r="F177" s="264">
        <f t="shared" si="22"/>
        <v>4705.8767659799996</v>
      </c>
      <c r="G177" s="264">
        <f t="shared" si="20"/>
        <v>13816.206547619047</v>
      </c>
      <c r="H177" s="261">
        <v>73.150000000000006</v>
      </c>
      <c r="I177" s="237">
        <f t="shared" si="21"/>
        <v>1010.6555089583334</v>
      </c>
      <c r="J177" s="236">
        <f t="shared" si="23"/>
        <v>0.34060555983733215</v>
      </c>
      <c r="K177" s="262">
        <v>1379.1569999999999</v>
      </c>
      <c r="L177" s="238">
        <v>2371.8809523809523</v>
      </c>
      <c r="M177" s="263">
        <v>5.8250000000000002</v>
      </c>
      <c r="N177" s="186" t="s">
        <v>412</v>
      </c>
      <c r="O177" s="186" t="s">
        <v>415</v>
      </c>
      <c r="P177" s="189"/>
      <c r="Q177" s="186" t="s">
        <v>555</v>
      </c>
      <c r="R177" s="186" t="s">
        <v>467</v>
      </c>
      <c r="S177" s="186" t="s">
        <v>468</v>
      </c>
      <c r="T177" s="187" t="s">
        <v>467</v>
      </c>
      <c r="U177" s="187" t="s">
        <v>427</v>
      </c>
    </row>
    <row r="178" spans="1:21" customFormat="1" ht="34.5" x14ac:dyDescent="0.25">
      <c r="A178" s="183" t="s">
        <v>723</v>
      </c>
      <c r="B178" s="189" t="s">
        <v>294</v>
      </c>
      <c r="C178" s="189" t="s">
        <v>294</v>
      </c>
      <c r="D178" s="187" t="s">
        <v>647</v>
      </c>
      <c r="E178" s="187" t="s">
        <v>641</v>
      </c>
      <c r="F178" s="264">
        <f t="shared" si="22"/>
        <v>9029.8872960000008</v>
      </c>
      <c r="G178" s="264">
        <f t="shared" si="20"/>
        <v>28165.261904761908</v>
      </c>
      <c r="H178" s="261">
        <v>73.150000000000006</v>
      </c>
      <c r="I178" s="237">
        <f t="shared" si="21"/>
        <v>2060.2889083333339</v>
      </c>
      <c r="J178" s="236">
        <f t="shared" si="23"/>
        <v>0.32060370418473955</v>
      </c>
      <c r="K178" s="262">
        <v>2646.4</v>
      </c>
      <c r="L178" s="238">
        <v>4835.2380952380954</v>
      </c>
      <c r="M178" s="263">
        <v>5.8250000000000002</v>
      </c>
      <c r="N178" s="186" t="s">
        <v>412</v>
      </c>
      <c r="O178" s="186" t="s">
        <v>415</v>
      </c>
      <c r="P178" s="189" t="s">
        <v>557</v>
      </c>
      <c r="Q178" s="186" t="s">
        <v>556</v>
      </c>
      <c r="R178" s="186" t="s">
        <v>442</v>
      </c>
      <c r="S178" s="186" t="s">
        <v>443</v>
      </c>
      <c r="T178" s="184" t="s">
        <v>444</v>
      </c>
      <c r="U178" s="187" t="s">
        <v>427</v>
      </c>
    </row>
    <row r="179" spans="1:21" customFormat="1" ht="34.5" x14ac:dyDescent="0.25">
      <c r="A179" s="183" t="s">
        <v>295</v>
      </c>
      <c r="B179" s="189" t="s">
        <v>296</v>
      </c>
      <c r="C179" s="189" t="s">
        <v>297</v>
      </c>
      <c r="D179" s="186" t="s">
        <v>647</v>
      </c>
      <c r="E179" s="186" t="s">
        <v>641</v>
      </c>
      <c r="F179" s="264">
        <f t="shared" si="22"/>
        <v>-805.26504</v>
      </c>
      <c r="G179" s="264">
        <f t="shared" si="20"/>
        <v>431.05</v>
      </c>
      <c r="H179" s="261">
        <v>73.150000000000006</v>
      </c>
      <c r="I179" s="237">
        <f t="shared" si="21"/>
        <v>31.531307500000004</v>
      </c>
      <c r="J179" s="236">
        <f t="shared" si="23"/>
        <v>-1.8681476394849785</v>
      </c>
      <c r="K179" s="238">
        <v>-236</v>
      </c>
      <c r="L179" s="238">
        <v>74</v>
      </c>
      <c r="M179" s="265">
        <v>5.8250000000000002</v>
      </c>
      <c r="N179" s="186" t="s">
        <v>414</v>
      </c>
      <c r="O179" s="186" t="s">
        <v>413</v>
      </c>
      <c r="P179" s="189"/>
      <c r="Q179" s="186" t="s">
        <v>558</v>
      </c>
      <c r="R179" s="186" t="s">
        <v>439</v>
      </c>
      <c r="S179" s="186" t="s">
        <v>453</v>
      </c>
      <c r="T179" s="187" t="s">
        <v>440</v>
      </c>
      <c r="U179" s="187" t="s">
        <v>438</v>
      </c>
    </row>
    <row r="180" spans="1:21" customFormat="1" ht="15" x14ac:dyDescent="0.25">
      <c r="A180" s="183" t="s">
        <v>300</v>
      </c>
      <c r="B180" s="189" t="s">
        <v>301</v>
      </c>
      <c r="C180" s="189" t="s">
        <v>301</v>
      </c>
      <c r="D180" s="187" t="s">
        <v>647</v>
      </c>
      <c r="E180" s="187" t="s">
        <v>641</v>
      </c>
      <c r="F180" s="264">
        <f t="shared" si="22"/>
        <v>1111.96865604</v>
      </c>
      <c r="G180" s="264">
        <f t="shared" si="20"/>
        <v>3889.2970238095236</v>
      </c>
      <c r="H180" s="261">
        <v>73.150000000000006</v>
      </c>
      <c r="I180" s="237">
        <f t="shared" si="21"/>
        <v>284.50207729166664</v>
      </c>
      <c r="J180" s="236">
        <f t="shared" si="23"/>
        <v>0.28590479185126338</v>
      </c>
      <c r="K180" s="262">
        <v>325.88600000000002</v>
      </c>
      <c r="L180" s="238">
        <v>667.69047619047615</v>
      </c>
      <c r="M180" s="263">
        <v>5.8250000000000002</v>
      </c>
      <c r="N180" s="186" t="s">
        <v>412</v>
      </c>
      <c r="O180" s="186" t="s">
        <v>415</v>
      </c>
      <c r="P180" s="189"/>
      <c r="Q180" s="186" t="s">
        <v>559</v>
      </c>
      <c r="R180" s="186" t="s">
        <v>428</v>
      </c>
      <c r="S180" s="186" t="s">
        <v>429</v>
      </c>
      <c r="T180" s="187" t="s">
        <v>430</v>
      </c>
      <c r="U180" s="187" t="s">
        <v>427</v>
      </c>
    </row>
    <row r="181" spans="1:21" customFormat="1" ht="15" x14ac:dyDescent="0.25">
      <c r="A181" s="183" t="s">
        <v>300</v>
      </c>
      <c r="B181" s="189" t="s">
        <v>302</v>
      </c>
      <c r="C181" s="189" t="s">
        <v>302</v>
      </c>
      <c r="D181" s="187" t="s">
        <v>647</v>
      </c>
      <c r="E181" s="187" t="s">
        <v>641</v>
      </c>
      <c r="F181" s="264">
        <f t="shared" si="22"/>
        <v>1000.54863648</v>
      </c>
      <c r="G181" s="264">
        <f t="shared" si="20"/>
        <v>3490.145833333333</v>
      </c>
      <c r="H181" s="261">
        <v>73.150000000000006</v>
      </c>
      <c r="I181" s="237">
        <f t="shared" si="21"/>
        <v>255.30416770833332</v>
      </c>
      <c r="J181" s="236">
        <f t="shared" si="23"/>
        <v>0.28667817456911426</v>
      </c>
      <c r="K181" s="262">
        <v>293.23200000000003</v>
      </c>
      <c r="L181" s="238">
        <v>599.16666666666663</v>
      </c>
      <c r="M181" s="263">
        <v>5.8250000000000002</v>
      </c>
      <c r="N181" s="186" t="s">
        <v>412</v>
      </c>
      <c r="O181" s="186" t="s">
        <v>415</v>
      </c>
      <c r="P181" s="189"/>
      <c r="Q181" s="186" t="s">
        <v>559</v>
      </c>
      <c r="R181" s="186" t="s">
        <v>428</v>
      </c>
      <c r="S181" s="186" t="s">
        <v>429</v>
      </c>
      <c r="T181" s="187" t="s">
        <v>430</v>
      </c>
      <c r="U181" s="187" t="s">
        <v>427</v>
      </c>
    </row>
    <row r="182" spans="1:21" customFormat="1" ht="15" x14ac:dyDescent="0.25">
      <c r="A182" s="183" t="s">
        <v>300</v>
      </c>
      <c r="B182" s="189" t="s">
        <v>303</v>
      </c>
      <c r="C182" s="189" t="s">
        <v>303</v>
      </c>
      <c r="D182" s="187" t="s">
        <v>647</v>
      </c>
      <c r="E182" s="187" t="s">
        <v>641</v>
      </c>
      <c r="F182" s="264">
        <f t="shared" si="22"/>
        <v>336.36876119999999</v>
      </c>
      <c r="G182" s="264">
        <f t="shared" si="20"/>
        <v>1822.9476190476191</v>
      </c>
      <c r="H182" s="261">
        <v>73.150000000000006</v>
      </c>
      <c r="I182" s="237">
        <f t="shared" si="21"/>
        <v>133.34861833333335</v>
      </c>
      <c r="J182" s="236">
        <f t="shared" si="23"/>
        <v>0.18451915879828326</v>
      </c>
      <c r="K182" s="262">
        <v>98.58</v>
      </c>
      <c r="L182" s="238">
        <v>312.95238095238096</v>
      </c>
      <c r="M182" s="263">
        <v>5.8250000000000002</v>
      </c>
      <c r="N182" s="186" t="s">
        <v>412</v>
      </c>
      <c r="O182" s="186" t="s">
        <v>415</v>
      </c>
      <c r="P182" s="189"/>
      <c r="Q182" s="186" t="s">
        <v>559</v>
      </c>
      <c r="R182" s="186" t="s">
        <v>428</v>
      </c>
      <c r="S182" s="186" t="s">
        <v>429</v>
      </c>
      <c r="T182" s="187" t="s">
        <v>430</v>
      </c>
      <c r="U182" s="187" t="s">
        <v>427</v>
      </c>
    </row>
    <row r="183" spans="1:21" customFormat="1" ht="15" x14ac:dyDescent="0.25">
      <c r="A183" s="183" t="s">
        <v>300</v>
      </c>
      <c r="B183" s="189" t="s">
        <v>304</v>
      </c>
      <c r="C183" s="189" t="s">
        <v>304</v>
      </c>
      <c r="D183" s="187" t="s">
        <v>647</v>
      </c>
      <c r="E183" s="187" t="s">
        <v>641</v>
      </c>
      <c r="F183" s="264">
        <f t="shared" si="22"/>
        <v>857.39912705999996</v>
      </c>
      <c r="G183" s="264">
        <f t="shared" si="20"/>
        <v>3476.4154761904765</v>
      </c>
      <c r="H183" s="261">
        <v>73.150000000000006</v>
      </c>
      <c r="I183" s="237">
        <f t="shared" si="21"/>
        <v>254.29979208333336</v>
      </c>
      <c r="J183" s="236">
        <f t="shared" si="23"/>
        <v>0.2466331003679556</v>
      </c>
      <c r="K183" s="262">
        <v>251.279</v>
      </c>
      <c r="L183" s="238">
        <v>596.80952380952385</v>
      </c>
      <c r="M183" s="263">
        <v>5.8250000000000002</v>
      </c>
      <c r="N183" s="186" t="s">
        <v>412</v>
      </c>
      <c r="O183" s="186" t="s">
        <v>415</v>
      </c>
      <c r="P183" s="189"/>
      <c r="Q183" s="186" t="s">
        <v>559</v>
      </c>
      <c r="R183" s="186" t="s">
        <v>428</v>
      </c>
      <c r="S183" s="186" t="s">
        <v>429</v>
      </c>
      <c r="T183" s="187" t="s">
        <v>430</v>
      </c>
      <c r="U183" s="187" t="s">
        <v>427</v>
      </c>
    </row>
    <row r="184" spans="1:21" customFormat="1" ht="15" x14ac:dyDescent="0.25">
      <c r="A184" s="183" t="s">
        <v>300</v>
      </c>
      <c r="B184" s="189" t="s">
        <v>305</v>
      </c>
      <c r="C184" s="189" t="s">
        <v>305</v>
      </c>
      <c r="D184" s="187" t="s">
        <v>647</v>
      </c>
      <c r="E184" s="187" t="s">
        <v>641</v>
      </c>
      <c r="F184" s="264">
        <f t="shared" si="22"/>
        <v>474.2021565</v>
      </c>
      <c r="G184" s="264">
        <f t="shared" si="20"/>
        <v>1973.4267857142856</v>
      </c>
      <c r="H184" s="261">
        <v>73.150000000000006</v>
      </c>
      <c r="I184" s="237">
        <f t="shared" si="21"/>
        <v>144.35616937500001</v>
      </c>
      <c r="J184" s="236">
        <f t="shared" si="23"/>
        <v>0.24029376713277031</v>
      </c>
      <c r="K184" s="262">
        <v>138.97499999999999</v>
      </c>
      <c r="L184" s="238">
        <v>338.78571428571428</v>
      </c>
      <c r="M184" s="263">
        <v>5.8250000000000002</v>
      </c>
      <c r="N184" s="186" t="s">
        <v>412</v>
      </c>
      <c r="O184" s="186" t="s">
        <v>415</v>
      </c>
      <c r="P184" s="189"/>
      <c r="Q184" s="186" t="s">
        <v>559</v>
      </c>
      <c r="R184" s="186" t="s">
        <v>428</v>
      </c>
      <c r="S184" s="186" t="s">
        <v>429</v>
      </c>
      <c r="T184" s="187" t="s">
        <v>430</v>
      </c>
      <c r="U184" s="187" t="s">
        <v>427</v>
      </c>
    </row>
    <row r="185" spans="1:21" customFormat="1" ht="34.5" x14ac:dyDescent="0.25">
      <c r="A185" s="183" t="s">
        <v>306</v>
      </c>
      <c r="B185" s="189" t="s">
        <v>307</v>
      </c>
      <c r="C185" s="185" t="s">
        <v>307</v>
      </c>
      <c r="D185" s="187" t="s">
        <v>647</v>
      </c>
      <c r="E185" s="187" t="s">
        <v>641</v>
      </c>
      <c r="F185" s="260"/>
      <c r="G185" s="260"/>
      <c r="H185" s="261"/>
      <c r="I185" s="237"/>
      <c r="J185" s="71"/>
      <c r="K185" s="262"/>
      <c r="L185" s="238"/>
      <c r="M185" s="263"/>
      <c r="N185" s="185" t="s">
        <v>416</v>
      </c>
      <c r="O185" s="189" t="s">
        <v>413</v>
      </c>
      <c r="P185" s="189" t="s">
        <v>560</v>
      </c>
      <c r="Q185" s="186"/>
      <c r="R185" s="186" t="s">
        <v>442</v>
      </c>
      <c r="S185" s="186" t="s">
        <v>443</v>
      </c>
      <c r="T185" s="187" t="s">
        <v>444</v>
      </c>
      <c r="U185" s="187" t="s">
        <v>427</v>
      </c>
    </row>
    <row r="186" spans="1:21" customFormat="1" ht="68.25" x14ac:dyDescent="0.25">
      <c r="A186" s="183" t="s">
        <v>311</v>
      </c>
      <c r="B186" s="189" t="s">
        <v>312</v>
      </c>
      <c r="C186" s="185" t="s">
        <v>312</v>
      </c>
      <c r="D186" s="187" t="s">
        <v>647</v>
      </c>
      <c r="E186" s="187" t="s">
        <v>641</v>
      </c>
      <c r="F186" s="264">
        <f>K186*3.41214</f>
        <v>55603.895638139998</v>
      </c>
      <c r="G186" s="264">
        <f>L186*M186</f>
        <v>195994.74583333332</v>
      </c>
      <c r="H186" s="261">
        <v>73.150000000000006</v>
      </c>
      <c r="I186" s="237">
        <f>G186*H186/1000</f>
        <v>14337.015657708334</v>
      </c>
      <c r="J186" s="236">
        <f>F186/G186</f>
        <v>0.28370095025620479</v>
      </c>
      <c r="K186" s="262">
        <v>16295.901</v>
      </c>
      <c r="L186" s="238">
        <v>33647.166666666664</v>
      </c>
      <c r="M186" s="263">
        <v>5.8250000000000002</v>
      </c>
      <c r="N186" s="186" t="s">
        <v>412</v>
      </c>
      <c r="O186" s="186" t="s">
        <v>415</v>
      </c>
      <c r="P186" s="189" t="s">
        <v>849</v>
      </c>
      <c r="Q186" s="186" t="s">
        <v>562</v>
      </c>
      <c r="R186" s="186" t="s">
        <v>467</v>
      </c>
      <c r="S186" s="186" t="s">
        <v>467</v>
      </c>
      <c r="T186" s="187" t="s">
        <v>467</v>
      </c>
      <c r="U186" s="187" t="s">
        <v>427</v>
      </c>
    </row>
    <row r="187" spans="1:21" customFormat="1" ht="45.75" x14ac:dyDescent="0.25">
      <c r="A187" s="183" t="s">
        <v>313</v>
      </c>
      <c r="B187" s="189" t="s">
        <v>314</v>
      </c>
      <c r="C187" s="189" t="s">
        <v>314</v>
      </c>
      <c r="D187" s="187" t="s">
        <v>647</v>
      </c>
      <c r="E187" s="187" t="s">
        <v>641</v>
      </c>
      <c r="F187" s="264"/>
      <c r="G187" s="264"/>
      <c r="H187" s="261"/>
      <c r="I187" s="237"/>
      <c r="J187" s="71"/>
      <c r="K187" s="262"/>
      <c r="L187" s="238"/>
      <c r="M187" s="263">
        <v>5.8250000000000002</v>
      </c>
      <c r="N187" s="186" t="s">
        <v>412</v>
      </c>
      <c r="O187" s="186" t="s">
        <v>415</v>
      </c>
      <c r="P187" s="189" t="s">
        <v>565</v>
      </c>
      <c r="Q187" s="186" t="s">
        <v>564</v>
      </c>
      <c r="R187" s="186" t="s">
        <v>428</v>
      </c>
      <c r="S187" s="186" t="s">
        <v>429</v>
      </c>
      <c r="T187" s="187" t="s">
        <v>430</v>
      </c>
      <c r="U187" s="187" t="s">
        <v>427</v>
      </c>
    </row>
    <row r="188" spans="1:21" customFormat="1" ht="23.25" x14ac:dyDescent="0.25">
      <c r="A188" s="183" t="s">
        <v>315</v>
      </c>
      <c r="B188" s="189" t="s">
        <v>316</v>
      </c>
      <c r="C188" s="189" t="s">
        <v>316</v>
      </c>
      <c r="D188" s="187" t="s">
        <v>647</v>
      </c>
      <c r="E188" s="187" t="s">
        <v>641</v>
      </c>
      <c r="F188" s="264">
        <f t="shared" ref="F188:F207" si="24">K188*3.41214</f>
        <v>2780.34474546</v>
      </c>
      <c r="G188" s="264">
        <f t="shared" ref="G188:G209" si="25">L188*M188</f>
        <v>10391.938690476192</v>
      </c>
      <c r="H188" s="261">
        <v>73.150000000000006</v>
      </c>
      <c r="I188" s="237">
        <f t="shared" ref="I188:I209" si="26">G188*H188/1000</f>
        <v>760.17031520833359</v>
      </c>
      <c r="J188" s="236">
        <f t="shared" ref="J188:J209" si="27">F188/G188</f>
        <v>0.26754822447211685</v>
      </c>
      <c r="K188" s="262">
        <v>814.83900000000006</v>
      </c>
      <c r="L188" s="238">
        <v>1784.0238095238096</v>
      </c>
      <c r="M188" s="263">
        <v>5.8250000000000002</v>
      </c>
      <c r="N188" s="186" t="s">
        <v>412</v>
      </c>
      <c r="O188" s="186" t="s">
        <v>415</v>
      </c>
      <c r="P188" s="189" t="s">
        <v>567</v>
      </c>
      <c r="Q188" s="186" t="s">
        <v>566</v>
      </c>
      <c r="R188" s="186" t="s">
        <v>428</v>
      </c>
      <c r="S188" s="186" t="s">
        <v>429</v>
      </c>
      <c r="T188" s="187" t="s">
        <v>430</v>
      </c>
      <c r="U188" s="186" t="s">
        <v>427</v>
      </c>
    </row>
    <row r="189" spans="1:21" customFormat="1" ht="23.25" x14ac:dyDescent="0.25">
      <c r="A189" s="183" t="s">
        <v>317</v>
      </c>
      <c r="B189" s="189" t="s">
        <v>318</v>
      </c>
      <c r="C189" s="189" t="s">
        <v>318</v>
      </c>
      <c r="D189" s="187" t="s">
        <v>647</v>
      </c>
      <c r="E189" s="187" t="s">
        <v>641</v>
      </c>
      <c r="F189" s="264">
        <f t="shared" si="24"/>
        <v>3505.67699382</v>
      </c>
      <c r="G189" s="264">
        <f t="shared" si="25"/>
        <v>14030.067261904762</v>
      </c>
      <c r="H189" s="261">
        <v>73.150000000000006</v>
      </c>
      <c r="I189" s="237">
        <f t="shared" si="26"/>
        <v>1026.2994202083335</v>
      </c>
      <c r="J189" s="236">
        <f t="shared" si="27"/>
        <v>0.24986886579929762</v>
      </c>
      <c r="K189" s="262">
        <v>1027.413</v>
      </c>
      <c r="L189" s="238">
        <v>2408.5952380952381</v>
      </c>
      <c r="M189" s="263">
        <v>5.8250000000000002</v>
      </c>
      <c r="N189" s="186" t="s">
        <v>412</v>
      </c>
      <c r="O189" s="186" t="s">
        <v>415</v>
      </c>
      <c r="P189" s="189" t="s">
        <v>569</v>
      </c>
      <c r="Q189" s="186" t="s">
        <v>568</v>
      </c>
      <c r="R189" s="186" t="s">
        <v>428</v>
      </c>
      <c r="S189" s="186" t="s">
        <v>429</v>
      </c>
      <c r="T189" s="187" t="s">
        <v>430</v>
      </c>
      <c r="U189" s="186" t="s">
        <v>427</v>
      </c>
    </row>
    <row r="190" spans="1:21" customFormat="1" ht="34.5" x14ac:dyDescent="0.25">
      <c r="A190" s="183" t="s">
        <v>319</v>
      </c>
      <c r="B190" s="189" t="s">
        <v>320</v>
      </c>
      <c r="C190" s="189" t="s">
        <v>320</v>
      </c>
      <c r="D190" s="187" t="s">
        <v>647</v>
      </c>
      <c r="E190" s="187" t="s">
        <v>641</v>
      </c>
      <c r="F190" s="264">
        <f t="shared" si="24"/>
        <v>324.1533</v>
      </c>
      <c r="G190" s="264">
        <f t="shared" si="25"/>
        <v>1253.484523809524</v>
      </c>
      <c r="H190" s="261">
        <v>73.150000000000006</v>
      </c>
      <c r="I190" s="237">
        <f t="shared" si="26"/>
        <v>91.692392916666691</v>
      </c>
      <c r="J190" s="236">
        <f t="shared" si="27"/>
        <v>0.2586017568169493</v>
      </c>
      <c r="K190" s="262">
        <v>95</v>
      </c>
      <c r="L190" s="238">
        <v>215.1904761904762</v>
      </c>
      <c r="M190" s="263">
        <v>5.8250000000000002</v>
      </c>
      <c r="N190" s="186" t="s">
        <v>412</v>
      </c>
      <c r="O190" s="186" t="s">
        <v>415</v>
      </c>
      <c r="P190" s="189" t="s">
        <v>571</v>
      </c>
      <c r="Q190" s="186" t="s">
        <v>570</v>
      </c>
      <c r="R190" s="186" t="s">
        <v>467</v>
      </c>
      <c r="S190" s="186" t="s">
        <v>499</v>
      </c>
      <c r="T190" s="187" t="s">
        <v>467</v>
      </c>
      <c r="U190" s="186" t="s">
        <v>427</v>
      </c>
    </row>
    <row r="191" spans="1:21" customFormat="1" ht="23.25" x14ac:dyDescent="0.25">
      <c r="A191" s="183" t="s">
        <v>321</v>
      </c>
      <c r="B191" s="189" t="s">
        <v>322</v>
      </c>
      <c r="C191" s="189" t="s">
        <v>322</v>
      </c>
      <c r="D191" s="187" t="s">
        <v>647</v>
      </c>
      <c r="E191" s="187" t="s">
        <v>641</v>
      </c>
      <c r="F191" s="264">
        <f t="shared" si="24"/>
        <v>2435.5821198599997</v>
      </c>
      <c r="G191" s="264">
        <f t="shared" si="25"/>
        <v>4779.9672619047615</v>
      </c>
      <c r="H191" s="261">
        <v>73.150000000000006</v>
      </c>
      <c r="I191" s="237">
        <f t="shared" si="26"/>
        <v>349.65460520833335</v>
      </c>
      <c r="J191" s="236">
        <f t="shared" si="27"/>
        <v>0.50953949816163557</v>
      </c>
      <c r="K191" s="262">
        <v>713.79899999999998</v>
      </c>
      <c r="L191" s="238">
        <v>820.59523809523807</v>
      </c>
      <c r="M191" s="263">
        <v>5.8250000000000002</v>
      </c>
      <c r="N191" s="186" t="s">
        <v>412</v>
      </c>
      <c r="O191" s="186" t="s">
        <v>415</v>
      </c>
      <c r="P191" s="186"/>
      <c r="Q191" s="186" t="s">
        <v>572</v>
      </c>
      <c r="R191" s="186" t="s">
        <v>433</v>
      </c>
      <c r="S191" s="186" t="s">
        <v>434</v>
      </c>
      <c r="T191" s="187" t="s">
        <v>435</v>
      </c>
      <c r="U191" s="186" t="s">
        <v>427</v>
      </c>
    </row>
    <row r="192" spans="1:21" customFormat="1" ht="23.25" x14ac:dyDescent="0.25">
      <c r="A192" s="183" t="s">
        <v>323</v>
      </c>
      <c r="B192" s="189" t="s">
        <v>324</v>
      </c>
      <c r="C192" s="189" t="s">
        <v>324</v>
      </c>
      <c r="D192" s="187" t="s">
        <v>647</v>
      </c>
      <c r="E192" s="187" t="s">
        <v>641</v>
      </c>
      <c r="F192" s="264">
        <f t="shared" si="24"/>
        <v>421.94523240000001</v>
      </c>
      <c r="G192" s="264">
        <f t="shared" si="25"/>
        <v>8558.3119047619039</v>
      </c>
      <c r="H192" s="261">
        <v>73.150000000000006</v>
      </c>
      <c r="I192" s="237">
        <f t="shared" si="26"/>
        <v>626.04051583333342</v>
      </c>
      <c r="J192" s="236">
        <f t="shared" si="27"/>
        <v>4.9302390132010356E-2</v>
      </c>
      <c r="K192" s="262">
        <v>123.66</v>
      </c>
      <c r="L192" s="238">
        <v>1469.2380952380952</v>
      </c>
      <c r="M192" s="263">
        <v>5.8250000000000002</v>
      </c>
      <c r="N192" s="186" t="s">
        <v>412</v>
      </c>
      <c r="O192" s="186" t="s">
        <v>415</v>
      </c>
      <c r="P192" s="189" t="s">
        <v>574</v>
      </c>
      <c r="Q192" s="186" t="s">
        <v>573</v>
      </c>
      <c r="R192" s="186" t="s">
        <v>467</v>
      </c>
      <c r="S192" s="186" t="s">
        <v>468</v>
      </c>
      <c r="T192" s="187" t="s">
        <v>467</v>
      </c>
      <c r="U192" s="186" t="s">
        <v>427</v>
      </c>
    </row>
    <row r="193" spans="1:21" customFormat="1" ht="34.5" x14ac:dyDescent="0.25">
      <c r="A193" s="183" t="s">
        <v>325</v>
      </c>
      <c r="B193" s="189" t="s">
        <v>326</v>
      </c>
      <c r="C193" s="189" t="s">
        <v>326</v>
      </c>
      <c r="D193" s="187" t="s">
        <v>647</v>
      </c>
      <c r="E193" s="187" t="s">
        <v>641</v>
      </c>
      <c r="F193" s="264">
        <f t="shared" si="24"/>
        <v>1167.08154132</v>
      </c>
      <c r="G193" s="264">
        <f t="shared" si="25"/>
        <v>4657.9196428571431</v>
      </c>
      <c r="H193" s="261">
        <v>73.150000000000006</v>
      </c>
      <c r="I193" s="237">
        <f t="shared" si="26"/>
        <v>340.72682187500004</v>
      </c>
      <c r="J193" s="236">
        <f t="shared" si="27"/>
        <v>0.25055853917739945</v>
      </c>
      <c r="K193" s="262">
        <v>342.03800000000001</v>
      </c>
      <c r="L193" s="238">
        <v>799.64285714285711</v>
      </c>
      <c r="M193" s="263">
        <v>5.8250000000000002</v>
      </c>
      <c r="N193" s="186" t="s">
        <v>412</v>
      </c>
      <c r="O193" s="186" t="s">
        <v>415</v>
      </c>
      <c r="P193" s="189" t="s">
        <v>576</v>
      </c>
      <c r="Q193" s="186" t="s">
        <v>575</v>
      </c>
      <c r="R193" s="186" t="s">
        <v>442</v>
      </c>
      <c r="S193" s="186" t="s">
        <v>443</v>
      </c>
      <c r="T193" s="186" t="s">
        <v>444</v>
      </c>
      <c r="U193" s="186" t="s">
        <v>427</v>
      </c>
    </row>
    <row r="194" spans="1:21" customFormat="1" ht="45.75" x14ac:dyDescent="0.25">
      <c r="A194" s="183" t="s">
        <v>327</v>
      </c>
      <c r="B194" s="184" t="s">
        <v>328</v>
      </c>
      <c r="C194" s="184" t="s">
        <v>329</v>
      </c>
      <c r="D194" s="187" t="s">
        <v>647</v>
      </c>
      <c r="E194" s="187" t="s">
        <v>641</v>
      </c>
      <c r="F194" s="264">
        <f t="shared" si="24"/>
        <v>81842.941733400003</v>
      </c>
      <c r="G194" s="264">
        <f t="shared" si="25"/>
        <v>201763.99226190476</v>
      </c>
      <c r="H194" s="261">
        <v>73.150000000000006</v>
      </c>
      <c r="I194" s="237">
        <f t="shared" si="26"/>
        <v>14759.036033958335</v>
      </c>
      <c r="J194" s="236">
        <f t="shared" si="27"/>
        <v>0.40563700596864549</v>
      </c>
      <c r="K194" s="238">
        <v>23985.81</v>
      </c>
      <c r="L194" s="262">
        <v>34637.595238095237</v>
      </c>
      <c r="M194" s="263">
        <v>5.8250000000000002</v>
      </c>
      <c r="N194" s="186" t="s">
        <v>412</v>
      </c>
      <c r="O194" s="186" t="s">
        <v>415</v>
      </c>
      <c r="P194" s="189" t="s">
        <v>841</v>
      </c>
      <c r="Q194" s="184" t="s">
        <v>577</v>
      </c>
      <c r="R194" s="184" t="s">
        <v>463</v>
      </c>
      <c r="S194" s="184" t="s">
        <v>464</v>
      </c>
      <c r="T194" s="184" t="s">
        <v>463</v>
      </c>
      <c r="U194" s="184" t="s">
        <v>460</v>
      </c>
    </row>
    <row r="195" spans="1:21" customFormat="1" ht="23.25" x14ac:dyDescent="0.25">
      <c r="A195" s="183" t="s">
        <v>330</v>
      </c>
      <c r="B195" s="189" t="s">
        <v>331</v>
      </c>
      <c r="C195" s="189" t="s">
        <v>331</v>
      </c>
      <c r="D195" s="187" t="s">
        <v>647</v>
      </c>
      <c r="E195" s="187" t="s">
        <v>641</v>
      </c>
      <c r="F195" s="264">
        <f t="shared" si="24"/>
        <v>13151.066575860001</v>
      </c>
      <c r="G195" s="264">
        <f t="shared" si="25"/>
        <v>39108.633928571428</v>
      </c>
      <c r="H195" s="261">
        <v>73.150000000000006</v>
      </c>
      <c r="I195" s="237">
        <f t="shared" si="26"/>
        <v>2860.7965718750002</v>
      </c>
      <c r="J195" s="236">
        <f t="shared" si="27"/>
        <v>0.33627015967572016</v>
      </c>
      <c r="K195" s="262">
        <v>3854.1990000000001</v>
      </c>
      <c r="L195" s="238">
        <v>6713.9285714285716</v>
      </c>
      <c r="M195" s="263">
        <v>5.8250000000000002</v>
      </c>
      <c r="N195" s="186" t="s">
        <v>412</v>
      </c>
      <c r="O195" s="186" t="s">
        <v>415</v>
      </c>
      <c r="P195" s="186"/>
      <c r="Q195" s="186" t="s">
        <v>579</v>
      </c>
      <c r="R195" s="186" t="s">
        <v>486</v>
      </c>
      <c r="S195" s="186" t="s">
        <v>486</v>
      </c>
      <c r="T195" s="186" t="s">
        <v>487</v>
      </c>
      <c r="U195" s="186" t="s">
        <v>460</v>
      </c>
    </row>
    <row r="196" spans="1:21" customFormat="1" ht="23.25" x14ac:dyDescent="0.25">
      <c r="A196" s="183" t="s">
        <v>330</v>
      </c>
      <c r="B196" s="189" t="s">
        <v>332</v>
      </c>
      <c r="C196" s="189" t="s">
        <v>332</v>
      </c>
      <c r="D196" s="187" t="s">
        <v>647</v>
      </c>
      <c r="E196" s="187" t="s">
        <v>641</v>
      </c>
      <c r="F196" s="264">
        <f t="shared" si="24"/>
        <v>11533.316407620001</v>
      </c>
      <c r="G196" s="264">
        <f t="shared" si="25"/>
        <v>45908.766666666663</v>
      </c>
      <c r="H196" s="261">
        <v>73.150000000000006</v>
      </c>
      <c r="I196" s="237">
        <f t="shared" si="26"/>
        <v>3358.2262816666666</v>
      </c>
      <c r="J196" s="236">
        <f t="shared" si="27"/>
        <v>0.25122252774422899</v>
      </c>
      <c r="K196" s="262">
        <v>3380.0830000000001</v>
      </c>
      <c r="L196" s="238">
        <v>7881.333333333333</v>
      </c>
      <c r="M196" s="263">
        <v>5.8250000000000002</v>
      </c>
      <c r="N196" s="186" t="s">
        <v>412</v>
      </c>
      <c r="O196" s="186" t="s">
        <v>415</v>
      </c>
      <c r="P196" s="186"/>
      <c r="Q196" s="186" t="s">
        <v>579</v>
      </c>
      <c r="R196" s="186" t="s">
        <v>486</v>
      </c>
      <c r="S196" s="186" t="s">
        <v>486</v>
      </c>
      <c r="T196" s="186" t="s">
        <v>487</v>
      </c>
      <c r="U196" s="186" t="s">
        <v>460</v>
      </c>
    </row>
    <row r="197" spans="1:21" customFormat="1" ht="23.25" x14ac:dyDescent="0.25">
      <c r="A197" s="183" t="s">
        <v>330</v>
      </c>
      <c r="B197" s="189" t="s">
        <v>333</v>
      </c>
      <c r="C197" s="189" t="s">
        <v>333</v>
      </c>
      <c r="D197" s="187" t="s">
        <v>647</v>
      </c>
      <c r="E197" s="187" t="s">
        <v>641</v>
      </c>
      <c r="F197" s="264">
        <f t="shared" si="24"/>
        <v>17005.19813076</v>
      </c>
      <c r="G197" s="264">
        <f t="shared" si="25"/>
        <v>47145.330952380951</v>
      </c>
      <c r="H197" s="261">
        <v>73.150000000000006</v>
      </c>
      <c r="I197" s="237">
        <f t="shared" si="26"/>
        <v>3448.680959166667</v>
      </c>
      <c r="J197" s="236">
        <f t="shared" si="27"/>
        <v>0.36069739648102306</v>
      </c>
      <c r="K197" s="262">
        <v>4983.7340000000004</v>
      </c>
      <c r="L197" s="238">
        <v>8093.6190476190477</v>
      </c>
      <c r="M197" s="263">
        <v>5.8250000000000002</v>
      </c>
      <c r="N197" s="186" t="s">
        <v>412</v>
      </c>
      <c r="O197" s="186" t="s">
        <v>415</v>
      </c>
      <c r="P197" s="186"/>
      <c r="Q197" s="186" t="s">
        <v>579</v>
      </c>
      <c r="R197" s="186" t="s">
        <v>486</v>
      </c>
      <c r="S197" s="186" t="s">
        <v>486</v>
      </c>
      <c r="T197" s="186" t="s">
        <v>487</v>
      </c>
      <c r="U197" s="186" t="s">
        <v>460</v>
      </c>
    </row>
    <row r="198" spans="1:21" customFormat="1" ht="23.25" x14ac:dyDescent="0.25">
      <c r="A198" s="183" t="s">
        <v>330</v>
      </c>
      <c r="B198" s="189" t="s">
        <v>334</v>
      </c>
      <c r="C198" s="189" t="s">
        <v>334</v>
      </c>
      <c r="D198" s="186" t="s">
        <v>647</v>
      </c>
      <c r="E198" s="186" t="s">
        <v>641</v>
      </c>
      <c r="F198" s="264">
        <f t="shared" si="24"/>
        <v>1433.0988</v>
      </c>
      <c r="G198" s="264">
        <f t="shared" si="25"/>
        <v>4211.4750000000004</v>
      </c>
      <c r="H198" s="261">
        <v>73.150000000000006</v>
      </c>
      <c r="I198" s="237">
        <f t="shared" si="26"/>
        <v>308.06939625000007</v>
      </c>
      <c r="J198" s="236">
        <f t="shared" si="27"/>
        <v>0.34028429469485155</v>
      </c>
      <c r="K198" s="238">
        <v>420</v>
      </c>
      <c r="L198" s="238">
        <v>723</v>
      </c>
      <c r="M198" s="265">
        <v>5.8250000000000002</v>
      </c>
      <c r="N198" s="186" t="s">
        <v>414</v>
      </c>
      <c r="O198" s="186" t="s">
        <v>415</v>
      </c>
      <c r="P198" s="186"/>
      <c r="Q198" s="186" t="s">
        <v>579</v>
      </c>
      <c r="R198" s="186" t="s">
        <v>486</v>
      </c>
      <c r="S198" s="186" t="s">
        <v>486</v>
      </c>
      <c r="T198" s="187" t="s">
        <v>487</v>
      </c>
      <c r="U198" s="186" t="s">
        <v>460</v>
      </c>
    </row>
    <row r="199" spans="1:21" customFormat="1" ht="23.25" x14ac:dyDescent="0.25">
      <c r="A199" s="183" t="s">
        <v>330</v>
      </c>
      <c r="B199" s="189" t="s">
        <v>334</v>
      </c>
      <c r="C199" s="189" t="s">
        <v>334</v>
      </c>
      <c r="D199" s="186" t="s">
        <v>649</v>
      </c>
      <c r="E199" s="186" t="s">
        <v>646</v>
      </c>
      <c r="F199" s="264">
        <f t="shared" si="24"/>
        <v>16641.00678</v>
      </c>
      <c r="G199" s="264">
        <f t="shared" si="25"/>
        <v>11592.749999999998</v>
      </c>
      <c r="H199" s="265">
        <v>53.06</v>
      </c>
      <c r="I199" s="237">
        <f t="shared" si="26"/>
        <v>615.11131499999999</v>
      </c>
      <c r="J199" s="236">
        <f t="shared" si="27"/>
        <v>1.4354667166979365</v>
      </c>
      <c r="K199" s="238">
        <v>4877</v>
      </c>
      <c r="L199" s="238">
        <v>11310</v>
      </c>
      <c r="M199" s="265">
        <v>1.0249999999999999</v>
      </c>
      <c r="N199" s="186" t="s">
        <v>414</v>
      </c>
      <c r="O199" s="186" t="s">
        <v>415</v>
      </c>
      <c r="P199" s="186"/>
      <c r="Q199" s="186" t="s">
        <v>579</v>
      </c>
      <c r="R199" s="186" t="s">
        <v>486</v>
      </c>
      <c r="S199" s="186" t="s">
        <v>486</v>
      </c>
      <c r="T199" s="187" t="s">
        <v>487</v>
      </c>
      <c r="U199" s="186" t="s">
        <v>460</v>
      </c>
    </row>
    <row r="200" spans="1:21" customFormat="1" ht="23.25" x14ac:dyDescent="0.25">
      <c r="A200" s="183" t="s">
        <v>330</v>
      </c>
      <c r="B200" s="189" t="s">
        <v>335</v>
      </c>
      <c r="C200" s="189" t="s">
        <v>335</v>
      </c>
      <c r="D200" s="187" t="s">
        <v>647</v>
      </c>
      <c r="E200" s="187" t="s">
        <v>641</v>
      </c>
      <c r="F200" s="264">
        <f t="shared" si="24"/>
        <v>22388.633772959998</v>
      </c>
      <c r="G200" s="264">
        <f t="shared" si="25"/>
        <v>56814.414880952376</v>
      </c>
      <c r="H200" s="261">
        <v>73.150000000000006</v>
      </c>
      <c r="I200" s="237">
        <f t="shared" si="26"/>
        <v>4155.9744485416668</v>
      </c>
      <c r="J200" s="236">
        <f t="shared" si="27"/>
        <v>0.39406608023461348</v>
      </c>
      <c r="K200" s="262">
        <v>6561.4639999999999</v>
      </c>
      <c r="L200" s="238">
        <v>9753.5476190476184</v>
      </c>
      <c r="M200" s="263">
        <v>5.8250000000000002</v>
      </c>
      <c r="N200" s="186" t="s">
        <v>412</v>
      </c>
      <c r="O200" s="186" t="s">
        <v>415</v>
      </c>
      <c r="P200" s="186"/>
      <c r="Q200" s="186" t="s">
        <v>579</v>
      </c>
      <c r="R200" s="186" t="s">
        <v>486</v>
      </c>
      <c r="S200" s="186" t="s">
        <v>486</v>
      </c>
      <c r="T200" s="186" t="s">
        <v>487</v>
      </c>
      <c r="U200" s="186" t="s">
        <v>460</v>
      </c>
    </row>
    <row r="201" spans="1:21" customFormat="1" ht="23.25" x14ac:dyDescent="0.25">
      <c r="A201" s="183" t="s">
        <v>330</v>
      </c>
      <c r="B201" s="189" t="s">
        <v>336</v>
      </c>
      <c r="C201" s="189" t="s">
        <v>336</v>
      </c>
      <c r="D201" s="187" t="s">
        <v>647</v>
      </c>
      <c r="E201" s="187" t="s">
        <v>641</v>
      </c>
      <c r="F201" s="264">
        <f t="shared" si="24"/>
        <v>11936.27308092</v>
      </c>
      <c r="G201" s="264">
        <f t="shared" si="25"/>
        <v>38743.739285714291</v>
      </c>
      <c r="H201" s="261">
        <v>73.150000000000006</v>
      </c>
      <c r="I201" s="237">
        <f t="shared" si="26"/>
        <v>2834.1045287500006</v>
      </c>
      <c r="J201" s="236">
        <f t="shared" si="27"/>
        <v>0.30808262963201333</v>
      </c>
      <c r="K201" s="262">
        <v>3498.1779999999999</v>
      </c>
      <c r="L201" s="238">
        <v>6651.2857142857147</v>
      </c>
      <c r="M201" s="263">
        <v>5.8250000000000002</v>
      </c>
      <c r="N201" s="186" t="s">
        <v>412</v>
      </c>
      <c r="O201" s="186" t="s">
        <v>415</v>
      </c>
      <c r="P201" s="186"/>
      <c r="Q201" s="186" t="s">
        <v>579</v>
      </c>
      <c r="R201" s="186" t="s">
        <v>486</v>
      </c>
      <c r="S201" s="186" t="s">
        <v>486</v>
      </c>
      <c r="T201" s="186" t="s">
        <v>487</v>
      </c>
      <c r="U201" s="186" t="s">
        <v>460</v>
      </c>
    </row>
    <row r="202" spans="1:21" customFormat="1" ht="23.25" x14ac:dyDescent="0.25">
      <c r="A202" s="183" t="s">
        <v>330</v>
      </c>
      <c r="B202" s="189" t="s">
        <v>337</v>
      </c>
      <c r="C202" s="189" t="s">
        <v>337</v>
      </c>
      <c r="D202" s="187" t="s">
        <v>647</v>
      </c>
      <c r="E202" s="187" t="s">
        <v>641</v>
      </c>
      <c r="F202" s="264">
        <f t="shared" si="24"/>
        <v>19661.93128044</v>
      </c>
      <c r="G202" s="264">
        <f t="shared" si="25"/>
        <v>66461.030952380956</v>
      </c>
      <c r="H202" s="261">
        <v>73.150000000000006</v>
      </c>
      <c r="I202" s="237">
        <f t="shared" si="26"/>
        <v>4861.6244141666675</v>
      </c>
      <c r="J202" s="236">
        <f t="shared" si="27"/>
        <v>0.29584150288802608</v>
      </c>
      <c r="K202" s="262">
        <v>5762.3459999999995</v>
      </c>
      <c r="L202" s="238">
        <v>11409.619047619048</v>
      </c>
      <c r="M202" s="263">
        <v>5.8250000000000002</v>
      </c>
      <c r="N202" s="186" t="s">
        <v>412</v>
      </c>
      <c r="O202" s="186" t="s">
        <v>415</v>
      </c>
      <c r="P202" s="186"/>
      <c r="Q202" s="186" t="s">
        <v>579</v>
      </c>
      <c r="R202" s="186" t="s">
        <v>486</v>
      </c>
      <c r="S202" s="186" t="s">
        <v>486</v>
      </c>
      <c r="T202" s="186" t="s">
        <v>487</v>
      </c>
      <c r="U202" s="186" t="s">
        <v>460</v>
      </c>
    </row>
    <row r="203" spans="1:21" customFormat="1" ht="34.5" x14ac:dyDescent="0.25">
      <c r="A203" s="183" t="s">
        <v>338</v>
      </c>
      <c r="B203" s="189" t="s">
        <v>758</v>
      </c>
      <c r="C203" s="189" t="s">
        <v>339</v>
      </c>
      <c r="D203" s="187" t="s">
        <v>647</v>
      </c>
      <c r="E203" s="187" t="s">
        <v>641</v>
      </c>
      <c r="F203" s="264">
        <f t="shared" si="24"/>
        <v>2916.5641985399998</v>
      </c>
      <c r="G203" s="264">
        <f t="shared" si="25"/>
        <v>9169.2434523809534</v>
      </c>
      <c r="H203" s="261">
        <v>73.150000000000006</v>
      </c>
      <c r="I203" s="237">
        <f t="shared" si="26"/>
        <v>670.73015854166681</v>
      </c>
      <c r="J203" s="236">
        <f t="shared" si="27"/>
        <v>0.31808122596882987</v>
      </c>
      <c r="K203" s="262">
        <v>854.76099999999997</v>
      </c>
      <c r="L203" s="238">
        <v>1574.1190476190477</v>
      </c>
      <c r="M203" s="263">
        <v>5.8250000000000002</v>
      </c>
      <c r="N203" s="186" t="s">
        <v>412</v>
      </c>
      <c r="O203" s="186" t="s">
        <v>415</v>
      </c>
      <c r="P203" s="186"/>
      <c r="Q203" s="186" t="s">
        <v>580</v>
      </c>
      <c r="R203" s="186" t="s">
        <v>428</v>
      </c>
      <c r="S203" s="186" t="s">
        <v>459</v>
      </c>
      <c r="T203" s="187" t="s">
        <v>430</v>
      </c>
      <c r="U203" s="186" t="s">
        <v>441</v>
      </c>
    </row>
    <row r="204" spans="1:21" customFormat="1" ht="34.5" x14ac:dyDescent="0.25">
      <c r="A204" s="183" t="s">
        <v>798</v>
      </c>
      <c r="B204" s="189" t="s">
        <v>340</v>
      </c>
      <c r="C204" s="185" t="s">
        <v>340</v>
      </c>
      <c r="D204" s="187" t="s">
        <v>647</v>
      </c>
      <c r="E204" s="187" t="s">
        <v>641</v>
      </c>
      <c r="F204" s="264">
        <f t="shared" si="24"/>
        <v>61058.027408999995</v>
      </c>
      <c r="G204" s="264">
        <f t="shared" si="25"/>
        <v>177443.50773809524</v>
      </c>
      <c r="H204" s="261">
        <v>73.150000000000006</v>
      </c>
      <c r="I204" s="237">
        <f t="shared" si="26"/>
        <v>12979.992591041668</v>
      </c>
      <c r="J204" s="236">
        <f t="shared" si="27"/>
        <v>0.34409840172411943</v>
      </c>
      <c r="K204" s="262">
        <v>17894.349999999999</v>
      </c>
      <c r="L204" s="238">
        <v>30462.404761904763</v>
      </c>
      <c r="M204" s="263">
        <v>5.8250000000000002</v>
      </c>
      <c r="N204" s="186" t="s">
        <v>412</v>
      </c>
      <c r="O204" s="186" t="s">
        <v>415</v>
      </c>
      <c r="P204" s="185" t="s">
        <v>697</v>
      </c>
      <c r="Q204" s="186" t="s">
        <v>581</v>
      </c>
      <c r="R204" s="186" t="s">
        <v>467</v>
      </c>
      <c r="S204" s="186" t="s">
        <v>468</v>
      </c>
      <c r="T204" s="189" t="s">
        <v>467</v>
      </c>
      <c r="U204" s="186" t="s">
        <v>427</v>
      </c>
    </row>
    <row r="205" spans="1:21" customFormat="1" ht="34.5" x14ac:dyDescent="0.25">
      <c r="A205" s="183" t="s">
        <v>341</v>
      </c>
      <c r="B205" s="189" t="s">
        <v>342</v>
      </c>
      <c r="C205" s="189" t="s">
        <v>342</v>
      </c>
      <c r="D205" s="187" t="s">
        <v>647</v>
      </c>
      <c r="E205" s="187" t="s">
        <v>641</v>
      </c>
      <c r="F205" s="264">
        <f t="shared" si="24"/>
        <v>1175.1376038599999</v>
      </c>
      <c r="G205" s="264">
        <f t="shared" si="25"/>
        <v>3565.5934523809524</v>
      </c>
      <c r="H205" s="261">
        <v>73.150000000000006</v>
      </c>
      <c r="I205" s="237">
        <f t="shared" si="26"/>
        <v>260.82316104166671</v>
      </c>
      <c r="J205" s="236">
        <f t="shared" si="27"/>
        <v>0.32957700297415926</v>
      </c>
      <c r="K205" s="262">
        <v>344.399</v>
      </c>
      <c r="L205" s="238">
        <v>612.11904761904759</v>
      </c>
      <c r="M205" s="263">
        <v>5.8250000000000002</v>
      </c>
      <c r="N205" s="186" t="s">
        <v>412</v>
      </c>
      <c r="O205" s="186" t="s">
        <v>415</v>
      </c>
      <c r="P205" s="189" t="s">
        <v>584</v>
      </c>
      <c r="Q205" s="186" t="s">
        <v>583</v>
      </c>
      <c r="R205" s="186" t="s">
        <v>270</v>
      </c>
      <c r="S205" s="186" t="s">
        <v>423</v>
      </c>
      <c r="T205" s="187" t="s">
        <v>424</v>
      </c>
      <c r="U205" s="186" t="s">
        <v>422</v>
      </c>
    </row>
    <row r="206" spans="1:21" customFormat="1" ht="23.25" x14ac:dyDescent="0.25">
      <c r="A206" s="183" t="s">
        <v>343</v>
      </c>
      <c r="B206" s="189" t="s">
        <v>344</v>
      </c>
      <c r="C206" s="189" t="s">
        <v>344</v>
      </c>
      <c r="D206" s="187" t="s">
        <v>647</v>
      </c>
      <c r="E206" s="187" t="s">
        <v>641</v>
      </c>
      <c r="F206" s="264">
        <f t="shared" si="24"/>
        <v>875.81785878000005</v>
      </c>
      <c r="G206" s="264">
        <f t="shared" si="25"/>
        <v>3005.8386904761905</v>
      </c>
      <c r="H206" s="261">
        <v>73.150000000000006</v>
      </c>
      <c r="I206" s="237">
        <f t="shared" si="26"/>
        <v>219.87710020833333</v>
      </c>
      <c r="J206" s="236">
        <f t="shared" si="27"/>
        <v>0.29137220887966259</v>
      </c>
      <c r="K206" s="262">
        <v>256.67700000000002</v>
      </c>
      <c r="L206" s="238">
        <v>516.02380952380952</v>
      </c>
      <c r="M206" s="263">
        <v>5.8250000000000002</v>
      </c>
      <c r="N206" s="186" t="s">
        <v>412</v>
      </c>
      <c r="O206" s="186" t="s">
        <v>415</v>
      </c>
      <c r="P206" s="186"/>
      <c r="Q206" s="186" t="s">
        <v>585</v>
      </c>
      <c r="R206" s="186" t="s">
        <v>467</v>
      </c>
      <c r="S206" s="186" t="s">
        <v>499</v>
      </c>
      <c r="T206" s="187" t="s">
        <v>467</v>
      </c>
      <c r="U206" s="186" t="s">
        <v>427</v>
      </c>
    </row>
    <row r="207" spans="1:21" customFormat="1" ht="23.25" x14ac:dyDescent="0.25">
      <c r="A207" s="183" t="s">
        <v>345</v>
      </c>
      <c r="B207" s="189" t="s">
        <v>346</v>
      </c>
      <c r="C207" s="189" t="s">
        <v>346</v>
      </c>
      <c r="D207" s="187" t="s">
        <v>647</v>
      </c>
      <c r="E207" s="187" t="s">
        <v>641</v>
      </c>
      <c r="F207" s="264">
        <f t="shared" si="24"/>
        <v>3213.8400717600002</v>
      </c>
      <c r="G207" s="264">
        <f t="shared" si="25"/>
        <v>9452.3107142857152</v>
      </c>
      <c r="H207" s="261">
        <v>73.150000000000006</v>
      </c>
      <c r="I207" s="237">
        <f t="shared" si="26"/>
        <v>691.43652875000021</v>
      </c>
      <c r="J207" s="236">
        <f t="shared" si="27"/>
        <v>0.34000575826424906</v>
      </c>
      <c r="K207" s="262">
        <v>941.88400000000001</v>
      </c>
      <c r="L207" s="238">
        <v>1622.7142857142858</v>
      </c>
      <c r="M207" s="263">
        <v>5.8250000000000002</v>
      </c>
      <c r="N207" s="186" t="s">
        <v>412</v>
      </c>
      <c r="O207" s="186" t="s">
        <v>415</v>
      </c>
      <c r="P207" s="186"/>
      <c r="Q207" s="186" t="s">
        <v>586</v>
      </c>
      <c r="R207" s="186" t="s">
        <v>439</v>
      </c>
      <c r="S207" s="186" t="s">
        <v>515</v>
      </c>
      <c r="T207" s="187" t="s">
        <v>440</v>
      </c>
      <c r="U207" s="186" t="s">
        <v>438</v>
      </c>
    </row>
    <row r="208" spans="1:21" customFormat="1" ht="23.25" x14ac:dyDescent="0.25">
      <c r="A208" s="183" t="s">
        <v>347</v>
      </c>
      <c r="B208" s="189" t="s">
        <v>760</v>
      </c>
      <c r="C208" s="189" t="s">
        <v>348</v>
      </c>
      <c r="D208" s="186" t="s">
        <v>647</v>
      </c>
      <c r="E208" s="186" t="s">
        <v>641</v>
      </c>
      <c r="F208" s="264">
        <v>2160</v>
      </c>
      <c r="G208" s="264">
        <f t="shared" si="25"/>
        <v>6617.2</v>
      </c>
      <c r="H208" s="261">
        <v>73.150000000000006</v>
      </c>
      <c r="I208" s="237">
        <f t="shared" si="26"/>
        <v>484.04818000000006</v>
      </c>
      <c r="J208" s="236">
        <f t="shared" si="27"/>
        <v>0.326422051623043</v>
      </c>
      <c r="K208" s="267">
        <v>633</v>
      </c>
      <c r="L208" s="238">
        <v>1136</v>
      </c>
      <c r="M208" s="265">
        <v>5.8250000000000002</v>
      </c>
      <c r="N208" s="186" t="s">
        <v>414</v>
      </c>
      <c r="O208" s="186" t="s">
        <v>413</v>
      </c>
      <c r="P208" s="186"/>
      <c r="Q208" s="186" t="s">
        <v>587</v>
      </c>
      <c r="R208" s="186" t="s">
        <v>439</v>
      </c>
      <c r="S208" s="186" t="s">
        <v>534</v>
      </c>
      <c r="T208" s="187" t="s">
        <v>440</v>
      </c>
      <c r="U208" s="186" t="s">
        <v>438</v>
      </c>
    </row>
    <row r="209" spans="1:21" customFormat="1" ht="23.25" x14ac:dyDescent="0.25">
      <c r="A209" s="183" t="s">
        <v>349</v>
      </c>
      <c r="B209" s="189" t="s">
        <v>350</v>
      </c>
      <c r="C209" s="189" t="s">
        <v>350</v>
      </c>
      <c r="D209" s="187" t="s">
        <v>647</v>
      </c>
      <c r="E209" s="187" t="s">
        <v>641</v>
      </c>
      <c r="F209" s="264">
        <f>K209*3.41214</f>
        <v>1644.65148</v>
      </c>
      <c r="G209" s="264">
        <f t="shared" si="25"/>
        <v>5605.4529761904769</v>
      </c>
      <c r="H209" s="261">
        <v>73.150000000000006</v>
      </c>
      <c r="I209" s="237">
        <f t="shared" si="26"/>
        <v>410.03888520833345</v>
      </c>
      <c r="J209" s="236">
        <f t="shared" si="27"/>
        <v>0.29340206527211327</v>
      </c>
      <c r="K209" s="262">
        <v>482</v>
      </c>
      <c r="L209" s="238">
        <v>962.30952380952385</v>
      </c>
      <c r="M209" s="263">
        <v>5.8250000000000002</v>
      </c>
      <c r="N209" s="186" t="s">
        <v>412</v>
      </c>
      <c r="O209" s="186" t="s">
        <v>415</v>
      </c>
      <c r="P209" s="186"/>
      <c r="Q209" s="186" t="s">
        <v>588</v>
      </c>
      <c r="R209" s="186" t="s">
        <v>467</v>
      </c>
      <c r="S209" s="186" t="s">
        <v>499</v>
      </c>
      <c r="T209" s="184" t="s">
        <v>467</v>
      </c>
      <c r="U209" s="186" t="s">
        <v>427</v>
      </c>
    </row>
    <row r="210" spans="1:21" customFormat="1" ht="23.25" x14ac:dyDescent="0.25">
      <c r="A210" s="183" t="s">
        <v>351</v>
      </c>
      <c r="B210" s="189" t="s">
        <v>352</v>
      </c>
      <c r="C210" s="184" t="s">
        <v>352</v>
      </c>
      <c r="D210" s="187" t="s">
        <v>647</v>
      </c>
      <c r="E210" s="187" t="s">
        <v>641</v>
      </c>
      <c r="F210" s="260"/>
      <c r="G210" s="260"/>
      <c r="H210" s="261"/>
      <c r="I210" s="237"/>
      <c r="J210" s="71"/>
      <c r="K210" s="262"/>
      <c r="L210" s="238"/>
      <c r="M210" s="263"/>
      <c r="N210" s="185" t="s">
        <v>412</v>
      </c>
      <c r="O210" s="189" t="s">
        <v>415</v>
      </c>
      <c r="P210" s="189" t="s">
        <v>425</v>
      </c>
      <c r="Q210" s="186" t="s">
        <v>589</v>
      </c>
      <c r="R210" s="186" t="s">
        <v>428</v>
      </c>
      <c r="S210" s="186" t="s">
        <v>429</v>
      </c>
      <c r="T210" s="187" t="s">
        <v>430</v>
      </c>
      <c r="U210" s="186" t="s">
        <v>427</v>
      </c>
    </row>
    <row r="211" spans="1:21" customFormat="1" ht="23.25" x14ac:dyDescent="0.25">
      <c r="A211" s="183" t="s">
        <v>353</v>
      </c>
      <c r="B211" s="189" t="s">
        <v>354</v>
      </c>
      <c r="C211" s="189" t="s">
        <v>354</v>
      </c>
      <c r="D211" s="186"/>
      <c r="E211" s="186"/>
      <c r="F211" s="260"/>
      <c r="G211" s="260"/>
      <c r="H211" s="265"/>
      <c r="I211" s="237"/>
      <c r="J211" s="71"/>
      <c r="K211" s="238"/>
      <c r="L211" s="238"/>
      <c r="M211" s="265"/>
      <c r="N211" s="185" t="s">
        <v>412</v>
      </c>
      <c r="O211" s="186" t="s">
        <v>415</v>
      </c>
      <c r="P211" s="189" t="s">
        <v>590</v>
      </c>
      <c r="Q211" s="186"/>
      <c r="R211" s="186" t="s">
        <v>467</v>
      </c>
      <c r="S211" s="186" t="s">
        <v>499</v>
      </c>
      <c r="T211" s="184" t="s">
        <v>467</v>
      </c>
      <c r="U211" s="186" t="s">
        <v>427</v>
      </c>
    </row>
    <row r="212" spans="1:21" customFormat="1" ht="23.25" x14ac:dyDescent="0.25">
      <c r="A212" s="183" t="s">
        <v>355</v>
      </c>
      <c r="B212" s="189" t="s">
        <v>356</v>
      </c>
      <c r="C212" s="189" t="s">
        <v>356</v>
      </c>
      <c r="D212" s="187" t="s">
        <v>647</v>
      </c>
      <c r="E212" s="187" t="s">
        <v>641</v>
      </c>
      <c r="F212" s="264">
        <f>K212*3.41214</f>
        <v>3948.7945549199999</v>
      </c>
      <c r="G212" s="264">
        <f>L212*M212</f>
        <v>12977.406547619048</v>
      </c>
      <c r="H212" s="261">
        <v>73.150000000000006</v>
      </c>
      <c r="I212" s="237">
        <f>G212*H212/1000</f>
        <v>949.29728895833341</v>
      </c>
      <c r="J212" s="236">
        <f>F212/G212</f>
        <v>0.30428225704653455</v>
      </c>
      <c r="K212" s="238">
        <v>1157.278</v>
      </c>
      <c r="L212" s="238">
        <v>2227.8809523809523</v>
      </c>
      <c r="M212" s="263">
        <v>5.8250000000000002</v>
      </c>
      <c r="N212" s="186" t="s">
        <v>412</v>
      </c>
      <c r="O212" s="186" t="s">
        <v>415</v>
      </c>
      <c r="P212" s="189" t="s">
        <v>592</v>
      </c>
      <c r="Q212" s="186" t="s">
        <v>591</v>
      </c>
      <c r="R212" s="186" t="s">
        <v>428</v>
      </c>
      <c r="S212" s="186" t="s">
        <v>429</v>
      </c>
      <c r="T212" s="187" t="s">
        <v>430</v>
      </c>
      <c r="U212" s="186" t="s">
        <v>427</v>
      </c>
    </row>
    <row r="213" spans="1:21" customFormat="1" ht="34.5" x14ac:dyDescent="0.25">
      <c r="A213" s="183" t="s">
        <v>357</v>
      </c>
      <c r="B213" s="189" t="s">
        <v>358</v>
      </c>
      <c r="C213" s="185" t="s">
        <v>358</v>
      </c>
      <c r="D213" s="187" t="s">
        <v>647</v>
      </c>
      <c r="E213" s="187" t="s">
        <v>641</v>
      </c>
      <c r="F213" s="260"/>
      <c r="G213" s="260"/>
      <c r="H213" s="261"/>
      <c r="I213" s="237"/>
      <c r="J213" s="71"/>
      <c r="K213" s="262"/>
      <c r="L213" s="238"/>
      <c r="M213" s="263"/>
      <c r="N213" s="185" t="s">
        <v>412</v>
      </c>
      <c r="O213" s="189" t="s">
        <v>420</v>
      </c>
      <c r="P213" s="189" t="s">
        <v>425</v>
      </c>
      <c r="Q213" s="186"/>
      <c r="R213" s="186" t="s">
        <v>442</v>
      </c>
      <c r="S213" s="186" t="s">
        <v>443</v>
      </c>
      <c r="T213" s="187" t="s">
        <v>444</v>
      </c>
      <c r="U213" s="186" t="s">
        <v>441</v>
      </c>
    </row>
    <row r="214" spans="1:21" customFormat="1" ht="34.5" x14ac:dyDescent="0.25">
      <c r="A214" s="183" t="s">
        <v>359</v>
      </c>
      <c r="B214" s="189" t="s">
        <v>360</v>
      </c>
      <c r="C214" s="189" t="s">
        <v>360</v>
      </c>
      <c r="D214" s="187" t="s">
        <v>647</v>
      </c>
      <c r="E214" s="187" t="s">
        <v>641</v>
      </c>
      <c r="F214" s="264">
        <f>K214*3.41214</f>
        <v>1551.4318152000001</v>
      </c>
      <c r="G214" s="264">
        <f>L214*M214</f>
        <v>6930.2244047619042</v>
      </c>
      <c r="H214" s="261">
        <v>73.150000000000006</v>
      </c>
      <c r="I214" s="237">
        <f>G214*H214/1000</f>
        <v>506.94591520833336</v>
      </c>
      <c r="J214" s="236">
        <f>F214/G214</f>
        <v>0.22386458570287829</v>
      </c>
      <c r="K214" s="262">
        <v>454.68</v>
      </c>
      <c r="L214" s="238">
        <v>1189.7380952380952</v>
      </c>
      <c r="M214" s="263">
        <v>5.8250000000000002</v>
      </c>
      <c r="N214" s="186" t="s">
        <v>412</v>
      </c>
      <c r="O214" s="186" t="s">
        <v>415</v>
      </c>
      <c r="P214" s="189" t="s">
        <v>594</v>
      </c>
      <c r="Q214" s="186" t="s">
        <v>593</v>
      </c>
      <c r="R214" s="186" t="s">
        <v>442</v>
      </c>
      <c r="S214" s="186" t="s">
        <v>443</v>
      </c>
      <c r="T214" s="186" t="s">
        <v>444</v>
      </c>
      <c r="U214" s="186" t="s">
        <v>441</v>
      </c>
    </row>
    <row r="215" spans="1:21" customFormat="1" ht="23.25" x14ac:dyDescent="0.25">
      <c r="A215" s="183" t="s">
        <v>361</v>
      </c>
      <c r="B215" s="189" t="s">
        <v>362</v>
      </c>
      <c r="C215" s="184" t="s">
        <v>362</v>
      </c>
      <c r="D215" s="187" t="s">
        <v>647</v>
      </c>
      <c r="E215" s="187" t="s">
        <v>641</v>
      </c>
      <c r="F215" s="260"/>
      <c r="G215" s="260"/>
      <c r="H215" s="261"/>
      <c r="I215" s="237"/>
      <c r="J215" s="71"/>
      <c r="K215" s="262"/>
      <c r="L215" s="238"/>
      <c r="M215" s="263"/>
      <c r="N215" s="185" t="s">
        <v>412</v>
      </c>
      <c r="O215" s="189" t="s">
        <v>420</v>
      </c>
      <c r="P215" s="189" t="s">
        <v>425</v>
      </c>
      <c r="Q215" s="186" t="s">
        <v>595</v>
      </c>
      <c r="R215" s="186" t="s">
        <v>433</v>
      </c>
      <c r="S215" s="186" t="s">
        <v>482</v>
      </c>
      <c r="T215" s="187" t="s">
        <v>435</v>
      </c>
      <c r="U215" s="186" t="s">
        <v>427</v>
      </c>
    </row>
    <row r="216" spans="1:21" customFormat="1" ht="23.25" x14ac:dyDescent="0.25">
      <c r="A216" s="183" t="s">
        <v>363</v>
      </c>
      <c r="B216" s="189" t="s">
        <v>364</v>
      </c>
      <c r="C216" s="189" t="s">
        <v>364</v>
      </c>
      <c r="D216" s="186" t="s">
        <v>647</v>
      </c>
      <c r="E216" s="186" t="s">
        <v>641</v>
      </c>
      <c r="F216" s="264">
        <f>K216*3.41214</f>
        <v>2313.4309199999998</v>
      </c>
      <c r="G216" s="264">
        <f>L216*M216</f>
        <v>7578.3249999999998</v>
      </c>
      <c r="H216" s="261">
        <v>73.150000000000006</v>
      </c>
      <c r="I216" s="237">
        <f>G216*H216/1000</f>
        <v>554.35447375000001</v>
      </c>
      <c r="J216" s="236">
        <f>F216/G216</f>
        <v>0.30526942563165343</v>
      </c>
      <c r="K216" s="267">
        <v>678</v>
      </c>
      <c r="L216" s="238">
        <v>1301</v>
      </c>
      <c r="M216" s="265">
        <v>5.8250000000000002</v>
      </c>
      <c r="N216" s="186" t="s">
        <v>414</v>
      </c>
      <c r="O216" s="186" t="s">
        <v>413</v>
      </c>
      <c r="P216" s="189"/>
      <c r="Q216" s="186" t="s">
        <v>596</v>
      </c>
      <c r="R216" s="186" t="s">
        <v>203</v>
      </c>
      <c r="S216" s="186" t="s">
        <v>505</v>
      </c>
      <c r="T216" s="186" t="s">
        <v>496</v>
      </c>
      <c r="U216" s="186" t="s">
        <v>422</v>
      </c>
    </row>
    <row r="217" spans="1:21" customFormat="1" ht="15" x14ac:dyDescent="0.25">
      <c r="A217" s="183" t="s">
        <v>724</v>
      </c>
      <c r="B217" s="189" t="s">
        <v>370</v>
      </c>
      <c r="C217" s="189" t="s">
        <v>368</v>
      </c>
      <c r="D217" s="186" t="s">
        <v>647</v>
      </c>
      <c r="E217" s="186" t="s">
        <v>641</v>
      </c>
      <c r="F217" s="264">
        <f>K217*3.41214</f>
        <v>-576.65165999999999</v>
      </c>
      <c r="G217" s="264">
        <f>L217*M217</f>
        <v>9518.0500000000011</v>
      </c>
      <c r="H217" s="261">
        <v>73.150000000000006</v>
      </c>
      <c r="I217" s="237">
        <f>G217*H217/1000</f>
        <v>696.24535750000018</v>
      </c>
      <c r="J217" s="236">
        <f>F217/G217</f>
        <v>-6.0585063116919947E-2</v>
      </c>
      <c r="K217" s="238">
        <v>-169</v>
      </c>
      <c r="L217" s="238">
        <v>1634</v>
      </c>
      <c r="M217" s="265">
        <v>5.8250000000000002</v>
      </c>
      <c r="N217" s="186" t="s">
        <v>414</v>
      </c>
      <c r="O217" s="186" t="s">
        <v>413</v>
      </c>
      <c r="P217" s="189"/>
      <c r="Q217" s="186" t="s">
        <v>597</v>
      </c>
      <c r="R217" s="186" t="s">
        <v>439</v>
      </c>
      <c r="S217" s="186" t="s">
        <v>368</v>
      </c>
      <c r="T217" s="186" t="s">
        <v>440</v>
      </c>
      <c r="U217" s="186" t="s">
        <v>438</v>
      </c>
    </row>
    <row r="218" spans="1:21" customFormat="1" ht="23.25" x14ac:dyDescent="0.25">
      <c r="A218" s="183" t="s">
        <v>374</v>
      </c>
      <c r="B218" s="189" t="s">
        <v>375</v>
      </c>
      <c r="C218" s="189" t="s">
        <v>375</v>
      </c>
      <c r="D218" s="187" t="s">
        <v>647</v>
      </c>
      <c r="E218" s="187" t="s">
        <v>641</v>
      </c>
      <c r="F218" s="264">
        <f>K218*3.41214</f>
        <v>16414.253016300001</v>
      </c>
      <c r="G218" s="264">
        <f>L218*M218</f>
        <v>46515.12142857143</v>
      </c>
      <c r="H218" s="261">
        <v>73.150000000000006</v>
      </c>
      <c r="I218" s="237">
        <f>G218*H218/1000</f>
        <v>3402.5811325000004</v>
      </c>
      <c r="J218" s="236">
        <f>F218/G218</f>
        <v>0.3528799347864911</v>
      </c>
      <c r="K218" s="262">
        <v>4810.5450000000001</v>
      </c>
      <c r="L218" s="238">
        <v>7985.4285714285716</v>
      </c>
      <c r="M218" s="263">
        <v>5.8250000000000002</v>
      </c>
      <c r="N218" s="186" t="s">
        <v>412</v>
      </c>
      <c r="O218" s="186" t="s">
        <v>415</v>
      </c>
      <c r="P218" s="189"/>
      <c r="Q218" s="186" t="s">
        <v>599</v>
      </c>
      <c r="R218" s="186" t="s">
        <v>433</v>
      </c>
      <c r="S218" s="186" t="s">
        <v>482</v>
      </c>
      <c r="T218" s="186" t="s">
        <v>435</v>
      </c>
      <c r="U218" s="186" t="s">
        <v>427</v>
      </c>
    </row>
    <row r="219" spans="1:21" customFormat="1" ht="34.5" x14ac:dyDescent="0.25">
      <c r="A219" s="183" t="s">
        <v>376</v>
      </c>
      <c r="B219" s="189" t="s">
        <v>377</v>
      </c>
      <c r="C219" s="185" t="s">
        <v>377</v>
      </c>
      <c r="D219" s="187" t="s">
        <v>647</v>
      </c>
      <c r="E219" s="187" t="s">
        <v>641</v>
      </c>
      <c r="F219" s="260"/>
      <c r="G219" s="260"/>
      <c r="H219" s="261"/>
      <c r="I219" s="237"/>
      <c r="J219" s="71"/>
      <c r="K219" s="262"/>
      <c r="L219" s="238"/>
      <c r="M219" s="263"/>
      <c r="N219" s="185" t="s">
        <v>412</v>
      </c>
      <c r="O219" s="189" t="s">
        <v>415</v>
      </c>
      <c r="P219" s="189" t="s">
        <v>425</v>
      </c>
      <c r="Q219" s="186" t="s">
        <v>600</v>
      </c>
      <c r="R219" s="186" t="s">
        <v>442</v>
      </c>
      <c r="S219" s="186" t="s">
        <v>443</v>
      </c>
      <c r="T219" s="187" t="s">
        <v>444</v>
      </c>
      <c r="U219" s="186" t="s">
        <v>441</v>
      </c>
    </row>
    <row r="220" spans="1:21" customFormat="1" ht="34.5" x14ac:dyDescent="0.25">
      <c r="A220" s="183" t="s">
        <v>378</v>
      </c>
      <c r="B220" s="189" t="s">
        <v>379</v>
      </c>
      <c r="C220" s="189" t="s">
        <v>379</v>
      </c>
      <c r="D220" s="187" t="s">
        <v>647</v>
      </c>
      <c r="E220" s="187" t="s">
        <v>641</v>
      </c>
      <c r="F220" s="264">
        <f t="shared" ref="F220:F234" si="28">K220*3.41214</f>
        <v>813.90457848000005</v>
      </c>
      <c r="G220" s="264">
        <f t="shared" ref="G220:G234" si="29">L220*M220</f>
        <v>3204.9982142857143</v>
      </c>
      <c r="H220" s="261">
        <v>73.150000000000006</v>
      </c>
      <c r="I220" s="237">
        <f t="shared" ref="I220:I234" si="30">G220*H220/1000</f>
        <v>234.44561937500001</v>
      </c>
      <c r="J220" s="236">
        <f t="shared" ref="J220:J234" si="31">F220/G220</f>
        <v>0.2539485279124849</v>
      </c>
      <c r="K220" s="262">
        <v>238.53200000000001</v>
      </c>
      <c r="L220" s="238">
        <v>550.21428571428567</v>
      </c>
      <c r="M220" s="263">
        <v>5.8250000000000002</v>
      </c>
      <c r="N220" s="186" t="s">
        <v>412</v>
      </c>
      <c r="O220" s="186" t="s">
        <v>415</v>
      </c>
      <c r="P220" s="186"/>
      <c r="Q220" s="186" t="s">
        <v>601</v>
      </c>
      <c r="R220" s="186" t="s">
        <v>442</v>
      </c>
      <c r="S220" s="186" t="s">
        <v>443</v>
      </c>
      <c r="T220" s="187" t="s">
        <v>444</v>
      </c>
      <c r="U220" s="186" t="s">
        <v>427</v>
      </c>
    </row>
    <row r="221" spans="1:21" customFormat="1" ht="23.25" x14ac:dyDescent="0.25">
      <c r="A221" s="183" t="s">
        <v>380</v>
      </c>
      <c r="B221" s="189" t="s">
        <v>381</v>
      </c>
      <c r="C221" s="189" t="s">
        <v>381</v>
      </c>
      <c r="D221" s="187" t="s">
        <v>647</v>
      </c>
      <c r="E221" s="187" t="s">
        <v>641</v>
      </c>
      <c r="F221" s="264">
        <f t="shared" si="28"/>
        <v>2166.7327849799999</v>
      </c>
      <c r="G221" s="264">
        <f t="shared" si="29"/>
        <v>7523.8196428571428</v>
      </c>
      <c r="H221" s="261">
        <v>73.150000000000006</v>
      </c>
      <c r="I221" s="237">
        <f t="shared" si="30"/>
        <v>550.36740687500003</v>
      </c>
      <c r="J221" s="236">
        <f t="shared" si="31"/>
        <v>0.28798308410237106</v>
      </c>
      <c r="K221" s="262">
        <v>635.00699999999995</v>
      </c>
      <c r="L221" s="238">
        <v>1291.6428571428571</v>
      </c>
      <c r="M221" s="263">
        <v>5.8250000000000002</v>
      </c>
      <c r="N221" s="186" t="s">
        <v>412</v>
      </c>
      <c r="O221" s="186" t="s">
        <v>415</v>
      </c>
      <c r="P221" s="186"/>
      <c r="Q221" s="186" t="s">
        <v>602</v>
      </c>
      <c r="R221" s="186" t="s">
        <v>467</v>
      </c>
      <c r="S221" s="186" t="s">
        <v>499</v>
      </c>
      <c r="T221" s="187" t="s">
        <v>479</v>
      </c>
      <c r="U221" s="186" t="s">
        <v>427</v>
      </c>
    </row>
    <row r="222" spans="1:21" customFormat="1" ht="34.5" x14ac:dyDescent="0.25">
      <c r="A222" s="183" t="s">
        <v>725</v>
      </c>
      <c r="B222" s="189" t="s">
        <v>382</v>
      </c>
      <c r="C222" s="189" t="s">
        <v>382</v>
      </c>
      <c r="D222" s="187" t="s">
        <v>647</v>
      </c>
      <c r="E222" s="187" t="s">
        <v>641</v>
      </c>
      <c r="F222" s="264">
        <f t="shared" si="28"/>
        <v>4145.0847327000001</v>
      </c>
      <c r="G222" s="264">
        <f t="shared" si="29"/>
        <v>12610.431547619048</v>
      </c>
      <c r="H222" s="261">
        <v>73.150000000000006</v>
      </c>
      <c r="I222" s="237">
        <f t="shared" si="30"/>
        <v>922.45306770833338</v>
      </c>
      <c r="J222" s="236">
        <f t="shared" si="31"/>
        <v>0.32870284550116174</v>
      </c>
      <c r="K222" s="262">
        <v>1214.8050000000001</v>
      </c>
      <c r="L222" s="238">
        <v>2164.8809523809523</v>
      </c>
      <c r="M222" s="263">
        <v>5.8250000000000002</v>
      </c>
      <c r="N222" s="186" t="s">
        <v>412</v>
      </c>
      <c r="O222" s="186" t="s">
        <v>415</v>
      </c>
      <c r="P222" s="186"/>
      <c r="Q222" s="186" t="s">
        <v>603</v>
      </c>
      <c r="R222" s="186" t="s">
        <v>442</v>
      </c>
      <c r="S222" s="186" t="s">
        <v>443</v>
      </c>
      <c r="T222" s="187" t="s">
        <v>444</v>
      </c>
      <c r="U222" s="186" t="s">
        <v>441</v>
      </c>
    </row>
    <row r="223" spans="1:21" customFormat="1" ht="34.5" x14ac:dyDescent="0.25">
      <c r="A223" s="183" t="s">
        <v>383</v>
      </c>
      <c r="B223" s="189" t="s">
        <v>384</v>
      </c>
      <c r="C223" s="189" t="s">
        <v>384</v>
      </c>
      <c r="D223" s="187" t="s">
        <v>647</v>
      </c>
      <c r="E223" s="187" t="s">
        <v>641</v>
      </c>
      <c r="F223" s="264">
        <f t="shared" si="28"/>
        <v>1739.5089720000001</v>
      </c>
      <c r="G223" s="264">
        <f t="shared" si="29"/>
        <v>5888.7976190476193</v>
      </c>
      <c r="H223" s="261">
        <v>73.150000000000006</v>
      </c>
      <c r="I223" s="237">
        <f t="shared" si="30"/>
        <v>430.76554583333342</v>
      </c>
      <c r="J223" s="236">
        <f t="shared" si="31"/>
        <v>0.29539289419175635</v>
      </c>
      <c r="K223" s="262">
        <v>509.8</v>
      </c>
      <c r="L223" s="238">
        <v>1010.952380952381</v>
      </c>
      <c r="M223" s="263">
        <v>5.8250000000000002</v>
      </c>
      <c r="N223" s="186" t="s">
        <v>412</v>
      </c>
      <c r="O223" s="186" t="s">
        <v>415</v>
      </c>
      <c r="P223" s="186"/>
      <c r="Q223" s="186" t="s">
        <v>604</v>
      </c>
      <c r="R223" s="186" t="s">
        <v>449</v>
      </c>
      <c r="S223" s="186" t="s">
        <v>450</v>
      </c>
      <c r="T223" s="186" t="s">
        <v>496</v>
      </c>
      <c r="U223" s="186" t="s">
        <v>422</v>
      </c>
    </row>
    <row r="224" spans="1:21" customFormat="1" ht="23.25" x14ac:dyDescent="0.25">
      <c r="A224" s="183" t="s">
        <v>762</v>
      </c>
      <c r="B224" s="189" t="s">
        <v>386</v>
      </c>
      <c r="C224" s="189" t="s">
        <v>386</v>
      </c>
      <c r="D224" s="187" t="s">
        <v>647</v>
      </c>
      <c r="E224" s="187" t="s">
        <v>641</v>
      </c>
      <c r="F224" s="264">
        <f t="shared" si="28"/>
        <v>2470.5906762599998</v>
      </c>
      <c r="G224" s="264">
        <f t="shared" si="29"/>
        <v>29428.870833333334</v>
      </c>
      <c r="H224" s="261">
        <v>73.150000000000006</v>
      </c>
      <c r="I224" s="237">
        <f t="shared" si="30"/>
        <v>2152.7219014583338</v>
      </c>
      <c r="J224" s="236">
        <f t="shared" si="31"/>
        <v>8.3951256242615485E-2</v>
      </c>
      <c r="K224" s="262">
        <v>724.05899999999997</v>
      </c>
      <c r="L224" s="238">
        <v>5052.166666666667</v>
      </c>
      <c r="M224" s="263">
        <v>5.8250000000000002</v>
      </c>
      <c r="N224" s="186" t="s">
        <v>412</v>
      </c>
      <c r="O224" s="186" t="s">
        <v>415</v>
      </c>
      <c r="P224" s="189" t="s">
        <v>606</v>
      </c>
      <c r="Q224" s="186" t="s">
        <v>605</v>
      </c>
      <c r="R224" s="186" t="s">
        <v>433</v>
      </c>
      <c r="S224" s="186" t="s">
        <v>482</v>
      </c>
      <c r="T224" s="187" t="s">
        <v>435</v>
      </c>
      <c r="U224" s="186" t="s">
        <v>427</v>
      </c>
    </row>
    <row r="225" spans="1:21" customFormat="1" ht="23.25" x14ac:dyDescent="0.25">
      <c r="A225" s="183" t="s">
        <v>387</v>
      </c>
      <c r="B225" s="189" t="s">
        <v>388</v>
      </c>
      <c r="C225" s="189" t="s">
        <v>388</v>
      </c>
      <c r="D225" s="187" t="s">
        <v>647</v>
      </c>
      <c r="E225" s="187" t="s">
        <v>641</v>
      </c>
      <c r="F225" s="264">
        <f t="shared" si="28"/>
        <v>10998.142721460001</v>
      </c>
      <c r="G225" s="264">
        <f t="shared" si="29"/>
        <v>42664.519047619047</v>
      </c>
      <c r="H225" s="261">
        <v>73.150000000000006</v>
      </c>
      <c r="I225" s="237">
        <f t="shared" si="30"/>
        <v>3120.9095683333335</v>
      </c>
      <c r="J225" s="236">
        <f t="shared" si="31"/>
        <v>0.25778194544241012</v>
      </c>
      <c r="K225" s="262">
        <v>3223.239</v>
      </c>
      <c r="L225" s="238">
        <v>7324.3809523809523</v>
      </c>
      <c r="M225" s="263">
        <v>5.8250000000000002</v>
      </c>
      <c r="N225" s="186" t="s">
        <v>412</v>
      </c>
      <c r="O225" s="186" t="s">
        <v>415</v>
      </c>
      <c r="P225" s="189" t="s">
        <v>608</v>
      </c>
      <c r="Q225" s="186" t="s">
        <v>607</v>
      </c>
      <c r="R225" s="186" t="s">
        <v>433</v>
      </c>
      <c r="S225" s="186" t="s">
        <v>434</v>
      </c>
      <c r="T225" s="189" t="s">
        <v>435</v>
      </c>
      <c r="U225" s="186" t="s">
        <v>427</v>
      </c>
    </row>
    <row r="226" spans="1:21" customFormat="1" ht="34.5" x14ac:dyDescent="0.25">
      <c r="A226" s="183" t="s">
        <v>389</v>
      </c>
      <c r="B226" s="189" t="s">
        <v>390</v>
      </c>
      <c r="C226" s="189" t="s">
        <v>390</v>
      </c>
      <c r="D226" s="187" t="s">
        <v>647</v>
      </c>
      <c r="E226" s="187" t="s">
        <v>641</v>
      </c>
      <c r="F226" s="264">
        <f t="shared" si="28"/>
        <v>1178.6213988</v>
      </c>
      <c r="G226" s="264">
        <f t="shared" si="29"/>
        <v>4406.7511904761905</v>
      </c>
      <c r="H226" s="261">
        <v>73.150000000000006</v>
      </c>
      <c r="I226" s="237">
        <f t="shared" si="30"/>
        <v>322.35384958333339</v>
      </c>
      <c r="J226" s="236">
        <f t="shared" si="31"/>
        <v>0.26745812228909593</v>
      </c>
      <c r="K226" s="262">
        <v>345.42</v>
      </c>
      <c r="L226" s="238">
        <v>756.52380952380952</v>
      </c>
      <c r="M226" s="263">
        <v>5.8250000000000002</v>
      </c>
      <c r="N226" s="186" t="s">
        <v>412</v>
      </c>
      <c r="O226" s="186" t="s">
        <v>415</v>
      </c>
      <c r="P226" s="189" t="s">
        <v>592</v>
      </c>
      <c r="Q226" s="186" t="s">
        <v>609</v>
      </c>
      <c r="R226" s="186" t="s">
        <v>442</v>
      </c>
      <c r="S226" s="186" t="s">
        <v>443</v>
      </c>
      <c r="T226" s="187" t="s">
        <v>444</v>
      </c>
      <c r="U226" s="186" t="s">
        <v>441</v>
      </c>
    </row>
    <row r="227" spans="1:21" customFormat="1" ht="23.25" x14ac:dyDescent="0.25">
      <c r="A227" s="183" t="s">
        <v>391</v>
      </c>
      <c r="B227" s="189" t="s">
        <v>392</v>
      </c>
      <c r="C227" s="189" t="s">
        <v>392</v>
      </c>
      <c r="D227" s="187" t="s">
        <v>647</v>
      </c>
      <c r="E227" s="187" t="s">
        <v>641</v>
      </c>
      <c r="F227" s="264">
        <f t="shared" si="28"/>
        <v>1411.42147458</v>
      </c>
      <c r="G227" s="264">
        <f t="shared" si="29"/>
        <v>4806.734523809524</v>
      </c>
      <c r="H227" s="261">
        <v>73.150000000000006</v>
      </c>
      <c r="I227" s="237">
        <f t="shared" si="30"/>
        <v>351.61263041666666</v>
      </c>
      <c r="J227" s="236">
        <f t="shared" si="31"/>
        <v>0.29363416423118655</v>
      </c>
      <c r="K227" s="262">
        <v>413.64699999999999</v>
      </c>
      <c r="L227" s="238">
        <v>825.19047619047615</v>
      </c>
      <c r="M227" s="263">
        <v>5.8250000000000002</v>
      </c>
      <c r="N227" s="186" t="s">
        <v>412</v>
      </c>
      <c r="O227" s="186" t="s">
        <v>415</v>
      </c>
      <c r="P227" s="189"/>
      <c r="Q227" s="186" t="s">
        <v>610</v>
      </c>
      <c r="R227" s="186" t="s">
        <v>439</v>
      </c>
      <c r="S227" s="186" t="s">
        <v>515</v>
      </c>
      <c r="T227" s="186" t="s">
        <v>440</v>
      </c>
      <c r="U227" s="186" t="s">
        <v>438</v>
      </c>
    </row>
    <row r="228" spans="1:21" customFormat="1" ht="15" x14ac:dyDescent="0.25">
      <c r="A228" s="183" t="s">
        <v>393</v>
      </c>
      <c r="B228" s="189" t="s">
        <v>394</v>
      </c>
      <c r="C228" s="189" t="s">
        <v>394</v>
      </c>
      <c r="D228" s="187" t="s">
        <v>647</v>
      </c>
      <c r="E228" s="187" t="s">
        <v>641</v>
      </c>
      <c r="F228" s="264">
        <f t="shared" si="28"/>
        <v>2229.6287616</v>
      </c>
      <c r="G228" s="264">
        <f t="shared" si="29"/>
        <v>7859.1732142857145</v>
      </c>
      <c r="H228" s="261">
        <v>73.150000000000006</v>
      </c>
      <c r="I228" s="237">
        <f t="shared" si="30"/>
        <v>574.89852062500006</v>
      </c>
      <c r="J228" s="236">
        <f t="shared" si="31"/>
        <v>0.28369762324962844</v>
      </c>
      <c r="K228" s="262">
        <v>653.44000000000005</v>
      </c>
      <c r="L228" s="238">
        <v>1349.2142857142858</v>
      </c>
      <c r="M228" s="263">
        <v>5.8250000000000002</v>
      </c>
      <c r="N228" s="186" t="s">
        <v>412</v>
      </c>
      <c r="O228" s="186" t="s">
        <v>415</v>
      </c>
      <c r="P228" s="189"/>
      <c r="Q228" s="186" t="s">
        <v>611</v>
      </c>
      <c r="R228" s="186" t="s">
        <v>428</v>
      </c>
      <c r="S228" s="186" t="s">
        <v>429</v>
      </c>
      <c r="T228" s="184" t="s">
        <v>430</v>
      </c>
      <c r="U228" s="186" t="s">
        <v>427</v>
      </c>
    </row>
    <row r="229" spans="1:21" customFormat="1" ht="23.25" x14ac:dyDescent="0.25">
      <c r="A229" s="183" t="s">
        <v>395</v>
      </c>
      <c r="B229" s="189" t="s">
        <v>396</v>
      </c>
      <c r="C229" s="189" t="s">
        <v>396</v>
      </c>
      <c r="D229" s="187" t="s">
        <v>647</v>
      </c>
      <c r="E229" s="187" t="s">
        <v>641</v>
      </c>
      <c r="F229" s="264">
        <f t="shared" si="28"/>
        <v>2383.6834704600001</v>
      </c>
      <c r="G229" s="264">
        <f t="shared" si="29"/>
        <v>11066.667857142858</v>
      </c>
      <c r="H229" s="261">
        <v>73.150000000000006</v>
      </c>
      <c r="I229" s="237">
        <f t="shared" si="30"/>
        <v>809.52675375000013</v>
      </c>
      <c r="J229" s="236">
        <f t="shared" si="31"/>
        <v>0.21539306150961041</v>
      </c>
      <c r="K229" s="262">
        <v>698.58900000000006</v>
      </c>
      <c r="L229" s="238">
        <v>1899.8571428571429</v>
      </c>
      <c r="M229" s="263">
        <v>5.8250000000000002</v>
      </c>
      <c r="N229" s="186" t="s">
        <v>412</v>
      </c>
      <c r="O229" s="186" t="s">
        <v>415</v>
      </c>
      <c r="P229" s="189" t="s">
        <v>613</v>
      </c>
      <c r="Q229" s="186" t="s">
        <v>612</v>
      </c>
      <c r="R229" s="186" t="s">
        <v>428</v>
      </c>
      <c r="S229" s="186" t="s">
        <v>429</v>
      </c>
      <c r="T229" s="187" t="s">
        <v>430</v>
      </c>
      <c r="U229" s="186" t="s">
        <v>427</v>
      </c>
    </row>
    <row r="230" spans="1:21" customFormat="1" ht="23.25" x14ac:dyDescent="0.25">
      <c r="A230" s="183" t="s">
        <v>397</v>
      </c>
      <c r="B230" s="189" t="s">
        <v>398</v>
      </c>
      <c r="C230" s="189" t="s">
        <v>398</v>
      </c>
      <c r="D230" s="187" t="s">
        <v>647</v>
      </c>
      <c r="E230" s="187" t="s">
        <v>641</v>
      </c>
      <c r="F230" s="264">
        <f t="shared" si="28"/>
        <v>978.04898531999993</v>
      </c>
      <c r="G230" s="264">
        <f t="shared" si="29"/>
        <v>3096.5422619047617</v>
      </c>
      <c r="H230" s="261">
        <v>73.150000000000006</v>
      </c>
      <c r="I230" s="237">
        <f t="shared" si="30"/>
        <v>226.51206645833335</v>
      </c>
      <c r="J230" s="236">
        <f t="shared" si="31"/>
        <v>0.31585197378135482</v>
      </c>
      <c r="K230" s="262">
        <v>286.63799999999998</v>
      </c>
      <c r="L230" s="238">
        <v>531.59523809523807</v>
      </c>
      <c r="M230" s="263">
        <v>5.8250000000000002</v>
      </c>
      <c r="N230" s="186" t="s">
        <v>412</v>
      </c>
      <c r="O230" s="186" t="s">
        <v>415</v>
      </c>
      <c r="P230" s="189" t="s">
        <v>615</v>
      </c>
      <c r="Q230" s="186" t="s">
        <v>614</v>
      </c>
      <c r="R230" s="186" t="s">
        <v>467</v>
      </c>
      <c r="S230" s="186" t="s">
        <v>468</v>
      </c>
      <c r="T230" s="186" t="s">
        <v>467</v>
      </c>
      <c r="U230" s="186" t="s">
        <v>427</v>
      </c>
    </row>
    <row r="231" spans="1:21" customFormat="1" ht="23.25" x14ac:dyDescent="0.25">
      <c r="A231" s="183" t="s">
        <v>399</v>
      </c>
      <c r="B231" s="189" t="s">
        <v>400</v>
      </c>
      <c r="C231" s="189" t="s">
        <v>400</v>
      </c>
      <c r="D231" s="187" t="s">
        <v>647</v>
      </c>
      <c r="E231" s="187" t="s">
        <v>641</v>
      </c>
      <c r="F231" s="264">
        <f t="shared" si="28"/>
        <v>878.92631832000006</v>
      </c>
      <c r="G231" s="264">
        <f t="shared" si="29"/>
        <v>3346.8785714285714</v>
      </c>
      <c r="H231" s="261">
        <v>73.150000000000006</v>
      </c>
      <c r="I231" s="237">
        <f t="shared" si="30"/>
        <v>244.82416750000002</v>
      </c>
      <c r="J231" s="236">
        <f t="shared" si="31"/>
        <v>0.26261075792326755</v>
      </c>
      <c r="K231" s="262">
        <v>257.58800000000002</v>
      </c>
      <c r="L231" s="238">
        <v>574.57142857142856</v>
      </c>
      <c r="M231" s="263">
        <v>5.8250000000000002</v>
      </c>
      <c r="N231" s="186" t="s">
        <v>412</v>
      </c>
      <c r="O231" s="186" t="s">
        <v>415</v>
      </c>
      <c r="P231" s="189"/>
      <c r="Q231" s="186" t="s">
        <v>616</v>
      </c>
      <c r="R231" s="186" t="s">
        <v>433</v>
      </c>
      <c r="S231" s="186" t="s">
        <v>482</v>
      </c>
      <c r="T231" s="187" t="s">
        <v>435</v>
      </c>
      <c r="U231" s="186" t="s">
        <v>427</v>
      </c>
    </row>
    <row r="232" spans="1:21" customFormat="1" ht="23.25" x14ac:dyDescent="0.25">
      <c r="A232" s="183" t="s">
        <v>799</v>
      </c>
      <c r="B232" s="189" t="s">
        <v>401</v>
      </c>
      <c r="C232" s="189" t="s">
        <v>401</v>
      </c>
      <c r="D232" s="187" t="s">
        <v>647</v>
      </c>
      <c r="E232" s="187" t="s">
        <v>641</v>
      </c>
      <c r="F232" s="264">
        <f t="shared" si="28"/>
        <v>13089.405793920001</v>
      </c>
      <c r="G232" s="264">
        <f t="shared" si="29"/>
        <v>37925.049404761907</v>
      </c>
      <c r="H232" s="261">
        <v>73.150000000000006</v>
      </c>
      <c r="I232" s="237">
        <f t="shared" si="30"/>
        <v>2774.2173639583334</v>
      </c>
      <c r="J232" s="236">
        <f t="shared" si="31"/>
        <v>0.34513879347185455</v>
      </c>
      <c r="K232" s="238">
        <v>3836.1280000000002</v>
      </c>
      <c r="L232" s="238">
        <v>6510.7380952380954</v>
      </c>
      <c r="M232" s="263">
        <v>5.8250000000000002</v>
      </c>
      <c r="N232" s="186" t="s">
        <v>412</v>
      </c>
      <c r="O232" s="186" t="s">
        <v>415</v>
      </c>
      <c r="P232" s="186"/>
      <c r="Q232" s="186" t="s">
        <v>618</v>
      </c>
      <c r="R232" s="186" t="s">
        <v>463</v>
      </c>
      <c r="S232" s="186" t="s">
        <v>464</v>
      </c>
      <c r="T232" s="186" t="s">
        <v>463</v>
      </c>
      <c r="U232" s="186" t="s">
        <v>460</v>
      </c>
    </row>
    <row r="233" spans="1:21" customFormat="1" ht="77.25" x14ac:dyDescent="0.25">
      <c r="A233" s="183" t="s">
        <v>726</v>
      </c>
      <c r="B233" s="189" t="s">
        <v>658</v>
      </c>
      <c r="C233" s="189" t="s">
        <v>658</v>
      </c>
      <c r="D233" s="187" t="s">
        <v>647</v>
      </c>
      <c r="E233" s="187" t="s">
        <v>641</v>
      </c>
      <c r="F233" s="264">
        <f t="shared" si="28"/>
        <v>111842.20023006</v>
      </c>
      <c r="G233" s="264">
        <f t="shared" si="29"/>
        <v>322073.68095238094</v>
      </c>
      <c r="H233" s="261">
        <v>73.150000000000006</v>
      </c>
      <c r="I233" s="237">
        <f t="shared" si="30"/>
        <v>23559.689761666668</v>
      </c>
      <c r="J233" s="236">
        <f t="shared" si="31"/>
        <v>0.34725656532796928</v>
      </c>
      <c r="K233" s="262">
        <v>32777.728999999999</v>
      </c>
      <c r="L233" s="238">
        <v>55291.619047619046</v>
      </c>
      <c r="M233" s="263">
        <v>5.8250000000000002</v>
      </c>
      <c r="N233" s="186" t="s">
        <v>412</v>
      </c>
      <c r="O233" s="186" t="s">
        <v>415</v>
      </c>
      <c r="P233" s="117" t="s">
        <v>814</v>
      </c>
      <c r="Q233" s="186" t="s">
        <v>619</v>
      </c>
      <c r="R233" s="186" t="s">
        <v>433</v>
      </c>
      <c r="S233" s="186" t="s">
        <v>482</v>
      </c>
      <c r="T233" s="186" t="s">
        <v>435</v>
      </c>
      <c r="U233" s="186" t="s">
        <v>427</v>
      </c>
    </row>
    <row r="234" spans="1:21" customFormat="1" ht="23.25" x14ac:dyDescent="0.25">
      <c r="A234" s="183" t="s">
        <v>402</v>
      </c>
      <c r="B234" s="189" t="s">
        <v>403</v>
      </c>
      <c r="C234" s="189" t="s">
        <v>403</v>
      </c>
      <c r="D234" s="187" t="s">
        <v>647</v>
      </c>
      <c r="E234" s="187" t="s">
        <v>641</v>
      </c>
      <c r="F234" s="264">
        <f t="shared" si="28"/>
        <v>1348.4777279999998</v>
      </c>
      <c r="G234" s="264">
        <f t="shared" si="29"/>
        <v>5599.7666666666673</v>
      </c>
      <c r="H234" s="261">
        <v>73.150000000000006</v>
      </c>
      <c r="I234" s="237">
        <f t="shared" si="30"/>
        <v>409.62293166666677</v>
      </c>
      <c r="J234" s="236">
        <f t="shared" si="31"/>
        <v>0.24080962802021508</v>
      </c>
      <c r="K234" s="262">
        <v>395.2</v>
      </c>
      <c r="L234" s="238">
        <v>961.33333333333337</v>
      </c>
      <c r="M234" s="263">
        <v>5.8250000000000002</v>
      </c>
      <c r="N234" s="186" t="s">
        <v>412</v>
      </c>
      <c r="O234" s="186" t="s">
        <v>415</v>
      </c>
      <c r="P234" s="189" t="s">
        <v>622</v>
      </c>
      <c r="Q234" s="186" t="s">
        <v>621</v>
      </c>
      <c r="R234" s="186" t="s">
        <v>428</v>
      </c>
      <c r="S234" s="186" t="s">
        <v>429</v>
      </c>
      <c r="T234" s="186" t="s">
        <v>430</v>
      </c>
      <c r="U234" s="186" t="s">
        <v>427</v>
      </c>
    </row>
    <row r="235" spans="1:21" customFormat="1" ht="34.5" x14ac:dyDescent="0.25">
      <c r="A235" s="183" t="s">
        <v>404</v>
      </c>
      <c r="B235" s="189" t="s">
        <v>405</v>
      </c>
      <c r="C235" s="184" t="s">
        <v>405</v>
      </c>
      <c r="D235" s="187" t="s">
        <v>647</v>
      </c>
      <c r="E235" s="187" t="s">
        <v>641</v>
      </c>
      <c r="F235" s="260"/>
      <c r="G235" s="260"/>
      <c r="H235" s="261"/>
      <c r="I235" s="237"/>
      <c r="J235" s="71"/>
      <c r="K235" s="262"/>
      <c r="L235" s="238"/>
      <c r="M235" s="263"/>
      <c r="N235" s="185" t="s">
        <v>412</v>
      </c>
      <c r="O235" s="189" t="s">
        <v>415</v>
      </c>
      <c r="P235" s="189" t="s">
        <v>425</v>
      </c>
      <c r="Q235" s="186" t="s">
        <v>623</v>
      </c>
      <c r="R235" s="186" t="s">
        <v>442</v>
      </c>
      <c r="S235" s="186" t="s">
        <v>443</v>
      </c>
      <c r="T235" s="187" t="s">
        <v>444</v>
      </c>
      <c r="U235" s="186" t="s">
        <v>441</v>
      </c>
    </row>
    <row r="236" spans="1:21" customFormat="1" ht="23.25" x14ac:dyDescent="0.25">
      <c r="A236" s="183" t="s">
        <v>406</v>
      </c>
      <c r="B236" s="189" t="s">
        <v>407</v>
      </c>
      <c r="C236" s="189" t="s">
        <v>407</v>
      </c>
      <c r="D236" s="187" t="s">
        <v>647</v>
      </c>
      <c r="E236" s="187" t="s">
        <v>641</v>
      </c>
      <c r="F236" s="264">
        <f>K236*3.41214</f>
        <v>1344.3831600000001</v>
      </c>
      <c r="G236" s="264">
        <f>L236*M236</f>
        <v>4258.3523809523813</v>
      </c>
      <c r="H236" s="261">
        <v>73.150000000000006</v>
      </c>
      <c r="I236" s="237">
        <f>G236*H236/1000</f>
        <v>311.49847666666676</v>
      </c>
      <c r="J236" s="236">
        <f>F236/G236</f>
        <v>0.31570500506567484</v>
      </c>
      <c r="K236" s="262">
        <v>394</v>
      </c>
      <c r="L236" s="238">
        <v>731.04761904761904</v>
      </c>
      <c r="M236" s="263">
        <v>5.8250000000000002</v>
      </c>
      <c r="N236" s="186" t="s">
        <v>412</v>
      </c>
      <c r="O236" s="186" t="s">
        <v>415</v>
      </c>
      <c r="P236" s="189" t="s">
        <v>625</v>
      </c>
      <c r="Q236" s="186" t="s">
        <v>624</v>
      </c>
      <c r="R236" s="186" t="s">
        <v>463</v>
      </c>
      <c r="S236" s="186" t="s">
        <v>464</v>
      </c>
      <c r="T236" s="186" t="s">
        <v>463</v>
      </c>
      <c r="U236" s="186" t="s">
        <v>460</v>
      </c>
    </row>
    <row r="237" spans="1:21" customFormat="1" ht="15" x14ac:dyDescent="0.25">
      <c r="A237" s="183" t="s">
        <v>408</v>
      </c>
      <c r="B237" s="189" t="s">
        <v>409</v>
      </c>
      <c r="C237" s="189" t="s">
        <v>409</v>
      </c>
      <c r="D237" s="186" t="s">
        <v>647</v>
      </c>
      <c r="E237" s="186" t="s">
        <v>641</v>
      </c>
      <c r="F237" s="264">
        <f>K237*3.41214</f>
        <v>1054.3512599999999</v>
      </c>
      <c r="G237" s="264">
        <f>L237*M237</f>
        <v>3489.1750000000002</v>
      </c>
      <c r="H237" s="261">
        <v>73.150000000000006</v>
      </c>
      <c r="I237" s="237">
        <f>G237*H237/1000</f>
        <v>255.23315125000002</v>
      </c>
      <c r="J237" s="236">
        <f>F237/G237</f>
        <v>0.30217780994074528</v>
      </c>
      <c r="K237" s="238">
        <v>309</v>
      </c>
      <c r="L237" s="238">
        <v>599</v>
      </c>
      <c r="M237" s="265">
        <v>5.8250000000000002</v>
      </c>
      <c r="N237" s="186" t="s">
        <v>414</v>
      </c>
      <c r="O237" s="186" t="s">
        <v>413</v>
      </c>
      <c r="P237" s="189"/>
      <c r="Q237" s="186" t="s">
        <v>626</v>
      </c>
      <c r="R237" s="186" t="s">
        <v>439</v>
      </c>
      <c r="S237" s="186" t="s">
        <v>409</v>
      </c>
      <c r="T237" s="186" t="s">
        <v>440</v>
      </c>
      <c r="U237" s="186" t="s">
        <v>438</v>
      </c>
    </row>
    <row r="238" spans="1:21" customFormat="1" ht="15" x14ac:dyDescent="0.25">
      <c r="A238" s="183" t="s">
        <v>410</v>
      </c>
      <c r="B238" s="189" t="s">
        <v>411</v>
      </c>
      <c r="C238" s="189" t="s">
        <v>411</v>
      </c>
      <c r="D238" s="187" t="s">
        <v>647</v>
      </c>
      <c r="E238" s="187" t="s">
        <v>641</v>
      </c>
      <c r="F238" s="264">
        <f>K238*3.41214</f>
        <v>22531.349940600001</v>
      </c>
      <c r="G238" s="264">
        <f>L238*M238</f>
        <v>61074.847619047629</v>
      </c>
      <c r="H238" s="261">
        <v>73.150000000000006</v>
      </c>
      <c r="I238" s="237">
        <f>G238*H238/1000</f>
        <v>4467.6251033333347</v>
      </c>
      <c r="J238" s="236">
        <f>F238/G238</f>
        <v>0.36891373157635304</v>
      </c>
      <c r="K238" s="262">
        <v>6603.29</v>
      </c>
      <c r="L238" s="238">
        <v>10484.952380952382</v>
      </c>
      <c r="M238" s="263">
        <v>5.8250000000000002</v>
      </c>
      <c r="N238" s="186" t="s">
        <v>412</v>
      </c>
      <c r="O238" s="186" t="s">
        <v>415</v>
      </c>
      <c r="P238" s="189"/>
      <c r="Q238" s="186" t="s">
        <v>627</v>
      </c>
      <c r="R238" s="186" t="s">
        <v>439</v>
      </c>
      <c r="S238" s="186" t="s">
        <v>411</v>
      </c>
      <c r="T238" s="186" t="s">
        <v>440</v>
      </c>
      <c r="U238" s="186" t="s">
        <v>438</v>
      </c>
    </row>
    <row r="239" spans="1:21" customFormat="1" ht="34.5" x14ac:dyDescent="0.25">
      <c r="A239" s="183"/>
      <c r="B239" s="189"/>
      <c r="C239" s="185" t="s">
        <v>308</v>
      </c>
      <c r="D239" s="187"/>
      <c r="E239" s="187"/>
      <c r="F239" s="260"/>
      <c r="G239" s="260"/>
      <c r="H239" s="265"/>
      <c r="I239" s="237"/>
      <c r="J239" s="71"/>
      <c r="K239" s="262"/>
      <c r="L239" s="238"/>
      <c r="M239" s="270"/>
      <c r="N239" s="185" t="s">
        <v>416</v>
      </c>
      <c r="O239" s="186" t="s">
        <v>413</v>
      </c>
      <c r="P239" s="189" t="s">
        <v>561</v>
      </c>
      <c r="Q239" s="186"/>
      <c r="R239" s="186" t="s">
        <v>439</v>
      </c>
      <c r="S239" s="186" t="s">
        <v>453</v>
      </c>
      <c r="T239" s="187" t="s">
        <v>440</v>
      </c>
      <c r="U239" s="187" t="s">
        <v>438</v>
      </c>
    </row>
    <row r="240" spans="1:21" customFormat="1" ht="34.5" x14ac:dyDescent="0.25">
      <c r="A240" s="183"/>
      <c r="B240" s="189"/>
      <c r="C240" s="185" t="s">
        <v>309</v>
      </c>
      <c r="D240" s="187"/>
      <c r="E240" s="187"/>
      <c r="F240" s="260"/>
      <c r="G240" s="260"/>
      <c r="H240" s="265"/>
      <c r="I240" s="237"/>
      <c r="J240" s="71"/>
      <c r="K240" s="262"/>
      <c r="L240" s="238"/>
      <c r="M240" s="270"/>
      <c r="N240" s="185" t="s">
        <v>416</v>
      </c>
      <c r="O240" s="189" t="s">
        <v>413</v>
      </c>
      <c r="P240" s="189" t="s">
        <v>561</v>
      </c>
      <c r="Q240" s="186"/>
      <c r="R240" s="186" t="s">
        <v>439</v>
      </c>
      <c r="S240" s="186" t="s">
        <v>453</v>
      </c>
      <c r="T240" s="187" t="s">
        <v>440</v>
      </c>
      <c r="U240" s="187" t="s">
        <v>438</v>
      </c>
    </row>
    <row r="241" spans="1:21" customFormat="1" ht="34.5" x14ac:dyDescent="0.25">
      <c r="A241" s="183"/>
      <c r="B241" s="189"/>
      <c r="C241" s="185" t="s">
        <v>310</v>
      </c>
      <c r="D241" s="187"/>
      <c r="E241" s="187"/>
      <c r="F241" s="260"/>
      <c r="G241" s="260"/>
      <c r="H241" s="261"/>
      <c r="I241" s="237"/>
      <c r="J241" s="71"/>
      <c r="K241" s="262"/>
      <c r="L241" s="238"/>
      <c r="M241" s="263"/>
      <c r="N241" s="185" t="s">
        <v>416</v>
      </c>
      <c r="O241" s="189" t="s">
        <v>413</v>
      </c>
      <c r="P241" s="189" t="s">
        <v>561</v>
      </c>
      <c r="Q241" s="186"/>
      <c r="R241" s="186" t="s">
        <v>442</v>
      </c>
      <c r="S241" s="186" t="s">
        <v>443</v>
      </c>
      <c r="T241" s="187" t="s">
        <v>444</v>
      </c>
      <c r="U241" s="187" t="s">
        <v>427</v>
      </c>
    </row>
    <row r="242" spans="1:21" customFormat="1" ht="15" x14ac:dyDescent="0.25">
      <c r="A242" s="182"/>
      <c r="B242" s="182"/>
      <c r="C242" s="182"/>
      <c r="D242" s="182"/>
      <c r="E242" s="182"/>
      <c r="F242" s="182"/>
      <c r="G242" s="182"/>
      <c r="H242" s="182"/>
      <c r="I242" s="182"/>
      <c r="J242" s="182"/>
      <c r="K242" s="182"/>
      <c r="L242" s="182"/>
      <c r="M242" s="182"/>
      <c r="N242" s="182"/>
      <c r="O242" s="182"/>
      <c r="P242" s="182"/>
      <c r="Q242" s="182"/>
      <c r="R242" s="182"/>
      <c r="S242" s="182"/>
      <c r="T242" s="182"/>
      <c r="U242" s="182"/>
    </row>
    <row r="243" spans="1:21" customFormat="1" ht="15" x14ac:dyDescent="0.25">
      <c r="A243" s="182"/>
      <c r="B243" s="182"/>
      <c r="C243" s="182"/>
      <c r="D243" s="182"/>
      <c r="E243" s="182"/>
      <c r="F243" s="182"/>
      <c r="G243" s="182"/>
      <c r="H243" s="182"/>
      <c r="I243" s="182"/>
      <c r="J243" s="182"/>
      <c r="K243" s="182"/>
      <c r="L243" s="182"/>
      <c r="M243" s="182"/>
      <c r="N243" s="182"/>
      <c r="O243" s="182"/>
      <c r="P243" s="182"/>
      <c r="Q243" s="182"/>
      <c r="R243" s="182"/>
      <c r="S243" s="182"/>
      <c r="T243" s="182"/>
      <c r="U243" s="182"/>
    </row>
    <row r="244" spans="1:21" customFormat="1" ht="15" x14ac:dyDescent="0.25">
      <c r="A244" s="182"/>
      <c r="B244" s="182"/>
      <c r="C244" s="182"/>
      <c r="D244" s="182"/>
      <c r="E244" s="182"/>
      <c r="F244" s="182"/>
      <c r="G244" s="182"/>
      <c r="H244" s="182"/>
      <c r="I244" s="329"/>
      <c r="J244" s="182"/>
      <c r="K244" s="182"/>
      <c r="L244" s="182"/>
      <c r="M244" s="182"/>
      <c r="N244" s="182"/>
      <c r="O244" s="182"/>
      <c r="P244" s="182"/>
      <c r="Q244" s="182"/>
      <c r="R244" s="182"/>
      <c r="S244" s="182"/>
      <c r="T244" s="182"/>
      <c r="U244" s="182"/>
    </row>
    <row r="245" spans="1:21" customFormat="1" ht="15" x14ac:dyDescent="0.25">
      <c r="A245" s="182"/>
      <c r="B245" s="182"/>
      <c r="C245" s="182"/>
      <c r="D245" s="182"/>
      <c r="E245" s="182"/>
      <c r="F245" s="182"/>
      <c r="G245" s="182"/>
      <c r="H245" s="182"/>
      <c r="I245" s="329"/>
      <c r="J245" s="182"/>
      <c r="K245" s="182"/>
      <c r="L245" s="182"/>
      <c r="M245" s="182"/>
      <c r="N245" s="182"/>
      <c r="O245" s="182"/>
      <c r="P245" s="182"/>
      <c r="Q245" s="182"/>
      <c r="R245" s="182"/>
      <c r="S245" s="182"/>
      <c r="T245" s="182"/>
      <c r="U245" s="182"/>
    </row>
    <row r="246" spans="1:21" customFormat="1" ht="15" x14ac:dyDescent="0.25">
      <c r="A246" s="182"/>
      <c r="B246" s="182"/>
      <c r="C246" s="182"/>
      <c r="D246" s="182"/>
      <c r="E246" s="182"/>
      <c r="F246" s="182"/>
      <c r="G246" s="182"/>
      <c r="H246" s="182"/>
      <c r="I246" s="182"/>
      <c r="J246" s="329"/>
      <c r="K246" s="182"/>
      <c r="L246" s="182"/>
      <c r="M246" s="182"/>
      <c r="N246" s="182"/>
      <c r="O246" s="182"/>
      <c r="P246" s="182"/>
      <c r="Q246" s="182"/>
      <c r="R246" s="182"/>
      <c r="S246" s="182"/>
      <c r="T246" s="182"/>
      <c r="U246" s="182"/>
    </row>
    <row r="247" spans="1:21" customFormat="1" ht="15" x14ac:dyDescent="0.25">
      <c r="A247" s="182"/>
      <c r="B247" s="182"/>
      <c r="C247" s="182"/>
      <c r="D247" s="182"/>
      <c r="E247" s="182"/>
      <c r="F247" s="182"/>
      <c r="G247" s="182"/>
      <c r="H247" s="182"/>
      <c r="I247" s="182"/>
      <c r="J247" s="182"/>
      <c r="K247" s="182"/>
      <c r="L247" s="182"/>
      <c r="M247" s="182"/>
      <c r="N247" s="182"/>
      <c r="O247" s="182"/>
      <c r="P247" s="182"/>
      <c r="Q247" s="182"/>
      <c r="R247" s="182"/>
      <c r="S247" s="182"/>
      <c r="T247" s="182"/>
      <c r="U247" s="182"/>
    </row>
    <row r="248" spans="1:21" customFormat="1" ht="15" x14ac:dyDescent="0.25">
      <c r="A248" s="182"/>
      <c r="B248" s="182"/>
      <c r="C248" s="182"/>
      <c r="D248" s="182"/>
      <c r="E248" s="182"/>
      <c r="F248" s="182"/>
      <c r="G248" s="182"/>
      <c r="H248" s="182"/>
      <c r="I248" s="182"/>
      <c r="J248" s="182"/>
      <c r="K248" s="182"/>
      <c r="L248" s="182"/>
      <c r="M248" s="182"/>
      <c r="N248" s="182"/>
      <c r="O248" s="182"/>
      <c r="P248" s="182"/>
      <c r="Q248" s="182"/>
      <c r="R248" s="182"/>
      <c r="S248" s="182"/>
      <c r="T248" s="182"/>
      <c r="U248" s="182"/>
    </row>
    <row r="249" spans="1:21" customFormat="1" ht="15" x14ac:dyDescent="0.25">
      <c r="A249" s="182"/>
      <c r="B249" s="182"/>
      <c r="C249" s="182"/>
      <c r="D249" s="182"/>
      <c r="E249" s="182"/>
      <c r="F249" s="182"/>
      <c r="G249" s="182"/>
      <c r="H249" s="182"/>
      <c r="I249" s="182"/>
      <c r="J249" s="182"/>
      <c r="K249" s="182"/>
      <c r="L249" s="182"/>
      <c r="M249" s="182"/>
      <c r="N249" s="182"/>
      <c r="O249" s="182"/>
      <c r="P249" s="182"/>
      <c r="Q249" s="182"/>
      <c r="R249" s="182"/>
      <c r="S249" s="182"/>
      <c r="T249" s="182"/>
      <c r="U249" s="182"/>
    </row>
    <row r="250" spans="1:21" customFormat="1" ht="15" x14ac:dyDescent="0.25">
      <c r="A250" s="182"/>
      <c r="B250" s="182"/>
      <c r="C250" s="182"/>
      <c r="D250" s="182"/>
      <c r="E250" s="182"/>
      <c r="F250" s="182"/>
      <c r="G250" s="182"/>
      <c r="H250" s="182"/>
      <c r="I250" s="182"/>
      <c r="J250" s="182"/>
      <c r="K250" s="182"/>
      <c r="L250" s="182"/>
      <c r="M250" s="182"/>
      <c r="N250" s="182"/>
      <c r="O250" s="182"/>
      <c r="P250" s="182"/>
      <c r="Q250" s="182"/>
      <c r="R250" s="182"/>
      <c r="S250" s="182"/>
      <c r="T250" s="182"/>
      <c r="U250" s="182"/>
    </row>
    <row r="251" spans="1:21" customFormat="1" ht="15" x14ac:dyDescent="0.25">
      <c r="A251" s="182"/>
      <c r="B251" s="182"/>
      <c r="C251" s="182"/>
      <c r="D251" s="182"/>
      <c r="E251" s="182"/>
      <c r="F251" s="182"/>
      <c r="G251" s="182"/>
      <c r="H251" s="182"/>
      <c r="I251" s="182"/>
      <c r="J251" s="182"/>
      <c r="K251" s="182"/>
      <c r="L251" s="182"/>
      <c r="M251" s="182"/>
      <c r="N251" s="182"/>
      <c r="O251" s="182"/>
      <c r="P251" s="182"/>
      <c r="Q251" s="182"/>
      <c r="R251" s="182"/>
      <c r="S251" s="182"/>
      <c r="T251" s="182"/>
      <c r="U251" s="182"/>
    </row>
    <row r="252" spans="1:21" customFormat="1" ht="15" x14ac:dyDescent="0.25">
      <c r="A252" s="182"/>
      <c r="B252" s="182"/>
      <c r="C252" s="182"/>
      <c r="D252" s="182"/>
      <c r="E252" s="182"/>
      <c r="F252" s="182"/>
      <c r="G252" s="182"/>
      <c r="H252" s="182"/>
      <c r="I252" s="182"/>
      <c r="J252" s="182"/>
      <c r="K252" s="182"/>
      <c r="L252" s="182"/>
      <c r="M252" s="182"/>
      <c r="N252" s="182"/>
      <c r="O252" s="182"/>
      <c r="P252" s="182"/>
      <c r="Q252" s="182"/>
      <c r="R252" s="182"/>
      <c r="S252" s="182"/>
      <c r="T252" s="182"/>
      <c r="U252" s="182"/>
    </row>
    <row r="253" spans="1:21" customFormat="1" ht="15" x14ac:dyDescent="0.25">
      <c r="A253" s="182"/>
      <c r="B253" s="182"/>
      <c r="C253" s="182"/>
      <c r="D253" s="182"/>
      <c r="E253" s="182"/>
      <c r="F253" s="182"/>
      <c r="G253" s="182"/>
      <c r="H253" s="182"/>
      <c r="I253" s="182"/>
      <c r="J253" s="182"/>
      <c r="K253" s="182"/>
      <c r="L253" s="182"/>
      <c r="M253" s="182"/>
      <c r="N253" s="182"/>
      <c r="O253" s="182"/>
      <c r="P253" s="182"/>
      <c r="Q253" s="182"/>
      <c r="R253" s="182"/>
      <c r="S253" s="182"/>
      <c r="T253" s="182"/>
      <c r="U253" s="182"/>
    </row>
    <row r="254" spans="1:21" customFormat="1" ht="15" x14ac:dyDescent="0.25">
      <c r="A254" s="182"/>
      <c r="B254" s="182"/>
      <c r="C254" s="182"/>
      <c r="D254" s="182"/>
      <c r="E254" s="182"/>
      <c r="F254" s="182"/>
      <c r="G254" s="182"/>
      <c r="H254" s="182"/>
      <c r="I254" s="182"/>
      <c r="J254" s="182"/>
      <c r="K254" s="182"/>
      <c r="L254" s="182"/>
      <c r="M254" s="182"/>
      <c r="N254" s="182"/>
      <c r="O254" s="182"/>
      <c r="P254" s="182"/>
      <c r="Q254" s="182"/>
      <c r="R254" s="182"/>
      <c r="S254" s="182"/>
      <c r="T254" s="182"/>
      <c r="U254" s="182"/>
    </row>
    <row r="255" spans="1:21" customFormat="1" ht="15" x14ac:dyDescent="0.25">
      <c r="A255" s="182"/>
      <c r="B255" s="182"/>
      <c r="C255" s="182"/>
      <c r="D255" s="182"/>
      <c r="E255" s="182"/>
      <c r="F255" s="182"/>
      <c r="G255" s="182"/>
      <c r="H255" s="182"/>
      <c r="I255" s="182"/>
      <c r="J255" s="182"/>
      <c r="K255" s="182"/>
      <c r="L255" s="182"/>
      <c r="M255" s="182"/>
      <c r="N255" s="182"/>
      <c r="O255" s="182"/>
      <c r="P255" s="182"/>
      <c r="Q255" s="182"/>
      <c r="R255" s="182"/>
      <c r="S255" s="182"/>
      <c r="T255" s="182"/>
      <c r="U255" s="182"/>
    </row>
    <row r="256" spans="1:21" customFormat="1" ht="15" x14ac:dyDescent="0.25">
      <c r="A256" s="182"/>
      <c r="B256" s="182"/>
      <c r="C256" s="182"/>
      <c r="D256" s="182"/>
      <c r="E256" s="182"/>
      <c r="F256" s="182"/>
      <c r="G256" s="182"/>
      <c r="H256" s="182"/>
      <c r="I256" s="182"/>
      <c r="J256" s="182"/>
      <c r="K256" s="182"/>
      <c r="L256" s="182"/>
      <c r="M256" s="182"/>
      <c r="N256" s="182"/>
      <c r="O256" s="182"/>
      <c r="P256" s="182"/>
      <c r="Q256" s="182"/>
      <c r="R256" s="182"/>
      <c r="S256" s="182"/>
      <c r="T256" s="182"/>
      <c r="U256" s="182"/>
    </row>
    <row r="257" spans="1:21" customFormat="1" ht="15" x14ac:dyDescent="0.25">
      <c r="A257" s="182"/>
      <c r="B257" s="182"/>
      <c r="C257" s="182"/>
      <c r="D257" s="182"/>
      <c r="E257" s="182"/>
      <c r="F257" s="182"/>
      <c r="G257" s="182"/>
      <c r="H257" s="182"/>
      <c r="I257" s="182"/>
      <c r="J257" s="182"/>
      <c r="K257" s="182"/>
      <c r="L257" s="182"/>
      <c r="M257" s="182"/>
      <c r="N257" s="182"/>
      <c r="O257" s="182"/>
      <c r="P257" s="182"/>
      <c r="Q257" s="182"/>
      <c r="R257" s="182"/>
      <c r="S257" s="182"/>
      <c r="T257" s="182"/>
      <c r="U257" s="182"/>
    </row>
    <row r="258" spans="1:21" customFormat="1" ht="15" x14ac:dyDescent="0.25">
      <c r="A258" s="182"/>
      <c r="B258" s="182"/>
      <c r="C258" s="182"/>
      <c r="D258" s="182"/>
      <c r="E258" s="182"/>
      <c r="F258" s="182"/>
      <c r="G258" s="182"/>
      <c r="H258" s="182"/>
      <c r="I258" s="182"/>
      <c r="J258" s="182"/>
      <c r="K258" s="182"/>
      <c r="L258" s="182"/>
      <c r="M258" s="182"/>
      <c r="N258" s="182"/>
      <c r="O258" s="182"/>
      <c r="P258" s="182"/>
      <c r="Q258" s="182"/>
      <c r="R258" s="182"/>
      <c r="S258" s="182"/>
      <c r="T258" s="182"/>
      <c r="U258" s="182"/>
    </row>
    <row r="259" spans="1:21" customFormat="1" ht="15" x14ac:dyDescent="0.25">
      <c r="A259" s="182"/>
      <c r="B259" s="182"/>
      <c r="C259" s="182"/>
      <c r="D259" s="182"/>
      <c r="E259" s="182"/>
      <c r="F259" s="182"/>
      <c r="G259" s="182"/>
      <c r="H259" s="182"/>
      <c r="I259" s="182"/>
      <c r="J259" s="182"/>
      <c r="K259" s="182"/>
      <c r="L259" s="182"/>
      <c r="M259" s="182"/>
      <c r="N259" s="182"/>
      <c r="O259" s="182"/>
      <c r="P259" s="182"/>
      <c r="Q259" s="182"/>
      <c r="R259" s="182"/>
      <c r="S259" s="182"/>
      <c r="T259" s="182"/>
      <c r="U259" s="182"/>
    </row>
    <row r="260" spans="1:21" customFormat="1" ht="15" x14ac:dyDescent="0.25">
      <c r="A260" s="182"/>
      <c r="B260" s="182"/>
      <c r="C260" s="182"/>
      <c r="D260" s="182"/>
      <c r="E260" s="182"/>
      <c r="F260" s="182"/>
      <c r="G260" s="182"/>
      <c r="H260" s="182"/>
      <c r="I260" s="182"/>
      <c r="J260" s="182"/>
      <c r="K260" s="182"/>
      <c r="L260" s="182"/>
      <c r="M260" s="182"/>
      <c r="N260" s="182"/>
      <c r="O260" s="182"/>
      <c r="P260" s="182"/>
      <c r="Q260" s="182"/>
      <c r="R260" s="182"/>
      <c r="S260" s="182"/>
      <c r="T260" s="182"/>
      <c r="U260" s="182"/>
    </row>
    <row r="261" spans="1:21" customFormat="1" ht="15" x14ac:dyDescent="0.25">
      <c r="A261" s="182"/>
      <c r="B261" s="182"/>
      <c r="C261" s="182"/>
      <c r="D261" s="182"/>
      <c r="E261" s="182"/>
      <c r="F261" s="182"/>
      <c r="G261" s="182"/>
      <c r="H261" s="182"/>
      <c r="I261" s="182"/>
      <c r="J261" s="182"/>
      <c r="K261" s="182"/>
      <c r="L261" s="182"/>
      <c r="M261" s="182"/>
      <c r="N261" s="182"/>
      <c r="O261" s="182"/>
      <c r="P261" s="182"/>
      <c r="Q261" s="182"/>
      <c r="R261" s="182"/>
      <c r="S261" s="182"/>
      <c r="T261" s="182"/>
      <c r="U261" s="182"/>
    </row>
    <row r="262" spans="1:21" customFormat="1" ht="15" x14ac:dyDescent="0.25">
      <c r="A262" s="182"/>
      <c r="B262" s="182"/>
      <c r="C262" s="182"/>
      <c r="D262" s="182"/>
      <c r="E262" s="182"/>
      <c r="F262" s="182"/>
      <c r="G262" s="182"/>
      <c r="H262" s="182"/>
      <c r="I262" s="182"/>
      <c r="J262" s="182"/>
      <c r="K262" s="182"/>
      <c r="L262" s="182"/>
      <c r="M262" s="182"/>
      <c r="N262" s="182"/>
      <c r="O262" s="182"/>
      <c r="P262" s="182"/>
      <c r="Q262" s="182"/>
      <c r="R262" s="182"/>
      <c r="S262" s="182"/>
      <c r="T262" s="182"/>
      <c r="U262" s="182"/>
    </row>
    <row r="263" spans="1:21" customFormat="1" ht="15" x14ac:dyDescent="0.25">
      <c r="A263" s="182"/>
      <c r="B263" s="182"/>
      <c r="C263" s="182"/>
      <c r="D263" s="182"/>
      <c r="E263" s="182"/>
      <c r="F263" s="182"/>
      <c r="G263" s="182"/>
      <c r="H263" s="182"/>
      <c r="I263" s="182"/>
      <c r="J263" s="182"/>
      <c r="K263" s="182"/>
      <c r="L263" s="182"/>
      <c r="M263" s="182"/>
      <c r="N263" s="182"/>
      <c r="O263" s="182"/>
      <c r="P263" s="182"/>
      <c r="Q263" s="182"/>
      <c r="R263" s="182"/>
      <c r="S263" s="182"/>
      <c r="T263" s="182"/>
      <c r="U263" s="182"/>
    </row>
    <row r="264" spans="1:21" customFormat="1" ht="15" x14ac:dyDescent="0.25">
      <c r="A264" s="182"/>
      <c r="B264" s="182"/>
      <c r="C264" s="182"/>
      <c r="D264" s="182"/>
      <c r="E264" s="182"/>
      <c r="F264" s="182"/>
      <c r="G264" s="182"/>
      <c r="H264" s="182"/>
      <c r="I264" s="182"/>
      <c r="J264" s="182"/>
      <c r="K264" s="182"/>
      <c r="L264" s="182"/>
      <c r="M264" s="182"/>
      <c r="N264" s="182"/>
      <c r="O264" s="182"/>
      <c r="P264" s="182"/>
      <c r="Q264" s="182"/>
      <c r="R264" s="182"/>
      <c r="S264" s="182"/>
      <c r="T264" s="182"/>
      <c r="U264" s="182"/>
    </row>
    <row r="265" spans="1:21" customFormat="1" ht="15" x14ac:dyDescent="0.25">
      <c r="A265" s="182"/>
      <c r="B265" s="182"/>
      <c r="C265" s="182"/>
      <c r="D265" s="182"/>
      <c r="E265" s="182"/>
      <c r="F265" s="182"/>
      <c r="G265" s="182"/>
      <c r="H265" s="182"/>
      <c r="I265" s="182"/>
      <c r="J265" s="182"/>
      <c r="K265" s="182"/>
      <c r="L265" s="182"/>
      <c r="M265" s="182"/>
      <c r="N265" s="182"/>
      <c r="O265" s="182"/>
      <c r="P265" s="182"/>
      <c r="Q265" s="182"/>
      <c r="R265" s="182"/>
      <c r="S265" s="182"/>
      <c r="T265" s="182"/>
      <c r="U265" s="182"/>
    </row>
    <row r="266" spans="1:21" customFormat="1" ht="15" x14ac:dyDescent="0.25">
      <c r="A266" s="182"/>
      <c r="B266" s="182"/>
      <c r="C266" s="182"/>
      <c r="D266" s="182"/>
      <c r="E266" s="182"/>
      <c r="F266" s="182"/>
      <c r="G266" s="182"/>
      <c r="H266" s="182"/>
      <c r="I266" s="182"/>
      <c r="J266" s="182"/>
      <c r="K266" s="182"/>
      <c r="L266" s="182"/>
      <c r="M266" s="182"/>
      <c r="N266" s="182"/>
      <c r="O266" s="182"/>
      <c r="P266" s="182"/>
      <c r="Q266" s="182"/>
      <c r="R266" s="182"/>
      <c r="S266" s="182"/>
      <c r="T266" s="182"/>
      <c r="U266" s="182"/>
    </row>
    <row r="267" spans="1:21" customFormat="1" ht="15" x14ac:dyDescent="0.25">
      <c r="A267" s="182"/>
      <c r="B267" s="182"/>
      <c r="C267" s="182"/>
      <c r="D267" s="182"/>
      <c r="E267" s="182"/>
      <c r="F267" s="182"/>
      <c r="G267" s="182"/>
      <c r="H267" s="182"/>
      <c r="I267" s="182"/>
      <c r="J267" s="182"/>
      <c r="K267" s="182"/>
      <c r="L267" s="182"/>
      <c r="M267" s="182"/>
      <c r="N267" s="182"/>
      <c r="O267" s="182"/>
      <c r="P267" s="182"/>
      <c r="Q267" s="182"/>
      <c r="R267" s="182"/>
      <c r="S267" s="182"/>
      <c r="T267" s="182"/>
      <c r="U267" s="182"/>
    </row>
    <row r="268" spans="1:21" customFormat="1" ht="15" x14ac:dyDescent="0.25">
      <c r="A268" s="182"/>
      <c r="B268" s="182"/>
      <c r="C268" s="182"/>
      <c r="D268" s="182"/>
      <c r="E268" s="182"/>
      <c r="F268" s="182"/>
      <c r="G268" s="182"/>
      <c r="H268" s="182"/>
      <c r="I268" s="182"/>
      <c r="J268" s="182"/>
      <c r="K268" s="182"/>
      <c r="L268" s="182"/>
      <c r="M268" s="182"/>
      <c r="N268" s="182"/>
      <c r="O268" s="182"/>
      <c r="P268" s="182"/>
      <c r="Q268" s="182"/>
      <c r="R268" s="182"/>
      <c r="S268" s="182"/>
      <c r="T268" s="182"/>
      <c r="U268" s="182"/>
    </row>
    <row r="269" spans="1:21" customFormat="1" ht="15" x14ac:dyDescent="0.25">
      <c r="A269" s="182"/>
      <c r="B269" s="182"/>
      <c r="C269" s="182"/>
      <c r="D269" s="182"/>
      <c r="E269" s="182"/>
      <c r="F269" s="182"/>
      <c r="G269" s="182"/>
      <c r="H269" s="182"/>
      <c r="I269" s="182"/>
      <c r="J269" s="182"/>
      <c r="K269" s="182"/>
      <c r="L269" s="182"/>
      <c r="M269" s="182"/>
      <c r="N269" s="182"/>
      <c r="O269" s="182"/>
      <c r="P269" s="182"/>
      <c r="Q269" s="182"/>
      <c r="R269" s="182"/>
      <c r="S269" s="182"/>
      <c r="T269" s="182"/>
      <c r="U269" s="182"/>
    </row>
    <row r="270" spans="1:21" customFormat="1" ht="15" x14ac:dyDescent="0.25">
      <c r="A270" s="182"/>
      <c r="B270" s="182"/>
      <c r="C270" s="182"/>
      <c r="D270" s="182"/>
      <c r="E270" s="182"/>
      <c r="F270" s="182"/>
      <c r="G270" s="182"/>
      <c r="H270" s="182"/>
      <c r="I270" s="182"/>
      <c r="J270" s="182"/>
      <c r="K270" s="182"/>
      <c r="L270" s="182"/>
      <c r="M270" s="182"/>
      <c r="N270" s="182"/>
      <c r="O270" s="182"/>
      <c r="P270" s="182"/>
      <c r="Q270" s="182"/>
      <c r="R270" s="182"/>
      <c r="S270" s="182"/>
      <c r="T270" s="182"/>
      <c r="U270" s="182"/>
    </row>
    <row r="271" spans="1:21" customFormat="1" ht="15" x14ac:dyDescent="0.25">
      <c r="A271" s="182"/>
      <c r="B271" s="182"/>
      <c r="C271" s="182"/>
      <c r="D271" s="182"/>
      <c r="E271" s="182"/>
      <c r="F271" s="182"/>
      <c r="G271" s="182"/>
      <c r="H271" s="182"/>
      <c r="I271" s="182"/>
      <c r="J271" s="182"/>
      <c r="K271" s="182"/>
      <c r="L271" s="182"/>
      <c r="M271" s="182"/>
      <c r="N271" s="182"/>
      <c r="O271" s="182"/>
      <c r="P271" s="182"/>
      <c r="Q271" s="182"/>
      <c r="R271" s="182"/>
      <c r="S271" s="182"/>
      <c r="T271" s="182"/>
      <c r="U271" s="182"/>
    </row>
    <row r="272" spans="1:21" customFormat="1" ht="15" x14ac:dyDescent="0.25">
      <c r="A272" s="182"/>
      <c r="B272" s="182"/>
      <c r="C272" s="182"/>
      <c r="D272" s="182"/>
      <c r="E272" s="182"/>
      <c r="F272" s="182"/>
      <c r="G272" s="182"/>
      <c r="H272" s="182"/>
      <c r="I272" s="182"/>
      <c r="J272" s="182"/>
      <c r="K272" s="182"/>
      <c r="L272" s="182"/>
      <c r="M272" s="182"/>
      <c r="N272" s="182"/>
      <c r="O272" s="182"/>
      <c r="P272" s="182"/>
      <c r="Q272" s="182"/>
      <c r="R272" s="182"/>
      <c r="S272" s="182"/>
      <c r="T272" s="182"/>
      <c r="U272" s="182"/>
    </row>
    <row r="273" spans="1:21" customFormat="1" ht="15" x14ac:dyDescent="0.25">
      <c r="A273" s="182"/>
      <c r="B273" s="182"/>
      <c r="C273" s="182"/>
      <c r="D273" s="182"/>
      <c r="E273" s="182"/>
      <c r="F273" s="182"/>
      <c r="G273" s="182"/>
      <c r="H273" s="182"/>
      <c r="I273" s="182"/>
      <c r="J273" s="182"/>
      <c r="K273" s="182"/>
      <c r="L273" s="182"/>
      <c r="M273" s="182"/>
      <c r="N273" s="182"/>
      <c r="O273" s="182"/>
      <c r="P273" s="182"/>
      <c r="Q273" s="182"/>
      <c r="R273" s="182"/>
      <c r="S273" s="182"/>
      <c r="T273" s="182"/>
      <c r="U273" s="182"/>
    </row>
    <row r="274" spans="1:21" customFormat="1" ht="15" x14ac:dyDescent="0.25">
      <c r="A274" s="182"/>
      <c r="B274" s="182"/>
      <c r="C274" s="182"/>
      <c r="D274" s="182"/>
      <c r="E274" s="182"/>
      <c r="F274" s="182"/>
      <c r="G274" s="182"/>
      <c r="H274" s="182"/>
      <c r="I274" s="182"/>
      <c r="J274" s="182"/>
      <c r="K274" s="182"/>
      <c r="L274" s="182"/>
      <c r="M274" s="182"/>
      <c r="N274" s="182"/>
      <c r="O274" s="182"/>
      <c r="P274" s="182"/>
      <c r="Q274" s="182"/>
      <c r="R274" s="182"/>
      <c r="S274" s="182"/>
      <c r="T274" s="182"/>
      <c r="U274" s="182"/>
    </row>
    <row r="275" spans="1:21" customFormat="1" ht="15" x14ac:dyDescent="0.25">
      <c r="A275" s="182"/>
      <c r="B275" s="182"/>
      <c r="C275" s="182"/>
      <c r="D275" s="182"/>
      <c r="E275" s="182"/>
      <c r="F275" s="182"/>
      <c r="G275" s="182"/>
      <c r="H275" s="182"/>
      <c r="I275" s="182"/>
      <c r="J275" s="182"/>
      <c r="K275" s="182"/>
      <c r="L275" s="182"/>
      <c r="M275" s="182"/>
      <c r="N275" s="182"/>
      <c r="O275" s="182"/>
      <c r="P275" s="182"/>
      <c r="Q275" s="182"/>
      <c r="R275" s="182"/>
      <c r="S275" s="182"/>
      <c r="T275" s="182"/>
      <c r="U275" s="182"/>
    </row>
    <row r="276" spans="1:21" customFormat="1" ht="15" x14ac:dyDescent="0.25">
      <c r="A276" s="182"/>
      <c r="B276" s="182"/>
      <c r="C276" s="182"/>
      <c r="D276" s="182"/>
      <c r="E276" s="182"/>
      <c r="F276" s="182"/>
      <c r="G276" s="182"/>
      <c r="H276" s="182"/>
      <c r="I276" s="182"/>
      <c r="J276" s="182"/>
      <c r="K276" s="182"/>
      <c r="L276" s="182"/>
      <c r="M276" s="182"/>
      <c r="N276" s="182"/>
      <c r="O276" s="182"/>
      <c r="P276" s="182"/>
      <c r="Q276" s="182"/>
      <c r="R276" s="182"/>
      <c r="S276" s="182"/>
      <c r="T276" s="182"/>
      <c r="U276" s="182"/>
    </row>
    <row r="277" spans="1:21" customFormat="1" ht="15" x14ac:dyDescent="0.25">
      <c r="A277" s="182"/>
      <c r="B277" s="182"/>
      <c r="C277" s="182"/>
      <c r="D277" s="182"/>
      <c r="E277" s="182"/>
      <c r="F277" s="182"/>
      <c r="G277" s="182"/>
      <c r="H277" s="182"/>
      <c r="I277" s="182"/>
      <c r="J277" s="182"/>
      <c r="K277" s="182"/>
      <c r="L277" s="182"/>
      <c r="M277" s="182"/>
      <c r="N277" s="182"/>
      <c r="O277" s="182"/>
      <c r="P277" s="182"/>
      <c r="Q277" s="182"/>
      <c r="R277" s="182"/>
      <c r="S277" s="182"/>
      <c r="T277" s="182"/>
      <c r="U277" s="182"/>
    </row>
    <row r="278" spans="1:21" customFormat="1" ht="15" x14ac:dyDescent="0.25">
      <c r="A278" s="182"/>
      <c r="B278" s="182"/>
      <c r="C278" s="182"/>
      <c r="D278" s="182"/>
      <c r="E278" s="182"/>
      <c r="F278" s="182"/>
      <c r="G278" s="182"/>
      <c r="H278" s="182"/>
      <c r="I278" s="182"/>
      <c r="J278" s="182"/>
      <c r="K278" s="182"/>
      <c r="L278" s="182"/>
      <c r="M278" s="182"/>
      <c r="N278" s="182"/>
      <c r="O278" s="182"/>
      <c r="P278" s="182"/>
      <c r="Q278" s="182"/>
      <c r="R278" s="182"/>
      <c r="S278" s="182"/>
      <c r="T278" s="182"/>
      <c r="U278" s="182"/>
    </row>
    <row r="279" spans="1:21" customFormat="1" ht="15" x14ac:dyDescent="0.25">
      <c r="A279" s="182"/>
      <c r="B279" s="182"/>
      <c r="C279" s="182"/>
      <c r="D279" s="182"/>
      <c r="E279" s="182"/>
      <c r="F279" s="182"/>
      <c r="G279" s="182"/>
      <c r="H279" s="182"/>
      <c r="I279" s="182"/>
      <c r="J279" s="182"/>
      <c r="K279" s="182"/>
      <c r="L279" s="182"/>
      <c r="M279" s="182"/>
      <c r="N279" s="182"/>
      <c r="O279" s="182"/>
      <c r="P279" s="182"/>
      <c r="Q279" s="182"/>
      <c r="R279" s="182"/>
      <c r="S279" s="182"/>
      <c r="T279" s="182"/>
      <c r="U279" s="182"/>
    </row>
    <row r="280" spans="1:21" customFormat="1" ht="15" x14ac:dyDescent="0.25">
      <c r="A280" s="182"/>
      <c r="B280" s="182"/>
      <c r="C280" s="182"/>
      <c r="D280" s="182"/>
      <c r="E280" s="182"/>
      <c r="F280" s="182"/>
      <c r="G280" s="182"/>
      <c r="H280" s="182"/>
      <c r="I280" s="182"/>
      <c r="J280" s="182"/>
      <c r="K280" s="182"/>
      <c r="L280" s="182"/>
      <c r="M280" s="182"/>
      <c r="N280" s="182"/>
      <c r="O280" s="182"/>
      <c r="P280" s="182"/>
      <c r="Q280" s="182"/>
      <c r="R280" s="182"/>
      <c r="S280" s="182"/>
      <c r="T280" s="182"/>
      <c r="U280" s="182"/>
    </row>
    <row r="281" spans="1:21" customFormat="1" ht="15" x14ac:dyDescent="0.25">
      <c r="A281" s="182"/>
      <c r="B281" s="182"/>
      <c r="C281" s="182"/>
      <c r="D281" s="182"/>
      <c r="E281" s="182"/>
      <c r="F281" s="182"/>
      <c r="G281" s="182"/>
      <c r="H281" s="182"/>
      <c r="I281" s="182"/>
      <c r="J281" s="182"/>
      <c r="K281" s="182"/>
      <c r="L281" s="182"/>
      <c r="M281" s="182"/>
      <c r="N281" s="182"/>
      <c r="O281" s="182"/>
      <c r="P281" s="182"/>
      <c r="Q281" s="182"/>
      <c r="R281" s="182"/>
      <c r="S281" s="182"/>
      <c r="T281" s="182"/>
      <c r="U281" s="182"/>
    </row>
    <row r="282" spans="1:21" customFormat="1" ht="15" x14ac:dyDescent="0.25">
      <c r="A282" s="182"/>
      <c r="B282" s="182"/>
      <c r="C282" s="182"/>
      <c r="D282" s="182"/>
      <c r="E282" s="182"/>
      <c r="F282" s="182"/>
      <c r="G282" s="182"/>
      <c r="H282" s="182"/>
      <c r="I282" s="182"/>
      <c r="J282" s="182"/>
      <c r="K282" s="182"/>
      <c r="L282" s="182"/>
      <c r="M282" s="182"/>
      <c r="N282" s="182"/>
      <c r="O282" s="182"/>
      <c r="P282" s="182"/>
      <c r="Q282" s="182"/>
      <c r="R282" s="182"/>
      <c r="S282" s="182"/>
      <c r="T282" s="182"/>
      <c r="U282" s="182"/>
    </row>
    <row r="283" spans="1:21" customFormat="1" ht="15" x14ac:dyDescent="0.25">
      <c r="A283" s="182"/>
      <c r="B283" s="182"/>
      <c r="C283" s="182"/>
      <c r="D283" s="182"/>
      <c r="E283" s="182"/>
      <c r="F283" s="182"/>
      <c r="G283" s="182"/>
      <c r="H283" s="182"/>
      <c r="I283" s="182"/>
      <c r="J283" s="182"/>
      <c r="K283" s="182"/>
      <c r="L283" s="182"/>
      <c r="M283" s="182"/>
      <c r="N283" s="182"/>
      <c r="O283" s="182"/>
      <c r="P283" s="182"/>
      <c r="Q283" s="182"/>
      <c r="R283" s="182"/>
      <c r="S283" s="182"/>
      <c r="T283" s="182"/>
      <c r="U283" s="182"/>
    </row>
    <row r="284" spans="1:21" customFormat="1" ht="15" x14ac:dyDescent="0.25">
      <c r="A284" s="182"/>
      <c r="B284" s="182"/>
      <c r="C284" s="182"/>
      <c r="D284" s="182"/>
      <c r="E284" s="182"/>
      <c r="F284" s="182"/>
      <c r="G284" s="182"/>
      <c r="H284" s="182"/>
      <c r="I284" s="182"/>
      <c r="J284" s="182"/>
      <c r="K284" s="182"/>
      <c r="L284" s="182"/>
      <c r="M284" s="182"/>
      <c r="N284" s="182"/>
      <c r="O284" s="182"/>
      <c r="P284" s="182"/>
      <c r="Q284" s="182"/>
      <c r="R284" s="182"/>
      <c r="S284" s="182"/>
      <c r="T284" s="182"/>
      <c r="U284" s="182"/>
    </row>
    <row r="285" spans="1:21" customFormat="1" ht="15" x14ac:dyDescent="0.25">
      <c r="A285" s="182"/>
      <c r="B285" s="182"/>
      <c r="C285" s="182"/>
      <c r="D285" s="182"/>
      <c r="E285" s="182"/>
      <c r="F285" s="182"/>
      <c r="G285" s="182"/>
      <c r="H285" s="182"/>
      <c r="I285" s="182"/>
      <c r="J285" s="182"/>
      <c r="K285" s="182"/>
      <c r="L285" s="182"/>
      <c r="M285" s="182"/>
      <c r="N285" s="182"/>
      <c r="O285" s="182"/>
      <c r="P285" s="182"/>
      <c r="Q285" s="182"/>
      <c r="R285" s="182"/>
      <c r="S285" s="182"/>
      <c r="T285" s="182"/>
      <c r="U285" s="182"/>
    </row>
    <row r="286" spans="1:21" customFormat="1" ht="15" x14ac:dyDescent="0.25">
      <c r="A286" s="182"/>
      <c r="B286" s="182"/>
      <c r="C286" s="182"/>
      <c r="D286" s="182"/>
      <c r="E286" s="182"/>
      <c r="F286" s="182"/>
      <c r="G286" s="182"/>
      <c r="H286" s="182"/>
      <c r="I286" s="182"/>
      <c r="J286" s="182"/>
      <c r="K286" s="182"/>
      <c r="L286" s="182"/>
      <c r="M286" s="182"/>
      <c r="N286" s="182"/>
      <c r="O286" s="182"/>
      <c r="P286" s="182"/>
      <c r="Q286" s="182"/>
      <c r="R286" s="182"/>
      <c r="S286" s="182"/>
      <c r="T286" s="182"/>
      <c r="U286" s="182"/>
    </row>
    <row r="287" spans="1:21" customFormat="1" ht="15" x14ac:dyDescent="0.25">
      <c r="A287" s="182"/>
      <c r="B287" s="182"/>
      <c r="C287" s="182"/>
      <c r="D287" s="182"/>
      <c r="E287" s="182"/>
      <c r="F287" s="182"/>
      <c r="G287" s="182"/>
      <c r="H287" s="182"/>
      <c r="I287" s="182"/>
      <c r="J287" s="182"/>
      <c r="K287" s="182"/>
      <c r="L287" s="182"/>
      <c r="M287" s="182"/>
      <c r="N287" s="182"/>
      <c r="O287" s="182"/>
      <c r="P287" s="182"/>
      <c r="Q287" s="182"/>
      <c r="R287" s="182"/>
      <c r="S287" s="182"/>
      <c r="T287" s="182"/>
      <c r="U287" s="182"/>
    </row>
    <row r="288" spans="1:21" customFormat="1" ht="15" x14ac:dyDescent="0.25">
      <c r="A288" s="182"/>
      <c r="B288" s="182"/>
      <c r="C288" s="182"/>
      <c r="D288" s="182"/>
      <c r="E288" s="182"/>
      <c r="F288" s="182"/>
      <c r="G288" s="182"/>
      <c r="H288" s="182"/>
      <c r="I288" s="182"/>
      <c r="J288" s="182"/>
      <c r="K288" s="182"/>
      <c r="L288" s="182"/>
      <c r="M288" s="182"/>
      <c r="N288" s="182"/>
      <c r="O288" s="182"/>
      <c r="P288" s="182"/>
      <c r="Q288" s="182"/>
      <c r="R288" s="182"/>
      <c r="S288" s="182"/>
      <c r="T288" s="182"/>
      <c r="U288" s="182"/>
    </row>
    <row r="289" spans="1:21" customFormat="1" ht="15" x14ac:dyDescent="0.25">
      <c r="A289" s="182"/>
      <c r="B289" s="182"/>
      <c r="C289" s="182"/>
      <c r="D289" s="182"/>
      <c r="E289" s="182"/>
      <c r="F289" s="182"/>
      <c r="G289" s="182"/>
      <c r="H289" s="182"/>
      <c r="I289" s="182"/>
      <c r="J289" s="182"/>
      <c r="K289" s="182"/>
      <c r="L289" s="182"/>
      <c r="M289" s="182"/>
      <c r="N289" s="182"/>
      <c r="O289" s="182"/>
      <c r="P289" s="182"/>
      <c r="Q289" s="182"/>
      <c r="R289" s="182"/>
      <c r="S289" s="182"/>
      <c r="T289" s="182"/>
      <c r="U289" s="182"/>
    </row>
    <row r="290" spans="1:21" customFormat="1" ht="15" x14ac:dyDescent="0.25">
      <c r="A290" s="182"/>
      <c r="B290" s="182"/>
      <c r="C290" s="182"/>
      <c r="D290" s="182"/>
      <c r="E290" s="182"/>
      <c r="F290" s="182"/>
      <c r="G290" s="182"/>
      <c r="H290" s="182"/>
      <c r="I290" s="182"/>
      <c r="J290" s="182"/>
      <c r="K290" s="182"/>
      <c r="L290" s="182"/>
      <c r="M290" s="182"/>
      <c r="N290" s="182"/>
      <c r="O290" s="182"/>
      <c r="P290" s="182"/>
      <c r="Q290" s="182"/>
      <c r="R290" s="182"/>
      <c r="S290" s="182"/>
      <c r="T290" s="182"/>
      <c r="U290" s="182"/>
    </row>
    <row r="291" spans="1:21" customFormat="1" ht="15" x14ac:dyDescent="0.25">
      <c r="A291" s="182"/>
      <c r="B291" s="182"/>
      <c r="C291" s="182"/>
      <c r="D291" s="182"/>
      <c r="E291" s="182"/>
      <c r="F291" s="182"/>
      <c r="G291" s="182"/>
      <c r="H291" s="182"/>
      <c r="I291" s="182"/>
      <c r="J291" s="182"/>
      <c r="K291" s="182"/>
      <c r="L291" s="182"/>
      <c r="M291" s="182"/>
      <c r="N291" s="182"/>
      <c r="O291" s="182"/>
      <c r="P291" s="182"/>
      <c r="Q291" s="182"/>
      <c r="R291" s="182"/>
      <c r="S291" s="182"/>
      <c r="T291" s="182"/>
      <c r="U291" s="182"/>
    </row>
    <row r="292" spans="1:21" customFormat="1" ht="15" x14ac:dyDescent="0.25">
      <c r="A292" s="182"/>
      <c r="B292" s="182"/>
      <c r="C292" s="182"/>
      <c r="D292" s="182"/>
      <c r="E292" s="182"/>
      <c r="F292" s="182"/>
      <c r="G292" s="182"/>
      <c r="H292" s="182"/>
      <c r="I292" s="182"/>
      <c r="J292" s="182"/>
      <c r="K292" s="182"/>
      <c r="L292" s="182"/>
      <c r="M292" s="182"/>
      <c r="N292" s="182"/>
      <c r="O292" s="182"/>
      <c r="P292" s="182"/>
      <c r="Q292" s="182"/>
      <c r="R292" s="182"/>
      <c r="S292" s="182"/>
      <c r="T292" s="182"/>
      <c r="U292" s="182"/>
    </row>
    <row r="293" spans="1:21" customFormat="1" ht="15" x14ac:dyDescent="0.25">
      <c r="A293" s="182"/>
      <c r="B293" s="182"/>
      <c r="C293" s="182"/>
      <c r="D293" s="182"/>
      <c r="E293" s="182"/>
      <c r="F293" s="182"/>
      <c r="G293" s="182"/>
      <c r="H293" s="182"/>
      <c r="I293" s="182"/>
      <c r="J293" s="182"/>
      <c r="K293" s="182"/>
      <c r="L293" s="182"/>
      <c r="M293" s="182"/>
      <c r="N293" s="182"/>
      <c r="O293" s="182"/>
      <c r="P293" s="182"/>
      <c r="Q293" s="182"/>
      <c r="R293" s="182"/>
      <c r="S293" s="182"/>
      <c r="T293" s="182"/>
      <c r="U293" s="182"/>
    </row>
    <row r="294" spans="1:21" customFormat="1" ht="15" x14ac:dyDescent="0.25">
      <c r="A294" s="182"/>
      <c r="B294" s="182"/>
      <c r="C294" s="182"/>
      <c r="D294" s="182"/>
      <c r="E294" s="182"/>
      <c r="F294" s="182"/>
      <c r="G294" s="182"/>
      <c r="H294" s="182"/>
      <c r="I294" s="182"/>
      <c r="J294" s="182"/>
      <c r="K294" s="182"/>
      <c r="L294" s="182"/>
      <c r="M294" s="182"/>
      <c r="N294" s="182"/>
      <c r="O294" s="182"/>
      <c r="P294" s="182"/>
      <c r="Q294" s="182"/>
      <c r="R294" s="182"/>
      <c r="S294" s="182"/>
      <c r="T294" s="182"/>
      <c r="U294" s="182"/>
    </row>
    <row r="295" spans="1:21" customFormat="1" ht="15" x14ac:dyDescent="0.25">
      <c r="A295" s="182"/>
      <c r="B295" s="182"/>
      <c r="C295" s="182"/>
      <c r="D295" s="182"/>
      <c r="E295" s="182"/>
      <c r="F295" s="182"/>
      <c r="G295" s="182"/>
      <c r="H295" s="182"/>
      <c r="I295" s="182"/>
      <c r="J295" s="182"/>
      <c r="K295" s="182"/>
      <c r="L295" s="182"/>
      <c r="M295" s="182"/>
      <c r="N295" s="182"/>
      <c r="O295" s="182"/>
      <c r="P295" s="182"/>
      <c r="Q295" s="182"/>
      <c r="R295" s="182"/>
      <c r="S295" s="182"/>
      <c r="T295" s="182"/>
      <c r="U295" s="182"/>
    </row>
    <row r="296" spans="1:21" customFormat="1" ht="15" x14ac:dyDescent="0.25">
      <c r="A296" s="182"/>
      <c r="B296" s="182"/>
      <c r="C296" s="182"/>
      <c r="D296" s="182"/>
      <c r="E296" s="182"/>
      <c r="F296" s="182"/>
      <c r="G296" s="182"/>
      <c r="H296" s="182"/>
      <c r="I296" s="182"/>
      <c r="J296" s="182"/>
      <c r="K296" s="182"/>
      <c r="L296" s="182"/>
      <c r="M296" s="182"/>
      <c r="N296" s="182"/>
      <c r="O296" s="182"/>
      <c r="P296" s="182"/>
      <c r="Q296" s="182"/>
      <c r="R296" s="182"/>
      <c r="S296" s="182"/>
      <c r="T296" s="182"/>
      <c r="U296" s="182"/>
    </row>
    <row r="297" spans="1:21" customFormat="1" ht="15" x14ac:dyDescent="0.25">
      <c r="A297" s="182"/>
      <c r="B297" s="182"/>
      <c r="C297" s="182"/>
      <c r="D297" s="182"/>
      <c r="E297" s="182"/>
      <c r="F297" s="182"/>
      <c r="G297" s="182"/>
      <c r="H297" s="182"/>
      <c r="I297" s="182"/>
      <c r="J297" s="182"/>
      <c r="K297" s="182"/>
      <c r="L297" s="182"/>
      <c r="M297" s="182"/>
      <c r="N297" s="182"/>
      <c r="O297" s="182"/>
      <c r="P297" s="182"/>
      <c r="Q297" s="182"/>
      <c r="R297" s="182"/>
      <c r="S297" s="182"/>
      <c r="T297" s="182"/>
      <c r="U297" s="182"/>
    </row>
    <row r="298" spans="1:21" customFormat="1" ht="15" x14ac:dyDescent="0.25">
      <c r="A298" s="182"/>
      <c r="B298" s="182"/>
      <c r="C298" s="182"/>
      <c r="D298" s="182"/>
      <c r="E298" s="182"/>
      <c r="F298" s="182"/>
      <c r="G298" s="182"/>
      <c r="H298" s="182"/>
      <c r="I298" s="182"/>
      <c r="J298" s="182"/>
      <c r="K298" s="182"/>
      <c r="L298" s="182"/>
      <c r="M298" s="182"/>
      <c r="N298" s="182"/>
      <c r="O298" s="182"/>
      <c r="P298" s="182"/>
      <c r="Q298" s="182"/>
      <c r="R298" s="182"/>
      <c r="S298" s="182"/>
      <c r="T298" s="182"/>
      <c r="U298" s="182"/>
    </row>
    <row r="299" spans="1:21" customFormat="1" ht="15" x14ac:dyDescent="0.25">
      <c r="A299" s="182"/>
      <c r="B299" s="182"/>
      <c r="C299" s="182"/>
      <c r="D299" s="182"/>
      <c r="E299" s="182"/>
      <c r="F299" s="182"/>
      <c r="G299" s="182"/>
      <c r="H299" s="182"/>
      <c r="I299" s="182"/>
      <c r="J299" s="182"/>
      <c r="K299" s="182"/>
      <c r="L299" s="182"/>
      <c r="M299" s="182"/>
      <c r="N299" s="182"/>
      <c r="O299" s="182"/>
      <c r="P299" s="182"/>
      <c r="Q299" s="182"/>
      <c r="R299" s="182"/>
      <c r="S299" s="182"/>
      <c r="T299" s="182"/>
      <c r="U299" s="182"/>
    </row>
    <row r="300" spans="1:21" customFormat="1" ht="15" x14ac:dyDescent="0.25">
      <c r="A300" s="182"/>
      <c r="B300" s="182"/>
      <c r="C300" s="182"/>
      <c r="D300" s="182"/>
      <c r="E300" s="182"/>
      <c r="F300" s="182"/>
      <c r="G300" s="182"/>
      <c r="H300" s="182"/>
      <c r="I300" s="182"/>
      <c r="J300" s="182"/>
      <c r="K300" s="182"/>
      <c r="L300" s="182"/>
      <c r="M300" s="182"/>
      <c r="N300" s="182"/>
      <c r="O300" s="182"/>
      <c r="P300" s="182"/>
      <c r="Q300" s="182"/>
      <c r="R300" s="182"/>
      <c r="S300" s="182"/>
      <c r="T300" s="182"/>
      <c r="U300" s="182"/>
    </row>
    <row r="301" spans="1:21" customFormat="1" ht="15" x14ac:dyDescent="0.25">
      <c r="A301" s="182"/>
      <c r="B301" s="182"/>
      <c r="C301" s="182"/>
      <c r="D301" s="182"/>
      <c r="E301" s="182"/>
      <c r="F301" s="182"/>
      <c r="G301" s="182"/>
      <c r="H301" s="182"/>
      <c r="I301" s="182"/>
      <c r="J301" s="182"/>
      <c r="K301" s="182"/>
      <c r="L301" s="182"/>
      <c r="M301" s="182"/>
      <c r="N301" s="182"/>
      <c r="O301" s="182"/>
      <c r="P301" s="182"/>
      <c r="Q301" s="182"/>
      <c r="R301" s="182"/>
      <c r="S301" s="182"/>
      <c r="T301" s="182"/>
      <c r="U301" s="182"/>
    </row>
    <row r="302" spans="1:21" customFormat="1" ht="15" x14ac:dyDescent="0.25">
      <c r="A302" s="182"/>
      <c r="B302" s="182"/>
      <c r="C302" s="182"/>
      <c r="D302" s="182"/>
      <c r="E302" s="182"/>
      <c r="F302" s="182"/>
      <c r="G302" s="182"/>
      <c r="H302" s="182"/>
      <c r="I302" s="182"/>
      <c r="J302" s="182"/>
      <c r="K302" s="182"/>
      <c r="L302" s="182"/>
      <c r="M302" s="182"/>
      <c r="N302" s="182"/>
      <c r="O302" s="182"/>
      <c r="P302" s="182"/>
      <c r="Q302" s="182"/>
      <c r="R302" s="182"/>
      <c r="S302" s="182"/>
      <c r="T302" s="182"/>
      <c r="U302" s="182"/>
    </row>
    <row r="303" spans="1:21" customFormat="1" ht="15" x14ac:dyDescent="0.25">
      <c r="A303" s="182"/>
      <c r="B303" s="182"/>
      <c r="C303" s="182"/>
      <c r="D303" s="182"/>
      <c r="E303" s="182"/>
      <c r="F303" s="182"/>
      <c r="G303" s="182"/>
      <c r="H303" s="182"/>
      <c r="I303" s="182"/>
      <c r="J303" s="182"/>
      <c r="K303" s="182"/>
      <c r="L303" s="182"/>
      <c r="M303" s="182"/>
      <c r="N303" s="182"/>
      <c r="O303" s="182"/>
      <c r="P303" s="182"/>
      <c r="Q303" s="182"/>
      <c r="R303" s="182"/>
      <c r="S303" s="182"/>
      <c r="T303" s="182"/>
      <c r="U303" s="182"/>
    </row>
    <row r="304" spans="1:21" customFormat="1" ht="15" x14ac:dyDescent="0.25">
      <c r="A304" s="182"/>
      <c r="B304" s="182"/>
      <c r="C304" s="182"/>
      <c r="D304" s="182"/>
      <c r="E304" s="182"/>
      <c r="F304" s="182"/>
      <c r="G304" s="182"/>
      <c r="H304" s="182"/>
      <c r="I304" s="182"/>
      <c r="J304" s="182"/>
      <c r="K304" s="182"/>
      <c r="L304" s="182"/>
      <c r="M304" s="182"/>
      <c r="N304" s="182"/>
      <c r="O304" s="182"/>
      <c r="P304" s="182"/>
      <c r="Q304" s="182"/>
      <c r="R304" s="182"/>
      <c r="S304" s="182"/>
      <c r="T304" s="182"/>
      <c r="U304" s="182"/>
    </row>
    <row r="305" spans="1:21" customFormat="1" ht="15" x14ac:dyDescent="0.25">
      <c r="A305" s="182"/>
      <c r="B305" s="182"/>
      <c r="C305" s="182"/>
      <c r="D305" s="182"/>
      <c r="E305" s="182"/>
      <c r="F305" s="182"/>
      <c r="G305" s="182"/>
      <c r="H305" s="182"/>
      <c r="I305" s="182"/>
      <c r="J305" s="182"/>
      <c r="K305" s="182"/>
      <c r="L305" s="182"/>
      <c r="M305" s="182"/>
      <c r="N305" s="182"/>
      <c r="O305" s="182"/>
      <c r="P305" s="182"/>
      <c r="Q305" s="182"/>
      <c r="R305" s="182"/>
      <c r="S305" s="182"/>
      <c r="T305" s="182"/>
      <c r="U305" s="182"/>
    </row>
    <row r="306" spans="1:21" customFormat="1" ht="15" x14ac:dyDescent="0.25">
      <c r="A306" s="182"/>
      <c r="B306" s="182"/>
      <c r="C306" s="182"/>
      <c r="D306" s="182"/>
      <c r="E306" s="182"/>
      <c r="F306" s="182"/>
      <c r="G306" s="182"/>
      <c r="H306" s="182"/>
      <c r="I306" s="182"/>
      <c r="J306" s="182"/>
      <c r="K306" s="182"/>
      <c r="L306" s="182"/>
      <c r="M306" s="182"/>
      <c r="N306" s="182"/>
      <c r="O306" s="182"/>
      <c r="P306" s="182"/>
      <c r="Q306" s="182"/>
      <c r="R306" s="182"/>
      <c r="S306" s="182"/>
      <c r="T306" s="182"/>
      <c r="U306" s="182"/>
    </row>
    <row r="307" spans="1:21" customFormat="1" ht="30" customHeight="1" x14ac:dyDescent="0.25">
      <c r="A307" s="182"/>
      <c r="B307" s="182"/>
      <c r="C307" s="182"/>
      <c r="D307" s="182"/>
      <c r="E307" s="182"/>
      <c r="F307" s="182"/>
      <c r="G307" s="182"/>
      <c r="H307" s="182"/>
      <c r="I307" s="182"/>
      <c r="J307" s="182"/>
      <c r="K307" s="182"/>
      <c r="L307" s="182"/>
      <c r="M307" s="182"/>
      <c r="N307" s="182"/>
      <c r="O307" s="182"/>
      <c r="P307" s="182"/>
      <c r="Q307" s="182"/>
      <c r="R307" s="182"/>
      <c r="S307" s="182"/>
      <c r="T307" s="182"/>
      <c r="U307" s="182"/>
    </row>
    <row r="308" spans="1:21" customFormat="1" ht="30" customHeight="1" x14ac:dyDescent="0.25">
      <c r="A308" s="182"/>
      <c r="B308" s="182"/>
      <c r="C308" s="182"/>
      <c r="D308" s="182"/>
      <c r="E308" s="182"/>
      <c r="F308" s="235"/>
      <c r="G308" s="235"/>
      <c r="H308" s="182"/>
      <c r="I308" s="235"/>
      <c r="J308" s="234"/>
      <c r="K308" s="182"/>
      <c r="L308" s="182"/>
      <c r="M308" s="182"/>
      <c r="N308" s="182"/>
      <c r="O308" s="182"/>
      <c r="P308" s="182"/>
      <c r="Q308" s="182"/>
      <c r="R308" s="182"/>
      <c r="S308" s="182"/>
      <c r="T308" s="182"/>
      <c r="U308" s="182"/>
    </row>
    <row r="309" spans="1:21" customFormat="1" ht="30" customHeight="1" x14ac:dyDescent="0.25">
      <c r="A309" s="182"/>
      <c r="B309" s="182"/>
      <c r="C309" s="182"/>
      <c r="D309" s="182"/>
      <c r="E309" s="182"/>
      <c r="F309" s="235"/>
      <c r="G309" s="235"/>
      <c r="H309" s="182"/>
      <c r="I309" s="235"/>
      <c r="J309" s="234"/>
      <c r="K309" s="182"/>
      <c r="L309" s="182"/>
      <c r="M309" s="182"/>
      <c r="N309" s="182"/>
      <c r="O309" s="182"/>
      <c r="P309" s="182"/>
      <c r="Q309" s="182"/>
      <c r="R309" s="182"/>
      <c r="S309" s="182"/>
      <c r="T309" s="182"/>
      <c r="U309" s="182"/>
    </row>
    <row r="310" spans="1:21" customFormat="1" ht="30" customHeight="1" x14ac:dyDescent="0.25">
      <c r="A310" s="182"/>
      <c r="B310" s="182"/>
      <c r="C310" s="182"/>
      <c r="D310" s="182"/>
      <c r="E310" s="182"/>
      <c r="F310" s="235"/>
      <c r="G310" s="235"/>
      <c r="H310" s="182"/>
      <c r="I310" s="235"/>
      <c r="J310" s="234"/>
      <c r="K310" s="182"/>
      <c r="L310" s="182"/>
      <c r="M310" s="182"/>
      <c r="N310" s="182"/>
      <c r="O310" s="182"/>
      <c r="P310" s="182"/>
      <c r="Q310" s="182"/>
      <c r="R310" s="182"/>
      <c r="S310" s="182"/>
      <c r="T310" s="182"/>
      <c r="U310" s="182"/>
    </row>
    <row r="311" spans="1:21" customFormat="1" ht="30" customHeight="1" x14ac:dyDescent="0.25">
      <c r="A311" s="182"/>
      <c r="B311" s="182"/>
      <c r="C311" s="182"/>
      <c r="D311" s="182"/>
      <c r="E311" s="182"/>
      <c r="F311" s="235"/>
      <c r="G311" s="235"/>
      <c r="H311" s="182"/>
      <c r="I311" s="235"/>
      <c r="J311" s="234"/>
      <c r="K311" s="182"/>
      <c r="L311" s="182"/>
      <c r="M311" s="182"/>
      <c r="N311" s="182"/>
      <c r="O311" s="182"/>
      <c r="P311" s="182"/>
      <c r="Q311" s="182"/>
      <c r="R311" s="182"/>
      <c r="S311" s="182"/>
      <c r="T311" s="182"/>
      <c r="U311" s="182"/>
    </row>
    <row r="312" spans="1:21" customFormat="1" ht="30" customHeight="1" x14ac:dyDescent="0.25">
      <c r="A312" s="182"/>
      <c r="B312" s="182"/>
      <c r="C312" s="182"/>
      <c r="D312" s="182"/>
      <c r="E312" s="182"/>
      <c r="F312" s="235"/>
      <c r="G312" s="235"/>
      <c r="H312" s="182"/>
      <c r="I312" s="235"/>
      <c r="J312" s="234"/>
      <c r="K312" s="182"/>
      <c r="L312" s="182"/>
      <c r="M312" s="182"/>
      <c r="N312" s="182"/>
      <c r="O312" s="182"/>
      <c r="P312" s="182"/>
      <c r="Q312" s="182"/>
      <c r="R312" s="182"/>
      <c r="S312" s="182"/>
      <c r="T312" s="182"/>
      <c r="U312" s="182"/>
    </row>
    <row r="313" spans="1:21" customFormat="1" ht="30" customHeight="1" x14ac:dyDescent="0.25">
      <c r="A313" s="182"/>
      <c r="B313" s="182"/>
      <c r="C313" s="182"/>
      <c r="D313" s="182"/>
      <c r="E313" s="182"/>
      <c r="F313" s="235"/>
      <c r="G313" s="235"/>
      <c r="H313" s="182"/>
      <c r="I313" s="235"/>
      <c r="J313" s="234"/>
      <c r="K313" s="182"/>
      <c r="L313" s="182"/>
      <c r="M313" s="182"/>
      <c r="N313" s="182"/>
      <c r="O313" s="182"/>
      <c r="P313" s="182"/>
      <c r="Q313" s="182"/>
      <c r="R313" s="182"/>
      <c r="S313" s="182"/>
      <c r="T313" s="182"/>
      <c r="U313" s="182"/>
    </row>
    <row r="314" spans="1:21" customFormat="1" ht="30" customHeight="1" x14ac:dyDescent="0.25">
      <c r="A314" s="182"/>
      <c r="B314" s="182"/>
      <c r="C314" s="182"/>
      <c r="D314" s="182"/>
      <c r="E314" s="182"/>
      <c r="F314" s="235"/>
      <c r="G314" s="235"/>
      <c r="H314" s="182"/>
      <c r="I314" s="235"/>
      <c r="J314" s="234"/>
      <c r="K314" s="182"/>
      <c r="L314" s="182"/>
      <c r="M314" s="182"/>
      <c r="N314" s="182"/>
      <c r="O314" s="182"/>
      <c r="P314" s="182"/>
      <c r="Q314" s="182"/>
      <c r="R314" s="182"/>
      <c r="S314" s="182"/>
      <c r="T314" s="182"/>
      <c r="U314" s="182"/>
    </row>
    <row r="315" spans="1:21" customFormat="1" ht="30" customHeight="1" x14ac:dyDescent="0.25">
      <c r="A315" s="182"/>
      <c r="B315" s="182"/>
      <c r="C315" s="182"/>
      <c r="D315" s="182"/>
      <c r="E315" s="182"/>
      <c r="F315" s="235"/>
      <c r="G315" s="235"/>
      <c r="H315" s="182"/>
      <c r="I315" s="235"/>
      <c r="J315" s="234"/>
      <c r="K315" s="182"/>
      <c r="L315" s="182"/>
      <c r="M315" s="182"/>
      <c r="N315" s="182"/>
      <c r="O315" s="182"/>
      <c r="P315" s="182"/>
      <c r="Q315" s="182"/>
      <c r="R315" s="182"/>
      <c r="S315" s="182"/>
      <c r="T315" s="182"/>
      <c r="U315" s="182"/>
    </row>
    <row r="316" spans="1:21" customFormat="1" ht="30" customHeight="1" x14ac:dyDescent="0.25">
      <c r="A316" s="182"/>
      <c r="B316" s="182"/>
      <c r="C316" s="182"/>
      <c r="D316" s="182"/>
      <c r="E316" s="182"/>
      <c r="F316" s="235"/>
      <c r="G316" s="235"/>
      <c r="H316" s="182"/>
      <c r="I316" s="235"/>
      <c r="J316" s="234"/>
      <c r="K316" s="182"/>
      <c r="L316" s="182"/>
      <c r="M316" s="182"/>
      <c r="N316" s="182"/>
      <c r="O316" s="182"/>
      <c r="P316" s="182"/>
      <c r="Q316" s="182"/>
      <c r="R316" s="182"/>
      <c r="S316" s="182"/>
      <c r="T316" s="182"/>
      <c r="U316" s="182"/>
    </row>
    <row r="317" spans="1:21" customFormat="1" ht="30" customHeight="1" x14ac:dyDescent="0.25">
      <c r="A317" s="182"/>
      <c r="B317" s="182"/>
      <c r="C317" s="182"/>
      <c r="D317" s="182"/>
      <c r="E317" s="182"/>
      <c r="F317" s="235"/>
      <c r="G317" s="235"/>
      <c r="H317" s="182"/>
      <c r="I317" s="235"/>
      <c r="J317" s="234"/>
      <c r="K317" s="182"/>
      <c r="L317" s="182"/>
      <c r="M317" s="182"/>
      <c r="N317" s="182"/>
      <c r="O317" s="182"/>
      <c r="P317" s="182"/>
      <c r="Q317" s="182"/>
      <c r="R317" s="182"/>
      <c r="S317" s="182"/>
      <c r="T317" s="182"/>
      <c r="U317" s="182"/>
    </row>
    <row r="318" spans="1:21" customFormat="1" ht="30" customHeight="1" x14ac:dyDescent="0.25">
      <c r="A318" s="182"/>
      <c r="B318" s="182"/>
      <c r="C318" s="182"/>
      <c r="D318" s="182"/>
      <c r="E318" s="182"/>
      <c r="F318" s="235"/>
      <c r="G318" s="235"/>
      <c r="H318" s="182"/>
      <c r="I318" s="235"/>
      <c r="J318" s="234"/>
      <c r="K318" s="182"/>
      <c r="L318" s="182"/>
      <c r="M318" s="182"/>
      <c r="N318" s="182"/>
      <c r="O318" s="182"/>
      <c r="P318" s="182"/>
      <c r="Q318" s="182"/>
      <c r="R318" s="182"/>
      <c r="S318" s="182"/>
      <c r="T318" s="182"/>
      <c r="U318" s="182"/>
    </row>
    <row r="319" spans="1:21" customFormat="1" ht="30" customHeight="1" x14ac:dyDescent="0.25">
      <c r="A319" s="182"/>
      <c r="B319" s="182"/>
      <c r="C319" s="182"/>
      <c r="D319" s="182"/>
      <c r="E319" s="182"/>
      <c r="F319" s="235"/>
      <c r="G319" s="235"/>
      <c r="H319" s="182"/>
      <c r="I319" s="235"/>
      <c r="J319" s="234"/>
      <c r="K319" s="182"/>
      <c r="L319" s="182"/>
      <c r="M319" s="182"/>
      <c r="N319" s="182"/>
      <c r="O319" s="182"/>
      <c r="P319" s="182"/>
      <c r="Q319" s="182"/>
      <c r="R319" s="182"/>
      <c r="S319" s="182"/>
      <c r="T319" s="182"/>
      <c r="U319" s="182"/>
    </row>
    <row r="320" spans="1:21" customFormat="1" ht="30" customHeight="1" x14ac:dyDescent="0.25">
      <c r="A320" s="182"/>
      <c r="B320" s="182"/>
      <c r="C320" s="182"/>
      <c r="D320" s="182"/>
      <c r="E320" s="182"/>
      <c r="F320" s="235"/>
      <c r="G320" s="235"/>
      <c r="H320" s="182"/>
      <c r="I320" s="235"/>
      <c r="J320" s="234"/>
      <c r="K320" s="182"/>
      <c r="L320" s="182"/>
      <c r="M320" s="182"/>
      <c r="N320" s="182"/>
      <c r="O320" s="182"/>
      <c r="P320" s="182"/>
      <c r="Q320" s="182"/>
      <c r="R320" s="182"/>
      <c r="S320" s="182"/>
      <c r="T320" s="182"/>
      <c r="U320" s="182"/>
    </row>
    <row r="321" spans="1:21" customFormat="1" ht="30" customHeight="1" x14ac:dyDescent="0.25">
      <c r="A321" s="182"/>
      <c r="B321" s="182"/>
      <c r="C321" s="182"/>
      <c r="D321" s="182"/>
      <c r="E321" s="182"/>
      <c r="F321" s="235"/>
      <c r="G321" s="235"/>
      <c r="H321" s="182"/>
      <c r="I321" s="235"/>
      <c r="J321" s="234"/>
      <c r="K321" s="182"/>
      <c r="L321" s="182"/>
      <c r="M321" s="182"/>
      <c r="N321" s="182"/>
      <c r="O321" s="182"/>
      <c r="P321" s="182"/>
      <c r="Q321" s="182"/>
      <c r="R321" s="182"/>
      <c r="S321" s="182"/>
      <c r="T321" s="182"/>
      <c r="U321" s="182"/>
    </row>
    <row r="322" spans="1:21" customFormat="1" ht="30" customHeight="1" x14ac:dyDescent="0.25">
      <c r="A322" s="182"/>
      <c r="B322" s="182"/>
      <c r="C322" s="182"/>
      <c r="D322" s="182"/>
      <c r="E322" s="182"/>
      <c r="F322" s="235"/>
      <c r="G322" s="235"/>
      <c r="H322" s="182"/>
      <c r="I322" s="235"/>
      <c r="J322" s="234"/>
      <c r="K322" s="182"/>
      <c r="L322" s="182"/>
      <c r="M322" s="182"/>
      <c r="N322" s="182"/>
      <c r="O322" s="182"/>
      <c r="P322" s="182"/>
      <c r="Q322" s="182"/>
      <c r="R322" s="182"/>
      <c r="S322" s="182"/>
      <c r="T322" s="182"/>
      <c r="U322" s="182"/>
    </row>
    <row r="323" spans="1:21" customFormat="1" ht="30" customHeight="1" x14ac:dyDescent="0.25">
      <c r="A323" s="182"/>
      <c r="B323" s="182"/>
      <c r="C323" s="182"/>
      <c r="D323" s="182"/>
      <c r="E323" s="182"/>
      <c r="F323" s="235"/>
      <c r="G323" s="235"/>
      <c r="H323" s="182"/>
      <c r="I323" s="235"/>
      <c r="J323" s="234"/>
      <c r="K323" s="182"/>
      <c r="L323" s="182"/>
      <c r="M323" s="182"/>
      <c r="N323" s="182"/>
      <c r="O323" s="182"/>
      <c r="P323" s="182"/>
      <c r="Q323" s="182"/>
      <c r="R323" s="182"/>
      <c r="S323" s="182"/>
      <c r="T323" s="182"/>
      <c r="U323" s="182"/>
    </row>
    <row r="324" spans="1:21" customFormat="1" ht="30" customHeight="1" x14ac:dyDescent="0.25">
      <c r="A324" s="182"/>
      <c r="B324" s="182"/>
      <c r="C324" s="182"/>
      <c r="D324" s="182"/>
      <c r="E324" s="182"/>
      <c r="F324" s="235"/>
      <c r="G324" s="235"/>
      <c r="H324" s="182"/>
      <c r="I324" s="235"/>
      <c r="J324" s="234"/>
      <c r="K324" s="182"/>
      <c r="L324" s="182"/>
      <c r="M324" s="182"/>
      <c r="N324" s="182"/>
      <c r="O324" s="182"/>
      <c r="P324" s="182"/>
      <c r="Q324" s="182"/>
      <c r="R324" s="182"/>
      <c r="S324" s="182"/>
      <c r="T324" s="182"/>
      <c r="U324" s="182"/>
    </row>
    <row r="325" spans="1:21" customFormat="1" ht="30" customHeight="1" x14ac:dyDescent="0.25">
      <c r="A325" s="182"/>
      <c r="B325" s="182"/>
      <c r="C325" s="182"/>
      <c r="D325" s="182"/>
      <c r="E325" s="182"/>
      <c r="F325" s="235"/>
      <c r="G325" s="235"/>
      <c r="H325" s="182"/>
      <c r="I325" s="235"/>
      <c r="J325" s="234"/>
      <c r="K325" s="182"/>
      <c r="L325" s="182"/>
      <c r="M325" s="182"/>
      <c r="N325" s="182"/>
      <c r="O325" s="182"/>
      <c r="P325" s="182"/>
      <c r="Q325" s="182"/>
      <c r="R325" s="182"/>
      <c r="S325" s="182"/>
      <c r="T325" s="182"/>
      <c r="U325" s="182"/>
    </row>
    <row r="326" spans="1:21" customFormat="1" ht="30" customHeight="1" x14ac:dyDescent="0.25">
      <c r="A326" s="182"/>
      <c r="B326" s="182"/>
      <c r="C326" s="182"/>
      <c r="D326" s="182"/>
      <c r="E326" s="182"/>
      <c r="F326" s="235"/>
      <c r="G326" s="235"/>
      <c r="H326" s="182"/>
      <c r="I326" s="235"/>
      <c r="J326" s="234"/>
      <c r="K326" s="182"/>
      <c r="L326" s="182"/>
      <c r="M326" s="182"/>
      <c r="N326" s="182"/>
      <c r="O326" s="182"/>
      <c r="P326" s="182"/>
      <c r="Q326" s="182"/>
      <c r="R326" s="182"/>
      <c r="S326" s="182"/>
      <c r="T326" s="182"/>
      <c r="U326" s="182"/>
    </row>
    <row r="327" spans="1:21" customFormat="1" ht="30" customHeight="1" x14ac:dyDescent="0.25">
      <c r="A327" s="182"/>
      <c r="B327" s="182"/>
      <c r="C327" s="182"/>
      <c r="D327" s="182"/>
      <c r="E327" s="182"/>
      <c r="F327" s="235"/>
      <c r="G327" s="235"/>
      <c r="H327" s="182"/>
      <c r="I327" s="235"/>
      <c r="J327" s="234"/>
      <c r="K327" s="182"/>
      <c r="L327" s="182"/>
      <c r="M327" s="182"/>
      <c r="N327" s="182"/>
      <c r="O327" s="182"/>
      <c r="P327" s="182"/>
      <c r="Q327" s="182"/>
      <c r="R327" s="182"/>
      <c r="S327" s="182"/>
      <c r="T327" s="182"/>
      <c r="U327" s="182"/>
    </row>
    <row r="328" spans="1:21" customFormat="1" ht="30" customHeight="1" x14ac:dyDescent="0.25">
      <c r="A328" s="182"/>
      <c r="B328" s="182"/>
      <c r="C328" s="182"/>
      <c r="D328" s="182"/>
      <c r="E328" s="182"/>
      <c r="F328" s="235"/>
      <c r="G328" s="235"/>
      <c r="H328" s="182"/>
      <c r="I328" s="235"/>
      <c r="J328" s="234"/>
      <c r="K328" s="182"/>
      <c r="L328" s="182"/>
      <c r="M328" s="182"/>
      <c r="N328" s="182"/>
      <c r="O328" s="182"/>
      <c r="P328" s="182"/>
      <c r="Q328" s="182"/>
      <c r="R328" s="182"/>
      <c r="S328" s="182"/>
      <c r="T328" s="182"/>
      <c r="U328" s="182"/>
    </row>
    <row r="329" spans="1:21" customFormat="1" ht="30" customHeight="1" x14ac:dyDescent="0.25">
      <c r="A329" s="182"/>
      <c r="B329" s="182"/>
      <c r="C329" s="182"/>
      <c r="D329" s="182"/>
      <c r="E329" s="182"/>
      <c r="F329" s="235"/>
      <c r="G329" s="235"/>
      <c r="H329" s="182"/>
      <c r="I329" s="235"/>
      <c r="J329" s="234"/>
      <c r="K329" s="182"/>
      <c r="L329" s="182"/>
      <c r="M329" s="182"/>
      <c r="N329" s="182"/>
      <c r="O329" s="182"/>
      <c r="P329" s="182"/>
      <c r="Q329" s="182"/>
      <c r="R329" s="182"/>
      <c r="S329" s="182"/>
      <c r="T329" s="182"/>
      <c r="U329" s="182"/>
    </row>
    <row r="330" spans="1:21" customFormat="1" ht="30" customHeight="1" x14ac:dyDescent="0.25">
      <c r="A330" s="182"/>
      <c r="B330" s="182"/>
      <c r="C330" s="182"/>
      <c r="D330" s="182"/>
      <c r="E330" s="182"/>
      <c r="F330" s="235"/>
      <c r="G330" s="235"/>
      <c r="H330" s="182"/>
      <c r="I330" s="235"/>
      <c r="J330" s="234"/>
      <c r="K330" s="182"/>
      <c r="L330" s="182"/>
      <c r="M330" s="182"/>
      <c r="N330" s="182"/>
      <c r="O330" s="182"/>
      <c r="P330" s="182"/>
      <c r="Q330" s="182"/>
      <c r="R330" s="182"/>
      <c r="S330" s="182"/>
      <c r="T330" s="182"/>
      <c r="U330" s="182"/>
    </row>
    <row r="331" spans="1:21" customFormat="1" ht="30" customHeight="1" x14ac:dyDescent="0.25">
      <c r="A331" s="182"/>
      <c r="B331" s="182"/>
      <c r="C331" s="182"/>
      <c r="D331" s="182"/>
      <c r="E331" s="182"/>
      <c r="F331" s="235"/>
      <c r="G331" s="235"/>
      <c r="H331" s="182"/>
      <c r="I331" s="235"/>
      <c r="J331" s="234"/>
      <c r="K331" s="182"/>
      <c r="L331" s="182"/>
      <c r="M331" s="182"/>
      <c r="N331" s="182"/>
      <c r="O331" s="182"/>
      <c r="P331" s="182"/>
      <c r="Q331" s="182"/>
      <c r="R331" s="182"/>
      <c r="S331" s="182"/>
      <c r="T331" s="182"/>
      <c r="U331" s="182"/>
    </row>
    <row r="332" spans="1:21" customFormat="1" ht="30" customHeight="1" x14ac:dyDescent="0.25">
      <c r="A332" s="182"/>
      <c r="B332" s="182"/>
      <c r="C332" s="182"/>
      <c r="D332" s="182"/>
      <c r="E332" s="182"/>
      <c r="F332" s="235"/>
      <c r="G332" s="235"/>
      <c r="H332" s="182"/>
      <c r="I332" s="235"/>
      <c r="J332" s="234"/>
      <c r="K332" s="182"/>
      <c r="L332" s="182"/>
      <c r="M332" s="182"/>
      <c r="N332" s="182"/>
      <c r="O332" s="182"/>
      <c r="P332" s="182"/>
      <c r="Q332" s="182"/>
      <c r="R332" s="182"/>
      <c r="S332" s="182"/>
      <c r="T332" s="182"/>
      <c r="U332" s="182"/>
    </row>
    <row r="333" spans="1:21" customFormat="1" ht="30" customHeight="1" x14ac:dyDescent="0.25">
      <c r="A333" s="182"/>
      <c r="B333" s="182"/>
      <c r="C333" s="182"/>
      <c r="D333" s="182"/>
      <c r="E333" s="182"/>
      <c r="F333" s="235"/>
      <c r="G333" s="235"/>
      <c r="H333" s="182"/>
      <c r="I333" s="235"/>
      <c r="J333" s="234"/>
      <c r="K333" s="182"/>
      <c r="L333" s="182"/>
      <c r="M333" s="182"/>
      <c r="N333" s="182"/>
      <c r="O333" s="182"/>
      <c r="P333" s="182"/>
      <c r="Q333" s="182"/>
      <c r="R333" s="182"/>
      <c r="S333" s="182"/>
      <c r="T333" s="182"/>
      <c r="U333" s="182"/>
    </row>
    <row r="334" spans="1:21" customFormat="1" ht="30" customHeight="1" x14ac:dyDescent="0.25">
      <c r="A334" s="182"/>
      <c r="B334" s="182"/>
      <c r="C334" s="182"/>
      <c r="D334" s="182"/>
      <c r="E334" s="182"/>
      <c r="F334" s="235"/>
      <c r="G334" s="235"/>
      <c r="H334" s="182"/>
      <c r="I334" s="235"/>
      <c r="J334" s="234"/>
      <c r="K334" s="182"/>
      <c r="L334" s="182"/>
      <c r="M334" s="182"/>
      <c r="N334" s="182"/>
      <c r="O334" s="182"/>
      <c r="P334" s="182"/>
      <c r="Q334" s="182"/>
      <c r="R334" s="182"/>
      <c r="S334" s="182"/>
      <c r="T334" s="182"/>
      <c r="U334" s="182"/>
    </row>
    <row r="335" spans="1:21" customFormat="1" ht="30" customHeight="1" x14ac:dyDescent="0.25">
      <c r="A335" s="182"/>
      <c r="B335" s="182"/>
      <c r="C335" s="182"/>
      <c r="D335" s="182"/>
      <c r="E335" s="182"/>
      <c r="F335" s="235"/>
      <c r="G335" s="235"/>
      <c r="H335" s="182"/>
      <c r="I335" s="235"/>
      <c r="J335" s="234"/>
      <c r="K335" s="182"/>
      <c r="L335" s="182"/>
      <c r="M335" s="182"/>
      <c r="N335" s="182"/>
      <c r="O335" s="182"/>
      <c r="P335" s="182"/>
      <c r="Q335" s="182"/>
      <c r="R335" s="182"/>
      <c r="S335" s="182"/>
      <c r="T335" s="182"/>
      <c r="U335" s="182"/>
    </row>
    <row r="336" spans="1:21" customFormat="1" ht="30" customHeight="1" x14ac:dyDescent="0.25">
      <c r="A336" s="182"/>
      <c r="B336" s="182"/>
      <c r="C336" s="182"/>
      <c r="D336" s="182"/>
      <c r="E336" s="182"/>
      <c r="F336" s="235"/>
      <c r="G336" s="235"/>
      <c r="H336" s="182"/>
      <c r="I336" s="235"/>
      <c r="J336" s="234"/>
      <c r="K336" s="182"/>
      <c r="L336" s="182"/>
      <c r="M336" s="182"/>
      <c r="N336" s="182"/>
      <c r="O336" s="182"/>
      <c r="P336" s="182"/>
      <c r="Q336" s="182"/>
      <c r="R336" s="182"/>
      <c r="S336" s="182"/>
      <c r="T336" s="182"/>
      <c r="U336" s="182"/>
    </row>
    <row r="337" spans="1:21" customFormat="1" ht="30" customHeight="1" x14ac:dyDescent="0.25">
      <c r="A337" s="182"/>
      <c r="B337" s="182"/>
      <c r="C337" s="182"/>
      <c r="D337" s="182"/>
      <c r="E337" s="182"/>
      <c r="F337" s="235"/>
      <c r="G337" s="235"/>
      <c r="H337" s="182"/>
      <c r="I337" s="235"/>
      <c r="J337" s="234"/>
      <c r="K337" s="182"/>
      <c r="L337" s="182"/>
      <c r="M337" s="182"/>
      <c r="N337" s="182"/>
      <c r="O337" s="182"/>
      <c r="P337" s="182"/>
      <c r="Q337" s="182"/>
      <c r="R337" s="182"/>
      <c r="S337" s="182"/>
      <c r="T337" s="182"/>
      <c r="U337" s="182"/>
    </row>
    <row r="338" spans="1:21" customFormat="1" ht="30" customHeight="1" x14ac:dyDescent="0.25">
      <c r="A338" s="182"/>
      <c r="B338" s="182"/>
      <c r="C338" s="182"/>
      <c r="D338" s="182"/>
      <c r="E338" s="182"/>
      <c r="F338" s="235"/>
      <c r="G338" s="235"/>
      <c r="H338" s="182"/>
      <c r="I338" s="235"/>
      <c r="J338" s="234"/>
      <c r="K338" s="182"/>
      <c r="L338" s="182"/>
      <c r="M338" s="182"/>
      <c r="N338" s="182"/>
      <c r="O338" s="182"/>
      <c r="P338" s="182"/>
      <c r="Q338" s="182"/>
      <c r="R338" s="182"/>
      <c r="S338" s="182"/>
      <c r="T338" s="182"/>
      <c r="U338" s="182"/>
    </row>
    <row r="339" spans="1:21" customFormat="1" ht="30" customHeight="1" x14ac:dyDescent="0.25">
      <c r="A339" s="182"/>
      <c r="B339" s="182"/>
      <c r="C339" s="182"/>
      <c r="D339" s="182"/>
      <c r="E339" s="182"/>
      <c r="F339" s="235"/>
      <c r="G339" s="235"/>
      <c r="H339" s="182"/>
      <c r="I339" s="235"/>
      <c r="J339" s="234"/>
      <c r="K339" s="182"/>
      <c r="L339" s="182"/>
      <c r="M339" s="182"/>
      <c r="N339" s="182"/>
      <c r="O339" s="182"/>
      <c r="P339" s="182"/>
      <c r="Q339" s="182"/>
      <c r="R339" s="182"/>
      <c r="S339" s="182"/>
      <c r="T339" s="182"/>
      <c r="U339" s="182"/>
    </row>
    <row r="340" spans="1:21" customFormat="1" ht="30" customHeight="1" x14ac:dyDescent="0.25">
      <c r="A340" s="182"/>
      <c r="B340" s="182"/>
      <c r="C340" s="182"/>
      <c r="D340" s="182"/>
      <c r="E340" s="182"/>
      <c r="F340" s="235"/>
      <c r="G340" s="235"/>
      <c r="H340" s="182"/>
      <c r="I340" s="235"/>
      <c r="J340" s="234"/>
      <c r="K340" s="182"/>
      <c r="L340" s="182"/>
      <c r="M340" s="182"/>
      <c r="N340" s="182"/>
      <c r="O340" s="182"/>
      <c r="P340" s="182"/>
      <c r="Q340" s="182"/>
      <c r="R340" s="182"/>
      <c r="S340" s="182"/>
      <c r="T340" s="182"/>
      <c r="U340" s="182"/>
    </row>
    <row r="341" spans="1:21" customFormat="1" ht="30" customHeight="1" x14ac:dyDescent="0.25">
      <c r="A341" s="182"/>
      <c r="B341" s="182"/>
      <c r="C341" s="182"/>
      <c r="D341" s="182"/>
      <c r="E341" s="182"/>
      <c r="F341" s="235"/>
      <c r="G341" s="235"/>
      <c r="H341" s="182"/>
      <c r="I341" s="235"/>
      <c r="J341" s="234"/>
      <c r="K341" s="182"/>
      <c r="L341" s="182"/>
      <c r="M341" s="182"/>
      <c r="N341" s="182"/>
      <c r="O341" s="182"/>
      <c r="P341" s="182"/>
      <c r="Q341" s="182"/>
      <c r="R341" s="182"/>
      <c r="S341" s="182"/>
      <c r="T341" s="182"/>
      <c r="U341" s="182"/>
    </row>
    <row r="342" spans="1:21" customFormat="1" ht="30" customHeight="1" x14ac:dyDescent="0.25">
      <c r="A342" s="182"/>
      <c r="B342" s="182"/>
      <c r="C342" s="182"/>
      <c r="D342" s="182"/>
      <c r="E342" s="182"/>
      <c r="F342" s="235"/>
      <c r="G342" s="235"/>
      <c r="H342" s="182"/>
      <c r="I342" s="235"/>
      <c r="J342" s="234"/>
      <c r="K342" s="182"/>
      <c r="L342" s="182"/>
      <c r="M342" s="182"/>
      <c r="N342" s="182"/>
      <c r="O342" s="182"/>
      <c r="P342" s="182"/>
      <c r="Q342" s="182"/>
      <c r="R342" s="182"/>
      <c r="S342" s="182"/>
      <c r="T342" s="182"/>
      <c r="U342" s="182"/>
    </row>
    <row r="343" spans="1:21" customFormat="1" ht="30" customHeight="1" x14ac:dyDescent="0.25">
      <c r="A343" s="182"/>
      <c r="B343" s="182"/>
      <c r="C343" s="182"/>
      <c r="D343" s="182"/>
      <c r="E343" s="182"/>
      <c r="F343" s="235"/>
      <c r="G343" s="235"/>
      <c r="H343" s="182"/>
      <c r="I343" s="235"/>
      <c r="J343" s="234"/>
      <c r="K343" s="182"/>
      <c r="L343" s="182"/>
      <c r="M343" s="182"/>
      <c r="N343" s="182"/>
      <c r="O343" s="182"/>
      <c r="P343" s="182"/>
      <c r="Q343" s="182"/>
      <c r="R343" s="182"/>
      <c r="S343" s="182"/>
      <c r="T343" s="182"/>
      <c r="U343" s="182"/>
    </row>
    <row r="344" spans="1:21" customFormat="1" ht="30" customHeight="1" x14ac:dyDescent="0.25">
      <c r="A344" s="182"/>
      <c r="B344" s="182"/>
      <c r="C344" s="182"/>
      <c r="D344" s="182"/>
      <c r="E344" s="182"/>
      <c r="F344" s="235"/>
      <c r="G344" s="235"/>
      <c r="H344" s="182"/>
      <c r="I344" s="235"/>
      <c r="J344" s="234"/>
      <c r="K344" s="182"/>
      <c r="L344" s="182"/>
      <c r="M344" s="182"/>
      <c r="N344" s="182"/>
      <c r="O344" s="182"/>
      <c r="P344" s="182"/>
      <c r="Q344" s="182"/>
      <c r="R344" s="182"/>
      <c r="S344" s="182"/>
      <c r="T344" s="182"/>
      <c r="U344" s="182"/>
    </row>
    <row r="345" spans="1:21" customFormat="1" ht="30" customHeight="1" x14ac:dyDescent="0.25">
      <c r="A345" s="182"/>
      <c r="B345" s="182"/>
      <c r="C345" s="182"/>
      <c r="D345" s="182"/>
      <c r="E345" s="182"/>
      <c r="F345" s="235"/>
      <c r="G345" s="235"/>
      <c r="H345" s="182"/>
      <c r="I345" s="235"/>
      <c r="J345" s="234"/>
      <c r="K345" s="182"/>
      <c r="L345" s="182"/>
      <c r="M345" s="182"/>
      <c r="N345" s="182"/>
      <c r="O345" s="182"/>
      <c r="P345" s="182"/>
      <c r="Q345" s="182"/>
      <c r="R345" s="182"/>
      <c r="S345" s="182"/>
      <c r="T345" s="182"/>
      <c r="U345" s="182"/>
    </row>
    <row r="346" spans="1:21" customFormat="1" ht="30" customHeight="1" x14ac:dyDescent="0.25">
      <c r="A346" s="182"/>
      <c r="B346" s="182"/>
      <c r="C346" s="182"/>
      <c r="D346" s="182"/>
      <c r="E346" s="182"/>
      <c r="F346" s="235"/>
      <c r="G346" s="235"/>
      <c r="H346" s="182"/>
      <c r="I346" s="235"/>
      <c r="J346" s="234"/>
      <c r="K346" s="182"/>
      <c r="L346" s="182"/>
      <c r="M346" s="182"/>
      <c r="N346" s="182"/>
      <c r="O346" s="182"/>
      <c r="P346" s="182"/>
      <c r="Q346" s="182"/>
      <c r="R346" s="182"/>
      <c r="S346" s="182"/>
      <c r="T346" s="182"/>
      <c r="U346" s="182"/>
    </row>
    <row r="347" spans="1:21" customFormat="1" ht="30" customHeight="1" x14ac:dyDescent="0.25">
      <c r="A347" s="182"/>
      <c r="B347" s="182"/>
      <c r="C347" s="182"/>
      <c r="D347" s="182"/>
      <c r="E347" s="182"/>
      <c r="F347" s="235"/>
      <c r="G347" s="235"/>
      <c r="H347" s="182"/>
      <c r="I347" s="235"/>
      <c r="J347" s="234"/>
      <c r="K347" s="182"/>
      <c r="L347" s="182"/>
      <c r="M347" s="182"/>
      <c r="N347" s="182"/>
      <c r="O347" s="182"/>
      <c r="P347" s="182"/>
      <c r="Q347" s="182"/>
      <c r="R347" s="182"/>
      <c r="S347" s="182"/>
      <c r="T347" s="182"/>
      <c r="U347" s="182"/>
    </row>
    <row r="348" spans="1:21" customFormat="1" ht="30" customHeight="1" x14ac:dyDescent="0.25">
      <c r="A348" s="182"/>
      <c r="B348" s="182"/>
      <c r="C348" s="182"/>
      <c r="D348" s="182"/>
      <c r="E348" s="182"/>
      <c r="F348" s="235"/>
      <c r="G348" s="235"/>
      <c r="H348" s="182"/>
      <c r="I348" s="235"/>
      <c r="J348" s="234"/>
      <c r="K348" s="182"/>
      <c r="L348" s="182"/>
      <c r="M348" s="182"/>
      <c r="N348" s="182"/>
      <c r="O348" s="182"/>
      <c r="P348" s="182"/>
      <c r="Q348" s="182"/>
      <c r="R348" s="182"/>
      <c r="S348" s="182"/>
      <c r="T348" s="182"/>
      <c r="U348" s="182"/>
    </row>
    <row r="349" spans="1:21" customFormat="1" ht="30" customHeight="1" x14ac:dyDescent="0.25">
      <c r="A349" s="182"/>
      <c r="B349" s="182"/>
      <c r="C349" s="182"/>
      <c r="D349" s="182"/>
      <c r="E349" s="182"/>
      <c r="F349" s="235"/>
      <c r="G349" s="235"/>
      <c r="H349" s="182"/>
      <c r="I349" s="235"/>
      <c r="J349" s="234"/>
      <c r="K349" s="182"/>
      <c r="L349" s="182"/>
      <c r="M349" s="182"/>
      <c r="N349" s="182"/>
      <c r="O349" s="182"/>
      <c r="P349" s="182"/>
      <c r="Q349" s="182"/>
      <c r="R349" s="182"/>
      <c r="S349" s="182"/>
      <c r="T349" s="182"/>
      <c r="U349" s="182"/>
    </row>
    <row r="350" spans="1:21" customFormat="1" ht="30" customHeight="1" x14ac:dyDescent="0.25">
      <c r="A350" s="182"/>
      <c r="B350" s="182"/>
      <c r="C350" s="182"/>
      <c r="D350" s="182"/>
      <c r="E350" s="182"/>
      <c r="F350" s="235"/>
      <c r="G350" s="235"/>
      <c r="H350" s="182"/>
      <c r="I350" s="235"/>
      <c r="J350" s="234"/>
      <c r="K350" s="182"/>
      <c r="L350" s="182"/>
      <c r="M350" s="182"/>
      <c r="N350" s="182"/>
      <c r="O350" s="182"/>
      <c r="P350" s="182"/>
      <c r="Q350" s="182"/>
      <c r="R350" s="182"/>
      <c r="S350" s="182"/>
      <c r="T350" s="182"/>
      <c r="U350" s="182"/>
    </row>
    <row r="351" spans="1:21" customFormat="1" ht="30" customHeight="1" x14ac:dyDescent="0.25">
      <c r="A351" s="182"/>
      <c r="B351" s="182"/>
      <c r="C351" s="182"/>
      <c r="D351" s="182"/>
      <c r="E351" s="182"/>
      <c r="F351" s="235"/>
      <c r="G351" s="235"/>
      <c r="H351" s="182"/>
      <c r="I351" s="235"/>
      <c r="J351" s="234"/>
      <c r="K351" s="182"/>
      <c r="L351" s="182"/>
      <c r="M351" s="182"/>
      <c r="N351" s="182"/>
      <c r="O351" s="182"/>
      <c r="P351" s="182"/>
      <c r="Q351" s="182"/>
      <c r="R351" s="182"/>
      <c r="S351" s="182"/>
      <c r="T351" s="182"/>
      <c r="U351" s="182"/>
    </row>
    <row r="352" spans="1:21" customFormat="1" ht="30" customHeight="1" x14ac:dyDescent="0.25">
      <c r="A352" s="182"/>
      <c r="B352" s="182"/>
      <c r="C352" s="182"/>
      <c r="D352" s="182"/>
      <c r="E352" s="182"/>
      <c r="F352" s="235"/>
      <c r="G352" s="235"/>
      <c r="H352" s="182"/>
      <c r="I352" s="235"/>
      <c r="J352" s="234"/>
      <c r="K352" s="182"/>
      <c r="L352" s="182"/>
      <c r="M352" s="182"/>
      <c r="N352" s="182"/>
      <c r="O352" s="182"/>
      <c r="P352" s="182"/>
      <c r="Q352" s="182"/>
      <c r="R352" s="182"/>
      <c r="S352" s="182"/>
      <c r="T352" s="182"/>
      <c r="U352" s="182"/>
    </row>
    <row r="353" spans="1:21" customFormat="1" ht="30" customHeight="1" x14ac:dyDescent="0.25">
      <c r="A353" s="182"/>
      <c r="B353" s="182"/>
      <c r="C353" s="182"/>
      <c r="D353" s="182"/>
      <c r="E353" s="182"/>
      <c r="F353" s="235"/>
      <c r="G353" s="235"/>
      <c r="H353" s="182"/>
      <c r="I353" s="235"/>
      <c r="J353" s="234"/>
      <c r="K353" s="182"/>
      <c r="L353" s="182"/>
      <c r="M353" s="182"/>
      <c r="N353" s="182"/>
      <c r="O353" s="182"/>
      <c r="P353" s="182"/>
      <c r="Q353" s="182"/>
      <c r="R353" s="182"/>
      <c r="S353" s="182"/>
      <c r="T353" s="182"/>
      <c r="U353" s="182"/>
    </row>
    <row r="354" spans="1:21" customFormat="1" ht="30" customHeight="1" x14ac:dyDescent="0.25">
      <c r="A354" s="182"/>
      <c r="B354" s="182"/>
      <c r="C354" s="182"/>
      <c r="D354" s="182"/>
      <c r="E354" s="182"/>
      <c r="F354" s="235"/>
      <c r="G354" s="235"/>
      <c r="H354" s="182"/>
      <c r="I354" s="235"/>
      <c r="J354" s="234"/>
      <c r="K354" s="182"/>
      <c r="L354" s="182"/>
      <c r="M354" s="182"/>
      <c r="N354" s="182"/>
      <c r="O354" s="182"/>
      <c r="P354" s="182"/>
      <c r="Q354" s="182"/>
      <c r="R354" s="182"/>
      <c r="S354" s="182"/>
      <c r="T354" s="182"/>
      <c r="U354" s="182"/>
    </row>
    <row r="355" spans="1:21" customFormat="1" ht="30" customHeight="1" x14ac:dyDescent="0.25">
      <c r="A355" s="182"/>
      <c r="B355" s="182"/>
      <c r="C355" s="182"/>
      <c r="D355" s="182"/>
      <c r="E355" s="182"/>
      <c r="F355" s="235"/>
      <c r="G355" s="235"/>
      <c r="H355" s="182"/>
      <c r="I355" s="235"/>
      <c r="J355" s="234"/>
      <c r="K355" s="182"/>
      <c r="L355" s="182"/>
      <c r="M355" s="182"/>
      <c r="N355" s="182"/>
      <c r="O355" s="182"/>
      <c r="P355" s="182"/>
      <c r="Q355" s="182"/>
      <c r="R355" s="182"/>
      <c r="S355" s="182"/>
      <c r="T355" s="182"/>
      <c r="U355" s="182"/>
    </row>
    <row r="356" spans="1:21" customFormat="1" ht="30" customHeight="1" x14ac:dyDescent="0.25">
      <c r="A356" s="182"/>
      <c r="B356" s="182"/>
      <c r="C356" s="182"/>
      <c r="D356" s="182"/>
      <c r="E356" s="182"/>
      <c r="F356" s="235"/>
      <c r="G356" s="235"/>
      <c r="H356" s="182"/>
      <c r="I356" s="235"/>
      <c r="J356" s="234"/>
      <c r="K356" s="182"/>
      <c r="L356" s="182"/>
      <c r="M356" s="182"/>
      <c r="N356" s="182"/>
      <c r="O356" s="182"/>
      <c r="P356" s="182"/>
      <c r="Q356" s="182"/>
      <c r="R356" s="182"/>
      <c r="S356" s="182"/>
      <c r="T356" s="182"/>
      <c r="U356" s="182"/>
    </row>
    <row r="357" spans="1:21" customFormat="1" ht="30" customHeight="1" x14ac:dyDescent="0.25">
      <c r="A357" s="182"/>
      <c r="B357" s="182"/>
      <c r="C357" s="182"/>
      <c r="D357" s="182"/>
      <c r="E357" s="182"/>
      <c r="F357" s="235"/>
      <c r="G357" s="235"/>
      <c r="H357" s="182"/>
      <c r="I357" s="235"/>
      <c r="J357" s="234"/>
      <c r="K357" s="182"/>
      <c r="L357" s="182"/>
      <c r="M357" s="182"/>
      <c r="N357" s="182"/>
      <c r="O357" s="182"/>
      <c r="P357" s="182"/>
      <c r="Q357" s="182"/>
      <c r="R357" s="182"/>
      <c r="S357" s="182"/>
      <c r="T357" s="182"/>
      <c r="U357" s="182"/>
    </row>
  </sheetData>
  <autoFilter ref="A6:U241">
    <sortState ref="A6:U240">
      <sortCondition ref="A6:A240"/>
      <sortCondition ref="C6:C240"/>
      <sortCondition ref="B6:B240"/>
    </sortState>
  </autoFilter>
  <sortState ref="A2:V237">
    <sortCondition ref="C2:C237"/>
    <sortCondition ref="B2:B237"/>
  </sortState>
  <mergeCells count="5">
    <mergeCell ref="A1:N1"/>
    <mergeCell ref="A2:N2"/>
    <mergeCell ref="A3:N3"/>
    <mergeCell ref="A4:N4"/>
    <mergeCell ref="A5:U5"/>
  </mergeCells>
  <printOptions gridLines="1"/>
  <pageMargins left="0.7" right="0.7" top="0.25" bottom="0.2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Read Me</vt:lpstr>
      <vt:lpstr>Summary Tables</vt:lpstr>
      <vt:lpstr>Table 2.1a</vt:lpstr>
      <vt:lpstr>Table 2.1b</vt:lpstr>
      <vt:lpstr>Table 2.2a</vt:lpstr>
      <vt:lpstr>Table 2.3a</vt:lpstr>
      <vt:lpstr>Table 2.3b</vt:lpstr>
      <vt:lpstr>Table 2.3c</vt:lpstr>
      <vt:lpstr>Table 2.4a</vt:lpstr>
      <vt:lpstr>Table 2.5a</vt:lpstr>
      <vt:lpstr>Table 2.5b</vt:lpstr>
      <vt:lpstr>Table 2.5c</vt:lpstr>
      <vt:lpstr>Table 3.1</vt:lpstr>
      <vt:lpstr>Table 3.2</vt:lpstr>
      <vt:lpstr>Table 3.3</vt:lpstr>
      <vt:lpstr>Table 3.4</vt:lpstr>
      <vt:lpstr>Table 3.5</vt:lpstr>
      <vt:lpstr>Table 3.6</vt:lpstr>
      <vt:lpstr>UtilityList</vt:lpstr>
      <vt:lpstr>'Table 2.1a'!Print_Area</vt:lpstr>
      <vt:lpstr>'Table 2.2a'!Print_Area</vt:lpstr>
      <vt:lpstr>'Table 2.3a'!Print_Area</vt:lpstr>
      <vt:lpstr>'Table 2.3b'!Print_Area</vt:lpstr>
      <vt:lpstr>'Table 2.3c'!Print_Area</vt:lpstr>
      <vt:lpstr>'Table 2.4a'!Print_Area</vt:lpstr>
      <vt:lpstr>'Table 2.5a'!Print_Area</vt:lpstr>
      <vt:lpstr>'Table 2.1a'!Print_Titles</vt:lpstr>
      <vt:lpstr>'Table 2.2a'!Print_Titles</vt:lpstr>
      <vt:lpstr>'Table 2.3a'!Print_Titles</vt:lpstr>
      <vt:lpstr>'Table 2.3b'!Print_Titles</vt:lpstr>
      <vt:lpstr>'Table 2.3c'!Print_Titles</vt:lpstr>
      <vt:lpstr>'Table 2.4a'!Print_Titles</vt:lpstr>
      <vt:lpstr>'Table 2.5a'!Print_Titles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Converse</dc:creator>
  <cp:lastModifiedBy>alex</cp:lastModifiedBy>
  <cp:lastPrinted>2012-04-27T18:04:45Z</cp:lastPrinted>
  <dcterms:created xsi:type="dcterms:W3CDTF">2011-07-20T23:22:51Z</dcterms:created>
  <dcterms:modified xsi:type="dcterms:W3CDTF">2012-07-10T00:09:02Z</dcterms:modified>
</cp:coreProperties>
</file>