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D:\2017\DrillHoleData\Proquest\"/>
    </mc:Choice>
  </mc:AlternateContent>
  <xr:revisionPtr revIDLastSave="0" documentId="8_{C486556B-D6BD-4A77-9B0A-9DF77306ACFA}" xr6:coauthVersionLast="34" xr6:coauthVersionMax="34" xr10:uidLastSave="{00000000-0000-0000-0000-000000000000}"/>
  <bookViews>
    <workbookView xWindow="0" yWindow="0" windowWidth="23040" windowHeight="1308" firstSheet="13" activeTab="20" xr2:uid="{00000000-000D-0000-FFFF-FFFF00000000}"/>
  </bookViews>
  <sheets>
    <sheet name="0404-378" sheetId="6" r:id="rId1"/>
    <sheet name="0404-358" sheetId="9" r:id="rId2"/>
    <sheet name="0404-367.5" sheetId="2" r:id="rId3"/>
    <sheet name="0404-368" sheetId="1" r:id="rId4"/>
    <sheet name="0404-372" sheetId="4" r:id="rId5"/>
    <sheet name="1129-273" sheetId="12" r:id="rId6"/>
    <sheet name="1129-401" sheetId="3" r:id="rId7"/>
    <sheet name="1130-314.5" sheetId="11" r:id="rId8"/>
    <sheet name="1130-222" sheetId="5" r:id="rId9"/>
    <sheet name="1130-328.5" sheetId="10" r:id="rId10"/>
    <sheet name="1135-411" sheetId="13" r:id="rId11"/>
    <sheet name="1135-503.8" sheetId="15" r:id="rId12"/>
    <sheet name="1135-550" sheetId="14" r:id="rId13"/>
    <sheet name="1148-257" sheetId="17" r:id="rId14"/>
    <sheet name="1148-527" sheetId="18" r:id="rId15"/>
    <sheet name="1148-1510.5" sheetId="16" r:id="rId16"/>
    <sheet name="1304-742" sheetId="22" r:id="rId17"/>
    <sheet name="1304-1429" sheetId="19" r:id="rId18"/>
    <sheet name="1304-1685.5" sheetId="20" r:id="rId19"/>
    <sheet name="1304-1751-1" sheetId="23" r:id="rId20"/>
    <sheet name="1304-1754" sheetId="21" r:id="rId21"/>
    <sheet name="ASP_graph" sheetId="24" r:id="rId22"/>
    <sheet name="Arsenopyrite" sheetId="7" r:id="rId23"/>
    <sheet name="Pyrite" sheetId="8" r:id="rId2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5" i="4" l="1"/>
  <c r="N72" i="4"/>
  <c r="P72" i="4" s="1"/>
  <c r="O72" i="4"/>
  <c r="R72" i="4" s="1"/>
  <c r="Q72" i="4"/>
  <c r="N73" i="4"/>
  <c r="O73" i="4"/>
  <c r="P73" i="4"/>
  <c r="Q73" i="4"/>
  <c r="N74" i="4"/>
  <c r="P74" i="4" s="1"/>
  <c r="O74" i="4"/>
  <c r="Q74" i="4"/>
  <c r="N75" i="4"/>
  <c r="P75" i="4" s="1"/>
  <c r="O75" i="4"/>
  <c r="Q75" i="4"/>
  <c r="N76" i="4"/>
  <c r="P76" i="4" s="1"/>
  <c r="O76" i="4"/>
  <c r="Q76" i="4"/>
  <c r="N77" i="4"/>
  <c r="P77" i="4" s="1"/>
  <c r="O77" i="4"/>
  <c r="Q77" i="4"/>
  <c r="N78" i="4"/>
  <c r="P78" i="4" s="1"/>
  <c r="O78" i="4"/>
  <c r="Q78" i="4"/>
  <c r="N40" i="4"/>
  <c r="P40" i="4" s="1"/>
  <c r="O40" i="4"/>
  <c r="Q40" i="4"/>
  <c r="N41" i="4"/>
  <c r="P41" i="4" s="1"/>
  <c r="O41" i="4"/>
  <c r="Q41" i="4"/>
  <c r="N42" i="4"/>
  <c r="P42" i="4" s="1"/>
  <c r="O42" i="4"/>
  <c r="Q42" i="4"/>
  <c r="N43" i="4"/>
  <c r="P43" i="4" s="1"/>
  <c r="O43" i="4"/>
  <c r="Q43" i="4"/>
  <c r="N44" i="4"/>
  <c r="P44" i="4" s="1"/>
  <c r="O44" i="4"/>
  <c r="Q44" i="4"/>
  <c r="N45" i="4"/>
  <c r="P45" i="4" s="1"/>
  <c r="O45" i="4"/>
  <c r="Q45" i="4"/>
  <c r="N46" i="4"/>
  <c r="P46" i="4" s="1"/>
  <c r="O46" i="4"/>
  <c r="Q46" i="4"/>
  <c r="N47" i="4"/>
  <c r="P47" i="4" s="1"/>
  <c r="O47" i="4"/>
  <c r="Q47" i="4"/>
  <c r="N52" i="4"/>
  <c r="P52" i="4" s="1"/>
  <c r="O52" i="4"/>
  <c r="Q52" i="4"/>
  <c r="N53" i="4"/>
  <c r="P53" i="4" s="1"/>
  <c r="O53" i="4"/>
  <c r="Q53" i="4"/>
  <c r="N54" i="4"/>
  <c r="P54" i="4" s="1"/>
  <c r="O54" i="4"/>
  <c r="Q54" i="4"/>
  <c r="N55" i="4"/>
  <c r="P55" i="4" s="1"/>
  <c r="O55" i="4"/>
  <c r="Q55" i="4"/>
  <c r="N56" i="4"/>
  <c r="O56" i="4"/>
  <c r="R56" i="4" s="1"/>
  <c r="S56" i="4" s="1"/>
  <c r="P56" i="4"/>
  <c r="Q56" i="4"/>
  <c r="N57" i="4"/>
  <c r="O57" i="4"/>
  <c r="P57" i="4"/>
  <c r="Q57" i="4"/>
  <c r="R57" i="4"/>
  <c r="S57" i="4" s="1"/>
  <c r="N58" i="4"/>
  <c r="P58" i="4" s="1"/>
  <c r="O58" i="4"/>
  <c r="Q58" i="4"/>
  <c r="N63" i="4"/>
  <c r="P63" i="4" s="1"/>
  <c r="O63" i="4"/>
  <c r="Q63" i="4"/>
  <c r="N64" i="4"/>
  <c r="P64" i="4" s="1"/>
  <c r="O64" i="4"/>
  <c r="Q64" i="4"/>
  <c r="N65" i="4"/>
  <c r="P65" i="4" s="1"/>
  <c r="O65" i="4"/>
  <c r="Q65" i="4"/>
  <c r="N66" i="4"/>
  <c r="O66" i="4"/>
  <c r="P66" i="4"/>
  <c r="Q66" i="4"/>
  <c r="N67" i="4"/>
  <c r="P67" i="4" s="1"/>
  <c r="O67" i="4"/>
  <c r="R67" i="4" s="1"/>
  <c r="Q67" i="4"/>
  <c r="Q39" i="4"/>
  <c r="O39" i="4"/>
  <c r="N39" i="4"/>
  <c r="T56" i="4" l="1"/>
  <c r="R43" i="4"/>
  <c r="R66" i="4"/>
  <c r="R65" i="4"/>
  <c r="T65" i="4" s="1"/>
  <c r="V65" i="4" s="1"/>
  <c r="T57" i="4"/>
  <c r="V57" i="4" s="1"/>
  <c r="U56" i="4"/>
  <c r="V56" i="4" s="1"/>
  <c r="R77" i="4"/>
  <c r="U77" i="4" s="1"/>
  <c r="R58" i="4"/>
  <c r="S58" i="4" s="1"/>
  <c r="U67" i="4"/>
  <c r="U57" i="4"/>
  <c r="R52" i="4"/>
  <c r="U52" i="4" s="1"/>
  <c r="T67" i="4"/>
  <c r="S67" i="4"/>
  <c r="V67" i="4" s="1"/>
  <c r="R45" i="4"/>
  <c r="U45" i="4" s="1"/>
  <c r="T43" i="4"/>
  <c r="R73" i="4"/>
  <c r="U73" i="4" s="1"/>
  <c r="T66" i="4"/>
  <c r="S65" i="4"/>
  <c r="R47" i="4"/>
  <c r="T47" i="4" s="1"/>
  <c r="S43" i="4"/>
  <c r="R78" i="4"/>
  <c r="S78" i="4" s="1"/>
  <c r="S66" i="4"/>
  <c r="V66" i="4" s="1"/>
  <c r="R53" i="4"/>
  <c r="U53" i="4" s="1"/>
  <c r="U72" i="4"/>
  <c r="U43" i="4"/>
  <c r="U65" i="4"/>
  <c r="U66" i="4"/>
  <c r="R46" i="4"/>
  <c r="U46" i="4" s="1"/>
  <c r="R44" i="4"/>
  <c r="T44" i="4" s="1"/>
  <c r="R75" i="4"/>
  <c r="T75" i="4" s="1"/>
  <c r="S74" i="4"/>
  <c r="T72" i="4"/>
  <c r="R76" i="4"/>
  <c r="T76" i="4" s="1"/>
  <c r="R74" i="4"/>
  <c r="U74" i="4" s="1"/>
  <c r="S72" i="4"/>
  <c r="R55" i="4"/>
  <c r="R54" i="4"/>
  <c r="U54" i="4" s="1"/>
  <c r="T45" i="4"/>
  <c r="R63" i="4"/>
  <c r="T63" i="4" s="1"/>
  <c r="R64" i="4"/>
  <c r="U44" i="4"/>
  <c r="R40" i="4"/>
  <c r="U47" i="4"/>
  <c r="R41" i="4"/>
  <c r="S41" i="4" s="1"/>
  <c r="R42" i="4"/>
  <c r="S42" i="4" s="1"/>
  <c r="S46" i="4"/>
  <c r="S45" i="4"/>
  <c r="S44" i="4"/>
  <c r="X31" i="23"/>
  <c r="M64" i="23"/>
  <c r="N64" i="23"/>
  <c r="O64" i="23"/>
  <c r="P64" i="23"/>
  <c r="M65" i="23"/>
  <c r="N65" i="23"/>
  <c r="O65" i="23"/>
  <c r="P65" i="23"/>
  <c r="M66" i="23"/>
  <c r="O66" i="23" s="1"/>
  <c r="N66" i="23"/>
  <c r="P66" i="23"/>
  <c r="M71" i="23"/>
  <c r="O71" i="23" s="1"/>
  <c r="N71" i="23"/>
  <c r="P71" i="23"/>
  <c r="M72" i="23"/>
  <c r="O72" i="23" s="1"/>
  <c r="N72" i="23"/>
  <c r="P72" i="23"/>
  <c r="M77" i="23"/>
  <c r="O77" i="23" s="1"/>
  <c r="N77" i="23"/>
  <c r="P77" i="23"/>
  <c r="M78" i="23"/>
  <c r="O78" i="23" s="1"/>
  <c r="N78" i="23"/>
  <c r="Q78" i="23" s="1"/>
  <c r="R78" i="23" s="1"/>
  <c r="P78" i="23"/>
  <c r="M83" i="23"/>
  <c r="O83" i="23" s="1"/>
  <c r="N83" i="23"/>
  <c r="P83" i="23"/>
  <c r="M84" i="23"/>
  <c r="O84" i="23" s="1"/>
  <c r="N84" i="23"/>
  <c r="P84" i="23"/>
  <c r="M85" i="23"/>
  <c r="O85" i="23" s="1"/>
  <c r="N85" i="23"/>
  <c r="P85" i="23"/>
  <c r="M90" i="23"/>
  <c r="O90" i="23" s="1"/>
  <c r="N90" i="23"/>
  <c r="P90" i="23"/>
  <c r="M91" i="23"/>
  <c r="O91" i="23" s="1"/>
  <c r="N91" i="23"/>
  <c r="P91" i="23"/>
  <c r="M92" i="23"/>
  <c r="N92" i="23"/>
  <c r="O92" i="23"/>
  <c r="P92" i="23"/>
  <c r="M97" i="23"/>
  <c r="N97" i="23"/>
  <c r="O97" i="23"/>
  <c r="P97" i="23"/>
  <c r="M102" i="23"/>
  <c r="N102" i="23"/>
  <c r="Q102" i="23" s="1"/>
  <c r="R102" i="23" s="1"/>
  <c r="O102" i="23"/>
  <c r="P102" i="23"/>
  <c r="M107" i="23"/>
  <c r="O107" i="23" s="1"/>
  <c r="N107" i="23"/>
  <c r="P107" i="23"/>
  <c r="M108" i="23"/>
  <c r="N108" i="23"/>
  <c r="O108" i="23"/>
  <c r="P108" i="23"/>
  <c r="M109" i="23"/>
  <c r="N109" i="23"/>
  <c r="O109" i="23"/>
  <c r="P109" i="23"/>
  <c r="M110" i="23"/>
  <c r="N110" i="23"/>
  <c r="Q110" i="23" s="1"/>
  <c r="R110" i="23" s="1"/>
  <c r="O110" i="23"/>
  <c r="P110" i="23"/>
  <c r="M111" i="23"/>
  <c r="O111" i="23" s="1"/>
  <c r="N111" i="23"/>
  <c r="P111" i="23"/>
  <c r="M112" i="23"/>
  <c r="N112" i="23"/>
  <c r="O112" i="23"/>
  <c r="P112" i="23"/>
  <c r="M117" i="23"/>
  <c r="N117" i="23"/>
  <c r="Q117" i="23" s="1"/>
  <c r="O117" i="23"/>
  <c r="P117" i="23"/>
  <c r="M118" i="23"/>
  <c r="N118" i="23"/>
  <c r="Q118" i="23" s="1"/>
  <c r="R118" i="23" s="1"/>
  <c r="O118" i="23"/>
  <c r="P118" i="23"/>
  <c r="M119" i="23"/>
  <c r="O119" i="23" s="1"/>
  <c r="N119" i="23"/>
  <c r="P119" i="23"/>
  <c r="M124" i="23"/>
  <c r="N124" i="23"/>
  <c r="O124" i="23"/>
  <c r="P124" i="23"/>
  <c r="M125" i="23"/>
  <c r="N125" i="23"/>
  <c r="Q125" i="23" s="1"/>
  <c r="O125" i="23"/>
  <c r="P125" i="23"/>
  <c r="M130" i="23"/>
  <c r="O130" i="23" s="1"/>
  <c r="N130" i="23"/>
  <c r="P130" i="23"/>
  <c r="M131" i="23"/>
  <c r="O131" i="23" s="1"/>
  <c r="N131" i="23"/>
  <c r="P131" i="23"/>
  <c r="M136" i="23"/>
  <c r="O136" i="23" s="1"/>
  <c r="N136" i="23"/>
  <c r="P136" i="23"/>
  <c r="M137" i="23"/>
  <c r="O137" i="23" s="1"/>
  <c r="N137" i="23"/>
  <c r="P137" i="23"/>
  <c r="M138" i="23"/>
  <c r="O138" i="23" s="1"/>
  <c r="N138" i="23"/>
  <c r="Q138" i="23" s="1"/>
  <c r="T138" i="23" s="1"/>
  <c r="P138" i="23"/>
  <c r="M55" i="23"/>
  <c r="O55" i="23" s="1"/>
  <c r="N55" i="23"/>
  <c r="P55" i="23"/>
  <c r="M56" i="23"/>
  <c r="N56" i="23"/>
  <c r="Q56" i="23" s="1"/>
  <c r="O56" i="23"/>
  <c r="P56" i="23"/>
  <c r="M57" i="23"/>
  <c r="O57" i="23" s="1"/>
  <c r="N57" i="23"/>
  <c r="P57" i="23"/>
  <c r="M58" i="23"/>
  <c r="O58" i="23" s="1"/>
  <c r="N58" i="23"/>
  <c r="P58" i="23"/>
  <c r="M59" i="23"/>
  <c r="O59" i="23" s="1"/>
  <c r="N59" i="23"/>
  <c r="P59" i="23"/>
  <c r="P54" i="23"/>
  <c r="N54" i="23"/>
  <c r="M54" i="23"/>
  <c r="O54" i="23" s="1"/>
  <c r="P49" i="23"/>
  <c r="O49" i="23"/>
  <c r="N49" i="23"/>
  <c r="M49" i="23"/>
  <c r="X30" i="22"/>
  <c r="W35" i="21"/>
  <c r="X48" i="20"/>
  <c r="AE44" i="19"/>
  <c r="AE20" i="16"/>
  <c r="Y75" i="16"/>
  <c r="X75" i="16"/>
  <c r="W75" i="16"/>
  <c r="Y70" i="16"/>
  <c r="X70" i="16"/>
  <c r="W70" i="16"/>
  <c r="AE37" i="15"/>
  <c r="AF16" i="14"/>
  <c r="AE10" i="12"/>
  <c r="AE37" i="11"/>
  <c r="Z57" i="10"/>
  <c r="Y26" i="6"/>
  <c r="N34" i="6"/>
  <c r="P34" i="6" s="1"/>
  <c r="O34" i="6"/>
  <c r="Q34" i="6"/>
  <c r="N35" i="6"/>
  <c r="P35" i="6" s="1"/>
  <c r="O35" i="6"/>
  <c r="Q35" i="6"/>
  <c r="N36" i="6"/>
  <c r="O36" i="6"/>
  <c r="P36" i="6"/>
  <c r="Q36" i="6"/>
  <c r="N37" i="6"/>
  <c r="P37" i="6" s="1"/>
  <c r="O37" i="6"/>
  <c r="Q37" i="6"/>
  <c r="N38" i="6"/>
  <c r="P38" i="6" s="1"/>
  <c r="O38" i="6"/>
  <c r="Q38" i="6"/>
  <c r="N39" i="6"/>
  <c r="O39" i="6"/>
  <c r="R39" i="6" s="1"/>
  <c r="S39" i="6" s="1"/>
  <c r="P39" i="6"/>
  <c r="Q39" i="6"/>
  <c r="N40" i="6"/>
  <c r="O40" i="6"/>
  <c r="P40" i="6"/>
  <c r="R40" i="6" s="1"/>
  <c r="T40" i="6" s="1"/>
  <c r="Q40" i="6"/>
  <c r="N44" i="6"/>
  <c r="P44" i="6" s="1"/>
  <c r="O44" i="6"/>
  <c r="Q44" i="6"/>
  <c r="N45" i="6"/>
  <c r="P45" i="6" s="1"/>
  <c r="O45" i="6"/>
  <c r="Q45" i="6"/>
  <c r="N49" i="6"/>
  <c r="O49" i="6"/>
  <c r="P49" i="6"/>
  <c r="Q49" i="6"/>
  <c r="N50" i="6"/>
  <c r="P50" i="6" s="1"/>
  <c r="O50" i="6"/>
  <c r="Q50" i="6"/>
  <c r="N51" i="6"/>
  <c r="P51" i="6" s="1"/>
  <c r="O51" i="6"/>
  <c r="Q51" i="6"/>
  <c r="N52" i="6"/>
  <c r="P52" i="6" s="1"/>
  <c r="O52" i="6"/>
  <c r="Q52" i="6"/>
  <c r="N53" i="6"/>
  <c r="P53" i="6" s="1"/>
  <c r="O53" i="6"/>
  <c r="Q53" i="6"/>
  <c r="N54" i="6"/>
  <c r="P54" i="6" s="1"/>
  <c r="O54" i="6"/>
  <c r="Q54" i="6"/>
  <c r="N5" i="6"/>
  <c r="O5" i="6"/>
  <c r="P5" i="6"/>
  <c r="Q5" i="6"/>
  <c r="N6" i="6"/>
  <c r="P6" i="6" s="1"/>
  <c r="O6" i="6"/>
  <c r="Q6" i="6"/>
  <c r="N7" i="6"/>
  <c r="P7" i="6" s="1"/>
  <c r="O7" i="6"/>
  <c r="Q7" i="6"/>
  <c r="N8" i="6"/>
  <c r="O8" i="6"/>
  <c r="P8" i="6"/>
  <c r="Q8" i="6"/>
  <c r="Q4" i="6"/>
  <c r="O4" i="6"/>
  <c r="N4" i="6"/>
  <c r="P4" i="6" s="1"/>
  <c r="Y32" i="5"/>
  <c r="P39" i="4"/>
  <c r="N5" i="4"/>
  <c r="P5" i="4" s="1"/>
  <c r="O5" i="4"/>
  <c r="Q5" i="4"/>
  <c r="N6" i="4"/>
  <c r="P6" i="4" s="1"/>
  <c r="O6" i="4"/>
  <c r="Q6" i="4"/>
  <c r="N7" i="4"/>
  <c r="P7" i="4" s="1"/>
  <c r="O7" i="4"/>
  <c r="Q7" i="4"/>
  <c r="N8" i="4"/>
  <c r="P8" i="4" s="1"/>
  <c r="O8" i="4"/>
  <c r="Q8" i="4"/>
  <c r="N9" i="4"/>
  <c r="P9" i="4" s="1"/>
  <c r="O9" i="4"/>
  <c r="Q9" i="4"/>
  <c r="N10" i="4"/>
  <c r="P10" i="4" s="1"/>
  <c r="O10" i="4"/>
  <c r="Q10" i="4"/>
  <c r="N11" i="4"/>
  <c r="P11" i="4" s="1"/>
  <c r="O11" i="4"/>
  <c r="Q11" i="4"/>
  <c r="N12" i="4"/>
  <c r="P12" i="4" s="1"/>
  <c r="O12" i="4"/>
  <c r="Q12" i="4"/>
  <c r="N16" i="4"/>
  <c r="P16" i="4" s="1"/>
  <c r="O16" i="4"/>
  <c r="Q16" i="4"/>
  <c r="N17" i="4"/>
  <c r="P17" i="4" s="1"/>
  <c r="O17" i="4"/>
  <c r="Q17" i="4"/>
  <c r="N18" i="4"/>
  <c r="P18" i="4" s="1"/>
  <c r="O18" i="4"/>
  <c r="Q18" i="4"/>
  <c r="N22" i="4"/>
  <c r="P22" i="4" s="1"/>
  <c r="O22" i="4"/>
  <c r="Q22" i="4"/>
  <c r="N23" i="4"/>
  <c r="P23" i="4" s="1"/>
  <c r="O23" i="4"/>
  <c r="Q23" i="4"/>
  <c r="N24" i="4"/>
  <c r="P24" i="4" s="1"/>
  <c r="O24" i="4"/>
  <c r="Q24" i="4"/>
  <c r="N25" i="4"/>
  <c r="P25" i="4" s="1"/>
  <c r="O25" i="4"/>
  <c r="Q25" i="4"/>
  <c r="N26" i="4"/>
  <c r="O26" i="4"/>
  <c r="P26" i="4"/>
  <c r="Q26" i="4"/>
  <c r="Q4" i="4"/>
  <c r="O4" i="4"/>
  <c r="N4" i="4"/>
  <c r="P4" i="4" s="1"/>
  <c r="X53" i="3"/>
  <c r="N47" i="3"/>
  <c r="P47" i="3" s="1"/>
  <c r="O47" i="3"/>
  <c r="Q47" i="3"/>
  <c r="N48" i="3"/>
  <c r="P48" i="3" s="1"/>
  <c r="O48" i="3"/>
  <c r="R48" i="3" s="1"/>
  <c r="Q48" i="3"/>
  <c r="N49" i="3"/>
  <c r="O49" i="3"/>
  <c r="R49" i="3" s="1"/>
  <c r="U49" i="3" s="1"/>
  <c r="P49" i="3"/>
  <c r="Q49" i="3"/>
  <c r="N50" i="3"/>
  <c r="P50" i="3" s="1"/>
  <c r="O50" i="3"/>
  <c r="Q50" i="3"/>
  <c r="N51" i="3"/>
  <c r="P51" i="3" s="1"/>
  <c r="O51" i="3"/>
  <c r="Q51" i="3"/>
  <c r="N52" i="3"/>
  <c r="P52" i="3" s="1"/>
  <c r="R52" i="3" s="1"/>
  <c r="S52" i="3" s="1"/>
  <c r="O52" i="3"/>
  <c r="Q52" i="3"/>
  <c r="U52" i="3" s="1"/>
  <c r="N53" i="3"/>
  <c r="O53" i="3"/>
  <c r="P53" i="3"/>
  <c r="Q53" i="3"/>
  <c r="N54" i="3"/>
  <c r="O54" i="3"/>
  <c r="P54" i="3"/>
  <c r="Q54" i="3"/>
  <c r="N58" i="3"/>
  <c r="P58" i="3" s="1"/>
  <c r="O58" i="3"/>
  <c r="Q58" i="3"/>
  <c r="N59" i="3"/>
  <c r="P59" i="3" s="1"/>
  <c r="O59" i="3"/>
  <c r="Q59" i="3"/>
  <c r="N60" i="3"/>
  <c r="P60" i="3" s="1"/>
  <c r="O60" i="3"/>
  <c r="Q60" i="3"/>
  <c r="N33" i="3"/>
  <c r="P33" i="3" s="1"/>
  <c r="O33" i="3"/>
  <c r="Q33" i="3"/>
  <c r="N34" i="3"/>
  <c r="O34" i="3"/>
  <c r="R34" i="3" s="1"/>
  <c r="U34" i="3" s="1"/>
  <c r="P34" i="3"/>
  <c r="T34" i="3" s="1"/>
  <c r="Q34" i="3"/>
  <c r="N35" i="3"/>
  <c r="P35" i="3" s="1"/>
  <c r="O35" i="3"/>
  <c r="Q35" i="3"/>
  <c r="N36" i="3"/>
  <c r="P36" i="3" s="1"/>
  <c r="O36" i="3"/>
  <c r="R36" i="3" s="1"/>
  <c r="S36" i="3" s="1"/>
  <c r="Q36" i="3"/>
  <c r="Q32" i="3"/>
  <c r="O32" i="3"/>
  <c r="N32" i="3"/>
  <c r="P32" i="3" s="1"/>
  <c r="Q31" i="3"/>
  <c r="O31" i="3"/>
  <c r="N31" i="3"/>
  <c r="P31" i="3" s="1"/>
  <c r="R31" i="3" s="1"/>
  <c r="S31" i="3" s="1"/>
  <c r="Q30" i="3"/>
  <c r="O30" i="3"/>
  <c r="N30" i="3"/>
  <c r="P30" i="3" s="1"/>
  <c r="Q29" i="3"/>
  <c r="P29" i="3"/>
  <c r="O29" i="3"/>
  <c r="R29" i="3" s="1"/>
  <c r="U29" i="3" s="1"/>
  <c r="N29" i="3"/>
  <c r="Y28" i="2"/>
  <c r="X47" i="1"/>
  <c r="AB44" i="9"/>
  <c r="R56" i="23" l="1"/>
  <c r="S56" i="23"/>
  <c r="Q58" i="23"/>
  <c r="S58" i="23" s="1"/>
  <c r="U58" i="23" s="1"/>
  <c r="T36" i="3"/>
  <c r="V36" i="3" s="1"/>
  <c r="S78" i="23"/>
  <c r="U78" i="23" s="1"/>
  <c r="R44" i="6"/>
  <c r="U44" i="6" s="1"/>
  <c r="R32" i="3"/>
  <c r="Q65" i="23"/>
  <c r="T65" i="23" s="1"/>
  <c r="S52" i="4"/>
  <c r="V52" i="4" s="1"/>
  <c r="S47" i="4"/>
  <c r="V47" i="4" s="1"/>
  <c r="R52" i="6"/>
  <c r="U52" i="6" s="1"/>
  <c r="Q137" i="23"/>
  <c r="T137" i="23" s="1"/>
  <c r="Q124" i="23"/>
  <c r="T118" i="23"/>
  <c r="T110" i="23"/>
  <c r="Q108" i="23"/>
  <c r="S108" i="23" s="1"/>
  <c r="T102" i="23"/>
  <c r="Q92" i="23"/>
  <c r="Q90" i="23"/>
  <c r="T90" i="23" s="1"/>
  <c r="Q72" i="23"/>
  <c r="S72" i="23" s="1"/>
  <c r="T77" i="4"/>
  <c r="T52" i="4"/>
  <c r="T58" i="23"/>
  <c r="R5" i="4"/>
  <c r="T5" i="4" s="1"/>
  <c r="U58" i="4"/>
  <c r="S110" i="23"/>
  <c r="R30" i="3"/>
  <c r="U32" i="3"/>
  <c r="R8" i="6"/>
  <c r="R36" i="6"/>
  <c r="R58" i="23"/>
  <c r="T56" i="23"/>
  <c r="Q136" i="23"/>
  <c r="Q85" i="23"/>
  <c r="T85" i="23" s="1"/>
  <c r="Q77" i="23"/>
  <c r="R53" i="3"/>
  <c r="T49" i="3"/>
  <c r="T5" i="6"/>
  <c r="T49" i="6"/>
  <c r="S102" i="23"/>
  <c r="U102" i="23" s="1"/>
  <c r="R49" i="6"/>
  <c r="S49" i="6" s="1"/>
  <c r="Q112" i="23"/>
  <c r="U36" i="3"/>
  <c r="R5" i="6"/>
  <c r="U5" i="6" s="1"/>
  <c r="Q109" i="23"/>
  <c r="T109" i="23" s="1"/>
  <c r="Q97" i="23"/>
  <c r="T97" i="23" s="1"/>
  <c r="Q84" i="23"/>
  <c r="S84" i="23" s="1"/>
  <c r="T78" i="23"/>
  <c r="Q66" i="23"/>
  <c r="T66" i="23" s="1"/>
  <c r="Q64" i="23"/>
  <c r="T39" i="6"/>
  <c r="S118" i="23"/>
  <c r="R25" i="4"/>
  <c r="R7" i="6"/>
  <c r="T7" i="6" s="1"/>
  <c r="R35" i="6"/>
  <c r="U35" i="6" s="1"/>
  <c r="Q49" i="23"/>
  <c r="Q59" i="23"/>
  <c r="T41" i="4"/>
  <c r="S77" i="4"/>
  <c r="V77" i="4" s="1"/>
  <c r="R8" i="4"/>
  <c r="T8" i="4" s="1"/>
  <c r="V8" i="4" s="1"/>
  <c r="S5" i="4"/>
  <c r="U5" i="4"/>
  <c r="R17" i="4"/>
  <c r="R9" i="4"/>
  <c r="T53" i="4"/>
  <c r="R22" i="4"/>
  <c r="U22" i="4" s="1"/>
  <c r="V43" i="4"/>
  <c r="R26" i="4"/>
  <c r="U26" i="4" s="1"/>
  <c r="U8" i="4"/>
  <c r="S73" i="4"/>
  <c r="T78" i="4"/>
  <c r="S53" i="4"/>
  <c r="T46" i="4"/>
  <c r="U78" i="4"/>
  <c r="S8" i="4"/>
  <c r="R6" i="4"/>
  <c r="T6" i="4" s="1"/>
  <c r="S54" i="4"/>
  <c r="V54" i="4" s="1"/>
  <c r="T73" i="4"/>
  <c r="T58" i="4"/>
  <c r="V74" i="4"/>
  <c r="V72" i="4"/>
  <c r="T74" i="4"/>
  <c r="S75" i="4"/>
  <c r="U75" i="4"/>
  <c r="U76" i="4"/>
  <c r="S76" i="4"/>
  <c r="S64" i="4"/>
  <c r="U64" i="4"/>
  <c r="U40" i="4"/>
  <c r="S40" i="4"/>
  <c r="V45" i="4"/>
  <c r="S63" i="4"/>
  <c r="U63" i="4"/>
  <c r="V44" i="4"/>
  <c r="V46" i="4"/>
  <c r="T42" i="4"/>
  <c r="T54" i="4"/>
  <c r="S55" i="4"/>
  <c r="U55" i="4"/>
  <c r="U42" i="4"/>
  <c r="T40" i="4"/>
  <c r="T64" i="4"/>
  <c r="U41" i="4"/>
  <c r="V41" i="4" s="1"/>
  <c r="T55" i="4"/>
  <c r="S124" i="23"/>
  <c r="R124" i="23"/>
  <c r="T124" i="23"/>
  <c r="R111" i="23"/>
  <c r="T136" i="23"/>
  <c r="Q111" i="23"/>
  <c r="S111" i="23" s="1"/>
  <c r="R109" i="23"/>
  <c r="S109" i="23"/>
  <c r="Q107" i="23"/>
  <c r="S107" i="23" s="1"/>
  <c r="Q91" i="23"/>
  <c r="S91" i="23"/>
  <c r="S66" i="23"/>
  <c r="Q71" i="23"/>
  <c r="S71" i="23" s="1"/>
  <c r="S136" i="23"/>
  <c r="Q130" i="23"/>
  <c r="T130" i="23" s="1"/>
  <c r="U110" i="23"/>
  <c r="T72" i="23"/>
  <c r="T112" i="23"/>
  <c r="R92" i="23"/>
  <c r="S92" i="23"/>
  <c r="T92" i="23"/>
  <c r="T77" i="23"/>
  <c r="S138" i="23"/>
  <c r="T125" i="23"/>
  <c r="T117" i="23"/>
  <c r="S112" i="23"/>
  <c r="S90" i="23"/>
  <c r="Q131" i="23"/>
  <c r="S131" i="23" s="1"/>
  <c r="R77" i="23"/>
  <c r="S77" i="23"/>
  <c r="S137" i="23"/>
  <c r="R125" i="23"/>
  <c r="S125" i="23"/>
  <c r="Q119" i="23"/>
  <c r="S119" i="23" s="1"/>
  <c r="S117" i="23"/>
  <c r="R117" i="23"/>
  <c r="T64" i="23"/>
  <c r="U118" i="23"/>
  <c r="T111" i="23"/>
  <c r="R85" i="23"/>
  <c r="S85" i="23"/>
  <c r="Q83" i="23"/>
  <c r="S83" i="23" s="1"/>
  <c r="S64" i="23"/>
  <c r="R138" i="23"/>
  <c r="R90" i="23"/>
  <c r="R66" i="23"/>
  <c r="U66" i="23" s="1"/>
  <c r="R137" i="23"/>
  <c r="R65" i="23"/>
  <c r="R136" i="23"/>
  <c r="R112" i="23"/>
  <c r="R72" i="23"/>
  <c r="R64" i="23"/>
  <c r="T59" i="23"/>
  <c r="S59" i="23"/>
  <c r="Q55" i="23"/>
  <c r="S55" i="23"/>
  <c r="Q57" i="23"/>
  <c r="R57" i="23" s="1"/>
  <c r="R59" i="23"/>
  <c r="Q54" i="23"/>
  <c r="T54" i="23" s="1"/>
  <c r="S49" i="23"/>
  <c r="T49" i="23"/>
  <c r="R49" i="23"/>
  <c r="Z75" i="16"/>
  <c r="AC75" i="16" s="1"/>
  <c r="AA70" i="16"/>
  <c r="Z70" i="16"/>
  <c r="AC70" i="16" s="1"/>
  <c r="R54" i="6"/>
  <c r="R51" i="6"/>
  <c r="U51" i="6" s="1"/>
  <c r="V39" i="6"/>
  <c r="T51" i="6"/>
  <c r="U40" i="6"/>
  <c r="T36" i="6"/>
  <c r="R34" i="6"/>
  <c r="U34" i="6" s="1"/>
  <c r="U36" i="6"/>
  <c r="S36" i="6"/>
  <c r="S40" i="6"/>
  <c r="T52" i="6"/>
  <c r="T44" i="6"/>
  <c r="R38" i="6"/>
  <c r="S38" i="6" s="1"/>
  <c r="R50" i="6"/>
  <c r="U50" i="6" s="1"/>
  <c r="U39" i="6"/>
  <c r="R53" i="6"/>
  <c r="U53" i="6" s="1"/>
  <c r="S52" i="6"/>
  <c r="R45" i="6"/>
  <c r="U45" i="6" s="1"/>
  <c r="S44" i="6"/>
  <c r="V44" i="6" s="1"/>
  <c r="R37" i="6"/>
  <c r="U37" i="6" s="1"/>
  <c r="S51" i="6"/>
  <c r="S8" i="6"/>
  <c r="U8" i="6"/>
  <c r="T8" i="6"/>
  <c r="S7" i="6"/>
  <c r="U7" i="6"/>
  <c r="R6" i="6"/>
  <c r="U6" i="6" s="1"/>
  <c r="T6" i="6"/>
  <c r="S6" i="6"/>
  <c r="S5" i="6"/>
  <c r="R4" i="6"/>
  <c r="U4" i="6" s="1"/>
  <c r="T4" i="6"/>
  <c r="R39" i="4"/>
  <c r="U39" i="4" s="1"/>
  <c r="S10" i="4"/>
  <c r="R24" i="4"/>
  <c r="T24" i="4" s="1"/>
  <c r="S22" i="4"/>
  <c r="U17" i="4"/>
  <c r="R12" i="4"/>
  <c r="T12" i="4" s="1"/>
  <c r="U9" i="4"/>
  <c r="T25" i="4"/>
  <c r="S24" i="4"/>
  <c r="U25" i="4"/>
  <c r="T17" i="4"/>
  <c r="R11" i="4"/>
  <c r="U11" i="4" s="1"/>
  <c r="T9" i="4"/>
  <c r="U24" i="4"/>
  <c r="R16" i="4"/>
  <c r="S16" i="4" s="1"/>
  <c r="T10" i="4"/>
  <c r="R23" i="4"/>
  <c r="S23" i="4" s="1"/>
  <c r="R7" i="4"/>
  <c r="S7" i="4" s="1"/>
  <c r="S26" i="4"/>
  <c r="R18" i="4"/>
  <c r="U18" i="4" s="1"/>
  <c r="S17" i="4"/>
  <c r="V17" i="4" s="1"/>
  <c r="R10" i="4"/>
  <c r="U10" i="4" s="1"/>
  <c r="S9" i="4"/>
  <c r="S25" i="4"/>
  <c r="S4" i="4"/>
  <c r="R4" i="4"/>
  <c r="U4" i="4" s="1"/>
  <c r="R60" i="3"/>
  <c r="T60" i="3"/>
  <c r="R51" i="3"/>
  <c r="T51" i="3" s="1"/>
  <c r="U48" i="3"/>
  <c r="S53" i="3"/>
  <c r="T53" i="3"/>
  <c r="R59" i="3"/>
  <c r="T59" i="3"/>
  <c r="S50" i="3"/>
  <c r="T48" i="3"/>
  <c r="R47" i="3"/>
  <c r="U47" i="3" s="1"/>
  <c r="R58" i="3"/>
  <c r="U58" i="3" s="1"/>
  <c r="U53" i="3"/>
  <c r="R54" i="3"/>
  <c r="S54" i="3" s="1"/>
  <c r="T52" i="3"/>
  <c r="V52" i="3" s="1"/>
  <c r="S58" i="3"/>
  <c r="R50" i="3"/>
  <c r="U50" i="3" s="1"/>
  <c r="S49" i="3"/>
  <c r="V49" i="3" s="1"/>
  <c r="S48" i="3"/>
  <c r="R33" i="3"/>
  <c r="T33" i="3" s="1"/>
  <c r="R35" i="3"/>
  <c r="S34" i="3"/>
  <c r="V34" i="3" s="1"/>
  <c r="U31" i="3"/>
  <c r="T30" i="3"/>
  <c r="S30" i="3"/>
  <c r="V30" i="3" s="1"/>
  <c r="T32" i="3"/>
  <c r="S29" i="3"/>
  <c r="U30" i="3"/>
  <c r="T31" i="3"/>
  <c r="V31" i="3" s="1"/>
  <c r="S32" i="3"/>
  <c r="V32" i="3" s="1"/>
  <c r="T29" i="3"/>
  <c r="W5" i="19"/>
  <c r="X5" i="19"/>
  <c r="Y5" i="19"/>
  <c r="W6" i="19"/>
  <c r="X6" i="19"/>
  <c r="Y6" i="19"/>
  <c r="W7" i="19"/>
  <c r="Z7" i="19" s="1"/>
  <c r="X7" i="19"/>
  <c r="Y7" i="19"/>
  <c r="W8" i="19"/>
  <c r="X8" i="19"/>
  <c r="Y8" i="19"/>
  <c r="W9" i="19"/>
  <c r="X9" i="19"/>
  <c r="Y9" i="19"/>
  <c r="Z9" i="19" s="1"/>
  <c r="AA9" i="19" s="1"/>
  <c r="W10" i="19"/>
  <c r="Z10" i="19" s="1"/>
  <c r="X10" i="19"/>
  <c r="Y10" i="19"/>
  <c r="W11" i="19"/>
  <c r="X11" i="19"/>
  <c r="Y11" i="19"/>
  <c r="W12" i="19"/>
  <c r="X12" i="19"/>
  <c r="Y12" i="19"/>
  <c r="W13" i="19"/>
  <c r="X13" i="19"/>
  <c r="Z13" i="19" s="1"/>
  <c r="AB13" i="19" s="1"/>
  <c r="Y13" i="19"/>
  <c r="W14" i="19"/>
  <c r="X14" i="19"/>
  <c r="Y14" i="19"/>
  <c r="W19" i="19"/>
  <c r="X19" i="19"/>
  <c r="Y19" i="19"/>
  <c r="W20" i="19"/>
  <c r="X20" i="19"/>
  <c r="Y20" i="19"/>
  <c r="W21" i="19"/>
  <c r="X21" i="19"/>
  <c r="Z21" i="19" s="1"/>
  <c r="AB21" i="19" s="1"/>
  <c r="Y21" i="19"/>
  <c r="W22" i="19"/>
  <c r="X22" i="19"/>
  <c r="Y22" i="19"/>
  <c r="W23" i="19"/>
  <c r="X23" i="19"/>
  <c r="Y23" i="19"/>
  <c r="W24" i="19"/>
  <c r="X24" i="19"/>
  <c r="Y24" i="19"/>
  <c r="W25" i="19"/>
  <c r="X25" i="19"/>
  <c r="Y25" i="19"/>
  <c r="Z25" i="19" s="1"/>
  <c r="W30" i="19"/>
  <c r="X30" i="19"/>
  <c r="Y30" i="19"/>
  <c r="W31" i="19"/>
  <c r="X31" i="19"/>
  <c r="Y31" i="19"/>
  <c r="W32" i="19"/>
  <c r="Z32" i="19" s="1"/>
  <c r="AB32" i="19" s="1"/>
  <c r="X32" i="19"/>
  <c r="Y32" i="19"/>
  <c r="W33" i="19"/>
  <c r="X33" i="19"/>
  <c r="Z33" i="19" s="1"/>
  <c r="AC33" i="19" s="1"/>
  <c r="Y33" i="19"/>
  <c r="W34" i="19"/>
  <c r="X34" i="19"/>
  <c r="Y34" i="19"/>
  <c r="W39" i="19"/>
  <c r="X39" i="19"/>
  <c r="Y39" i="19"/>
  <c r="W40" i="19"/>
  <c r="X40" i="19"/>
  <c r="Y40" i="19"/>
  <c r="W41" i="19"/>
  <c r="Z41" i="19" s="1"/>
  <c r="AB41" i="19" s="1"/>
  <c r="X41" i="19"/>
  <c r="Y41" i="19"/>
  <c r="W42" i="19"/>
  <c r="X42" i="19"/>
  <c r="Y42" i="19"/>
  <c r="W43" i="19"/>
  <c r="X43" i="19"/>
  <c r="Y43" i="19"/>
  <c r="W44" i="19"/>
  <c r="X44" i="19"/>
  <c r="Y44" i="19"/>
  <c r="W57" i="19"/>
  <c r="X57" i="19"/>
  <c r="Y57" i="19"/>
  <c r="W58" i="19"/>
  <c r="X58" i="19"/>
  <c r="Y58" i="19"/>
  <c r="W59" i="19"/>
  <c r="X59" i="19"/>
  <c r="Y59" i="19"/>
  <c r="W60" i="19"/>
  <c r="Z60" i="19" s="1"/>
  <c r="AB60" i="19" s="1"/>
  <c r="X60" i="19"/>
  <c r="Y60" i="19"/>
  <c r="W61" i="19"/>
  <c r="X61" i="19"/>
  <c r="Y61" i="19"/>
  <c r="W66" i="19"/>
  <c r="X66" i="19"/>
  <c r="Y66" i="19"/>
  <c r="W67" i="19"/>
  <c r="X67" i="19"/>
  <c r="Y67" i="19"/>
  <c r="W68" i="19"/>
  <c r="Z68" i="19" s="1"/>
  <c r="AA68" i="19" s="1"/>
  <c r="X68" i="19"/>
  <c r="Y68" i="19"/>
  <c r="W69" i="19"/>
  <c r="X69" i="19"/>
  <c r="Y69" i="19"/>
  <c r="W70" i="19"/>
  <c r="X70" i="19"/>
  <c r="Y70" i="19"/>
  <c r="W71" i="19"/>
  <c r="X71" i="19"/>
  <c r="Y71" i="19"/>
  <c r="W76" i="19"/>
  <c r="X76" i="19"/>
  <c r="Y76" i="19"/>
  <c r="W77" i="19"/>
  <c r="Z77" i="19" s="1"/>
  <c r="AC77" i="19" s="1"/>
  <c r="X77" i="19"/>
  <c r="Y77" i="19"/>
  <c r="W78" i="19"/>
  <c r="X78" i="19"/>
  <c r="Y78" i="19"/>
  <c r="W79" i="19"/>
  <c r="X79" i="19"/>
  <c r="Y79" i="19"/>
  <c r="W84" i="19"/>
  <c r="X84" i="19"/>
  <c r="Y84" i="19"/>
  <c r="W85" i="19"/>
  <c r="Z85" i="19" s="1"/>
  <c r="AA85" i="19" s="1"/>
  <c r="X85" i="19"/>
  <c r="Y85" i="19"/>
  <c r="W86" i="19"/>
  <c r="X86" i="19"/>
  <c r="Y86" i="19"/>
  <c r="W87" i="19"/>
  <c r="X87" i="19"/>
  <c r="Y87" i="19"/>
  <c r="W88" i="19"/>
  <c r="X88" i="19"/>
  <c r="Y88" i="19"/>
  <c r="Y4" i="19"/>
  <c r="X4" i="19"/>
  <c r="W4" i="19"/>
  <c r="W39" i="18"/>
  <c r="X39" i="18"/>
  <c r="Y39" i="18"/>
  <c r="W40" i="18"/>
  <c r="X40" i="18"/>
  <c r="Y40" i="18"/>
  <c r="Y38" i="18"/>
  <c r="X38" i="18"/>
  <c r="W38" i="18"/>
  <c r="X10" i="17"/>
  <c r="Y10" i="17"/>
  <c r="Z10" i="17"/>
  <c r="X11" i="17"/>
  <c r="AA11" i="17" s="1"/>
  <c r="Y11" i="17"/>
  <c r="Z11" i="17"/>
  <c r="X12" i="17"/>
  <c r="Y12" i="17"/>
  <c r="Z12" i="17"/>
  <c r="W5" i="16"/>
  <c r="X5" i="16"/>
  <c r="Y5" i="16"/>
  <c r="W6" i="16"/>
  <c r="X6" i="16"/>
  <c r="Y6" i="16"/>
  <c r="W12" i="16"/>
  <c r="X12" i="16"/>
  <c r="Y12" i="16"/>
  <c r="W13" i="16"/>
  <c r="X13" i="16"/>
  <c r="Y13" i="16"/>
  <c r="W14" i="16"/>
  <c r="X14" i="16"/>
  <c r="Y14" i="16"/>
  <c r="W15" i="16"/>
  <c r="X15" i="16"/>
  <c r="Y15" i="16"/>
  <c r="W16" i="16"/>
  <c r="X16" i="16"/>
  <c r="Y16" i="16"/>
  <c r="W17" i="16"/>
  <c r="X17" i="16"/>
  <c r="Z17" i="16" s="1"/>
  <c r="AB17" i="16" s="1"/>
  <c r="Y17" i="16"/>
  <c r="W18" i="16"/>
  <c r="X18" i="16"/>
  <c r="Y18" i="16"/>
  <c r="W19" i="16"/>
  <c r="X19" i="16"/>
  <c r="Y19" i="16"/>
  <c r="W20" i="16"/>
  <c r="X20" i="16"/>
  <c r="Y20" i="16"/>
  <c r="W25" i="16"/>
  <c r="Z25" i="16" s="1"/>
  <c r="AB25" i="16" s="1"/>
  <c r="X25" i="16"/>
  <c r="Y25" i="16"/>
  <c r="W26" i="16"/>
  <c r="Z26" i="16" s="1"/>
  <c r="X26" i="16"/>
  <c r="Y26" i="16"/>
  <c r="W27" i="16"/>
  <c r="X27" i="16"/>
  <c r="Y27" i="16"/>
  <c r="W28" i="16"/>
  <c r="X28" i="16"/>
  <c r="Y28" i="16"/>
  <c r="Z28" i="16" s="1"/>
  <c r="W29" i="16"/>
  <c r="X29" i="16"/>
  <c r="Y29" i="16"/>
  <c r="Z29" i="16" s="1"/>
  <c r="AA29" i="16" s="1"/>
  <c r="W30" i="16"/>
  <c r="X30" i="16"/>
  <c r="Y30" i="16"/>
  <c r="W31" i="16"/>
  <c r="X31" i="16"/>
  <c r="Y31" i="16"/>
  <c r="W36" i="16"/>
  <c r="X36" i="16"/>
  <c r="Y36" i="16"/>
  <c r="W37" i="16"/>
  <c r="X37" i="16"/>
  <c r="Y37" i="16"/>
  <c r="W38" i="16"/>
  <c r="X38" i="16"/>
  <c r="Y38" i="16"/>
  <c r="W39" i="16"/>
  <c r="X39" i="16"/>
  <c r="Z39" i="16" s="1"/>
  <c r="AC39" i="16" s="1"/>
  <c r="Y39" i="16"/>
  <c r="W40" i="16"/>
  <c r="X40" i="16"/>
  <c r="Y40" i="16"/>
  <c r="Z40" i="16" s="1"/>
  <c r="AA40" i="16" s="1"/>
  <c r="W45" i="16"/>
  <c r="X45" i="16"/>
  <c r="Y45" i="16"/>
  <c r="W46" i="16"/>
  <c r="X46" i="16"/>
  <c r="Y46" i="16"/>
  <c r="W47" i="16"/>
  <c r="X47" i="16"/>
  <c r="Y47" i="16"/>
  <c r="W48" i="16"/>
  <c r="X48" i="16"/>
  <c r="Y48" i="16"/>
  <c r="W49" i="16"/>
  <c r="Z49" i="16" s="1"/>
  <c r="AB49" i="16" s="1"/>
  <c r="X49" i="16"/>
  <c r="Y49" i="16"/>
  <c r="W50" i="16"/>
  <c r="X50" i="16"/>
  <c r="Y50" i="16"/>
  <c r="W51" i="16"/>
  <c r="X51" i="16"/>
  <c r="Y51" i="16"/>
  <c r="W52" i="16"/>
  <c r="X52" i="16"/>
  <c r="Y52" i="16"/>
  <c r="W53" i="16"/>
  <c r="X53" i="16"/>
  <c r="Y53" i="16"/>
  <c r="Y4" i="16"/>
  <c r="X4" i="16"/>
  <c r="W4" i="16"/>
  <c r="W5" i="15"/>
  <c r="X5" i="15"/>
  <c r="Y5" i="15"/>
  <c r="W6" i="15"/>
  <c r="X6" i="15"/>
  <c r="Y6" i="15"/>
  <c r="W7" i="15"/>
  <c r="X7" i="15"/>
  <c r="Y7" i="15"/>
  <c r="W8" i="15"/>
  <c r="X8" i="15"/>
  <c r="Y8" i="15"/>
  <c r="W9" i="15"/>
  <c r="X9" i="15"/>
  <c r="Y9" i="15"/>
  <c r="Z9" i="15" s="1"/>
  <c r="AA9" i="15" s="1"/>
  <c r="W10" i="15"/>
  <c r="X10" i="15"/>
  <c r="Y10" i="15"/>
  <c r="W11" i="15"/>
  <c r="X11" i="15"/>
  <c r="Y11" i="15"/>
  <c r="W12" i="15"/>
  <c r="X12" i="15"/>
  <c r="Y12" i="15"/>
  <c r="W17" i="15"/>
  <c r="Z17" i="15" s="1"/>
  <c r="AA17" i="15" s="1"/>
  <c r="X17" i="15"/>
  <c r="Y17" i="15"/>
  <c r="W18" i="15"/>
  <c r="X18" i="15"/>
  <c r="Y18" i="15"/>
  <c r="W19" i="15"/>
  <c r="X19" i="15"/>
  <c r="Y19" i="15"/>
  <c r="W20" i="15"/>
  <c r="X20" i="15"/>
  <c r="Y20" i="15"/>
  <c r="Z20" i="15" s="1"/>
  <c r="AB20" i="15" s="1"/>
  <c r="W21" i="15"/>
  <c r="X21" i="15"/>
  <c r="Y21" i="15"/>
  <c r="W22" i="15"/>
  <c r="X22" i="15"/>
  <c r="Y22" i="15"/>
  <c r="W27" i="15"/>
  <c r="X27" i="15"/>
  <c r="Y27" i="15"/>
  <c r="W28" i="15"/>
  <c r="X28" i="15"/>
  <c r="Z28" i="15" s="1"/>
  <c r="AB28" i="15" s="1"/>
  <c r="Y28" i="15"/>
  <c r="W29" i="15"/>
  <c r="X29" i="15"/>
  <c r="Y29" i="15"/>
  <c r="W30" i="15"/>
  <c r="X30" i="15"/>
  <c r="Y30" i="15"/>
  <c r="W31" i="15"/>
  <c r="Z31" i="15" s="1"/>
  <c r="AC31" i="15" s="1"/>
  <c r="X31" i="15"/>
  <c r="Y31" i="15"/>
  <c r="W35" i="15"/>
  <c r="X35" i="15"/>
  <c r="Y35" i="15"/>
  <c r="W36" i="15"/>
  <c r="X36" i="15"/>
  <c r="Y36" i="15"/>
  <c r="Z36" i="15" s="1"/>
  <c r="AB36" i="15" s="1"/>
  <c r="W37" i="15"/>
  <c r="X37" i="15"/>
  <c r="Y37" i="15"/>
  <c r="W38" i="15"/>
  <c r="X38" i="15"/>
  <c r="Y38" i="15"/>
  <c r="W39" i="15"/>
  <c r="X39" i="15"/>
  <c r="Y39" i="15"/>
  <c r="W40" i="15"/>
  <c r="X40" i="15"/>
  <c r="Y40" i="15"/>
  <c r="W41" i="15"/>
  <c r="X41" i="15"/>
  <c r="Y41" i="15"/>
  <c r="W45" i="15"/>
  <c r="X45" i="15"/>
  <c r="Y45" i="15"/>
  <c r="W46" i="15"/>
  <c r="X46" i="15"/>
  <c r="Y46" i="15"/>
  <c r="W47" i="15"/>
  <c r="X47" i="15"/>
  <c r="Y47" i="15"/>
  <c r="W48" i="15"/>
  <c r="X48" i="15"/>
  <c r="Y48" i="15"/>
  <c r="W53" i="15"/>
  <c r="X53" i="15"/>
  <c r="Y53" i="15"/>
  <c r="W54" i="15"/>
  <c r="X54" i="15"/>
  <c r="Y54" i="15"/>
  <c r="W55" i="15"/>
  <c r="X55" i="15"/>
  <c r="Y55" i="15"/>
  <c r="Y4" i="15"/>
  <c r="X4" i="15"/>
  <c r="W4" i="15"/>
  <c r="W5" i="14"/>
  <c r="X5" i="14"/>
  <c r="Y5" i="14"/>
  <c r="W6" i="14"/>
  <c r="X6" i="14"/>
  <c r="Y6" i="14"/>
  <c r="W7" i="14"/>
  <c r="X7" i="14"/>
  <c r="Y7" i="14"/>
  <c r="W8" i="14"/>
  <c r="X8" i="14"/>
  <c r="Y8" i="14"/>
  <c r="W13" i="14"/>
  <c r="X13" i="14"/>
  <c r="Y13" i="14"/>
  <c r="W14" i="14"/>
  <c r="X14" i="14"/>
  <c r="Y14" i="14"/>
  <c r="W15" i="14"/>
  <c r="X15" i="14"/>
  <c r="Y15" i="14"/>
  <c r="W16" i="14"/>
  <c r="X16" i="14"/>
  <c r="Y16" i="14"/>
  <c r="W17" i="14"/>
  <c r="X17" i="14"/>
  <c r="Y17" i="14"/>
  <c r="W18" i="14"/>
  <c r="X18" i="14"/>
  <c r="Z18" i="14" s="1"/>
  <c r="AB18" i="14" s="1"/>
  <c r="Y18" i="14"/>
  <c r="W19" i="14"/>
  <c r="X19" i="14"/>
  <c r="Y19" i="14"/>
  <c r="W24" i="14"/>
  <c r="X24" i="14"/>
  <c r="Y24" i="14"/>
  <c r="W25" i="14"/>
  <c r="Z25" i="14" s="1"/>
  <c r="AA25" i="14" s="1"/>
  <c r="X25" i="14"/>
  <c r="Y25" i="14"/>
  <c r="W26" i="14"/>
  <c r="X26" i="14"/>
  <c r="Y26" i="14"/>
  <c r="W31" i="14"/>
  <c r="X31" i="14"/>
  <c r="Y31" i="14"/>
  <c r="W32" i="14"/>
  <c r="X32" i="14"/>
  <c r="Y32" i="14"/>
  <c r="Z32" i="14" s="1"/>
  <c r="AA32" i="14" s="1"/>
  <c r="W33" i="14"/>
  <c r="X33" i="14"/>
  <c r="Y33" i="14"/>
  <c r="Z33" i="14"/>
  <c r="W34" i="14"/>
  <c r="X34" i="14"/>
  <c r="Y34" i="14"/>
  <c r="Z34" i="14"/>
  <c r="AC34" i="14" s="1"/>
  <c r="W35" i="14"/>
  <c r="X35" i="14"/>
  <c r="Y35" i="14"/>
  <c r="W40" i="14"/>
  <c r="X40" i="14"/>
  <c r="Y40" i="14"/>
  <c r="W41" i="14"/>
  <c r="Z41" i="14" s="1"/>
  <c r="AA41" i="14" s="1"/>
  <c r="X41" i="14"/>
  <c r="Y41" i="14"/>
  <c r="W42" i="14"/>
  <c r="X42" i="14"/>
  <c r="Y42" i="14"/>
  <c r="W47" i="14"/>
  <c r="X47" i="14"/>
  <c r="Z47" i="14" s="1"/>
  <c r="Y47" i="14"/>
  <c r="W48" i="14"/>
  <c r="X48" i="14"/>
  <c r="Y48" i="14"/>
  <c r="W49" i="14"/>
  <c r="X49" i="14"/>
  <c r="Y49" i="14"/>
  <c r="Z49" i="14"/>
  <c r="AA49" i="14" s="1"/>
  <c r="Y4" i="14"/>
  <c r="X4" i="14"/>
  <c r="W4" i="14"/>
  <c r="W56" i="13"/>
  <c r="Z56" i="13" s="1"/>
  <c r="AA56" i="13" s="1"/>
  <c r="X56" i="13"/>
  <c r="Y56" i="13"/>
  <c r="W57" i="13"/>
  <c r="Z57" i="13" s="1"/>
  <c r="AB57" i="13" s="1"/>
  <c r="X57" i="13"/>
  <c r="Y57" i="13"/>
  <c r="W62" i="13"/>
  <c r="X62" i="13"/>
  <c r="Y62" i="13"/>
  <c r="W63" i="13"/>
  <c r="X63" i="13"/>
  <c r="Y63" i="13"/>
  <c r="W64" i="13"/>
  <c r="X64" i="13"/>
  <c r="Y64" i="13"/>
  <c r="W65" i="13"/>
  <c r="X65" i="13"/>
  <c r="Y65" i="13"/>
  <c r="W70" i="13"/>
  <c r="X70" i="13"/>
  <c r="Y70" i="13"/>
  <c r="W71" i="13"/>
  <c r="X71" i="13"/>
  <c r="Y71" i="13"/>
  <c r="W72" i="13"/>
  <c r="X72" i="13"/>
  <c r="Y72" i="13"/>
  <c r="W73" i="13"/>
  <c r="X73" i="13"/>
  <c r="Y73" i="13"/>
  <c r="W74" i="13"/>
  <c r="Z74" i="13" s="1"/>
  <c r="AB74" i="13" s="1"/>
  <c r="X74" i="13"/>
  <c r="Y74" i="13"/>
  <c r="W75" i="13"/>
  <c r="Z75" i="13" s="1"/>
  <c r="X75" i="13"/>
  <c r="Y75" i="13"/>
  <c r="W79" i="13"/>
  <c r="Z79" i="13" s="1"/>
  <c r="X79" i="13"/>
  <c r="Y79" i="13"/>
  <c r="W80" i="13"/>
  <c r="X80" i="13"/>
  <c r="Y80" i="13"/>
  <c r="W81" i="13"/>
  <c r="X81" i="13"/>
  <c r="Z81" i="13" s="1"/>
  <c r="AB81" i="13" s="1"/>
  <c r="Y81" i="13"/>
  <c r="W86" i="13"/>
  <c r="X86" i="13"/>
  <c r="Y86" i="13"/>
  <c r="W87" i="13"/>
  <c r="X87" i="13"/>
  <c r="Y87" i="13"/>
  <c r="W88" i="13"/>
  <c r="X88" i="13"/>
  <c r="Y88" i="13"/>
  <c r="W89" i="13"/>
  <c r="X89" i="13"/>
  <c r="Z89" i="13" s="1"/>
  <c r="AB89" i="13" s="1"/>
  <c r="Y89" i="13"/>
  <c r="W37" i="13"/>
  <c r="X37" i="13"/>
  <c r="Y37" i="13"/>
  <c r="W38" i="13"/>
  <c r="X38" i="13"/>
  <c r="Y38" i="13"/>
  <c r="W39" i="13"/>
  <c r="X39" i="13"/>
  <c r="Y39" i="13"/>
  <c r="W40" i="13"/>
  <c r="X40" i="13"/>
  <c r="Y40" i="13"/>
  <c r="W41" i="13"/>
  <c r="X41" i="13"/>
  <c r="Y41" i="13"/>
  <c r="W46" i="13"/>
  <c r="Z46" i="13" s="1"/>
  <c r="X46" i="13"/>
  <c r="Y46" i="13"/>
  <c r="W47" i="13"/>
  <c r="Z47" i="13" s="1"/>
  <c r="AA47" i="13" s="1"/>
  <c r="X47" i="13"/>
  <c r="Y47" i="13"/>
  <c r="W48" i="13"/>
  <c r="X48" i="13"/>
  <c r="Y48" i="13"/>
  <c r="W49" i="13"/>
  <c r="X49" i="13"/>
  <c r="Y49" i="13"/>
  <c r="W50" i="13"/>
  <c r="X50" i="13"/>
  <c r="Y50" i="13"/>
  <c r="W51" i="13"/>
  <c r="X51" i="13"/>
  <c r="Y51" i="13"/>
  <c r="Y36" i="13"/>
  <c r="X36" i="13"/>
  <c r="W36" i="13"/>
  <c r="W21" i="13"/>
  <c r="X21" i="13"/>
  <c r="Y21" i="13"/>
  <c r="W22" i="13"/>
  <c r="X22" i="13"/>
  <c r="Y22" i="13"/>
  <c r="W23" i="13"/>
  <c r="Z23" i="13" s="1"/>
  <c r="AC23" i="13" s="1"/>
  <c r="X23" i="13"/>
  <c r="Y23" i="13"/>
  <c r="Y20" i="13"/>
  <c r="X20" i="13"/>
  <c r="W20" i="13"/>
  <c r="W5" i="12"/>
  <c r="X5" i="12"/>
  <c r="Y5" i="12"/>
  <c r="W6" i="12"/>
  <c r="X6" i="12"/>
  <c r="Y6" i="12"/>
  <c r="W7" i="12"/>
  <c r="X7" i="12"/>
  <c r="Y7" i="12"/>
  <c r="W8" i="12"/>
  <c r="X8" i="12"/>
  <c r="Y8" i="12"/>
  <c r="W9" i="12"/>
  <c r="X9" i="12"/>
  <c r="Y9" i="12"/>
  <c r="W10" i="12"/>
  <c r="Z10" i="12" s="1"/>
  <c r="X10" i="12"/>
  <c r="Y10" i="12"/>
  <c r="W11" i="12"/>
  <c r="Z11" i="12" s="1"/>
  <c r="AB11" i="12" s="1"/>
  <c r="X11" i="12"/>
  <c r="Y11" i="12"/>
  <c r="W12" i="12"/>
  <c r="X12" i="12"/>
  <c r="Y12" i="12"/>
  <c r="W13" i="12"/>
  <c r="X13" i="12"/>
  <c r="Y13" i="12"/>
  <c r="W14" i="12"/>
  <c r="X14" i="12"/>
  <c r="Y14" i="12"/>
  <c r="W15" i="12"/>
  <c r="X15" i="12"/>
  <c r="Y15" i="12"/>
  <c r="W16" i="12"/>
  <c r="X16" i="12"/>
  <c r="Y16" i="12"/>
  <c r="W17" i="12"/>
  <c r="X17" i="12"/>
  <c r="Y17" i="12"/>
  <c r="W18" i="12"/>
  <c r="Z18" i="12" s="1"/>
  <c r="AA18" i="12" s="1"/>
  <c r="X18" i="12"/>
  <c r="Y18" i="12"/>
  <c r="W19" i="12"/>
  <c r="X19" i="12"/>
  <c r="Y19" i="12"/>
  <c r="W20" i="12"/>
  <c r="X20" i="12"/>
  <c r="Y20" i="12"/>
  <c r="W21" i="12"/>
  <c r="X21" i="12"/>
  <c r="Y21" i="12"/>
  <c r="W22" i="12"/>
  <c r="X22" i="12"/>
  <c r="Y22" i="12"/>
  <c r="W23" i="12"/>
  <c r="X23" i="12"/>
  <c r="Y23" i="12"/>
  <c r="W24" i="12"/>
  <c r="Z24" i="12" s="1"/>
  <c r="X24" i="12"/>
  <c r="Y24" i="12"/>
  <c r="W25" i="12"/>
  <c r="X25" i="12"/>
  <c r="Y25" i="12"/>
  <c r="W26" i="12"/>
  <c r="X26" i="12"/>
  <c r="Y26" i="12"/>
  <c r="W27" i="12"/>
  <c r="Z27" i="12" s="1"/>
  <c r="AB27" i="12" s="1"/>
  <c r="X27" i="12"/>
  <c r="Y27" i="12"/>
  <c r="W28" i="12"/>
  <c r="X28" i="12"/>
  <c r="Y28" i="12"/>
  <c r="W29" i="12"/>
  <c r="X29" i="12"/>
  <c r="Y29" i="12"/>
  <c r="W30" i="12"/>
  <c r="X30" i="12"/>
  <c r="Y30" i="12"/>
  <c r="Y4" i="12"/>
  <c r="Z4" i="12" s="1"/>
  <c r="AB4" i="12" s="1"/>
  <c r="X4" i="12"/>
  <c r="W4" i="12"/>
  <c r="W42" i="11"/>
  <c r="X42" i="11"/>
  <c r="Y42" i="11"/>
  <c r="W43" i="11"/>
  <c r="X43" i="11"/>
  <c r="Y43" i="11"/>
  <c r="W44" i="11"/>
  <c r="X44" i="11"/>
  <c r="Y44" i="11"/>
  <c r="W45" i="11"/>
  <c r="X45" i="11"/>
  <c r="Y45" i="11"/>
  <c r="W46" i="11"/>
  <c r="Z46" i="11" s="1"/>
  <c r="AA46" i="11" s="1"/>
  <c r="X46" i="11"/>
  <c r="Y46" i="11"/>
  <c r="W47" i="11"/>
  <c r="X47" i="11"/>
  <c r="Z47" i="11" s="1"/>
  <c r="Y47" i="11"/>
  <c r="W48" i="11"/>
  <c r="X48" i="11"/>
  <c r="Y48" i="11"/>
  <c r="W49" i="11"/>
  <c r="Z49" i="11" s="1"/>
  <c r="X49" i="11"/>
  <c r="Y49" i="11"/>
  <c r="W50" i="11"/>
  <c r="X50" i="11"/>
  <c r="Y50" i="11"/>
  <c r="W55" i="11"/>
  <c r="X55" i="11"/>
  <c r="Y55" i="11"/>
  <c r="W56" i="11"/>
  <c r="X56" i="11"/>
  <c r="Y56" i="11"/>
  <c r="W57" i="11"/>
  <c r="X57" i="11"/>
  <c r="Y57" i="11"/>
  <c r="Z57" i="11"/>
  <c r="AC57" i="11" s="1"/>
  <c r="W58" i="11"/>
  <c r="X58" i="11"/>
  <c r="Y58" i="11"/>
  <c r="W59" i="11"/>
  <c r="X59" i="11"/>
  <c r="Y59" i="11"/>
  <c r="W60" i="11"/>
  <c r="X60" i="11"/>
  <c r="Y60" i="11"/>
  <c r="W61" i="11"/>
  <c r="X61" i="11"/>
  <c r="Y61" i="11"/>
  <c r="W62" i="11"/>
  <c r="X62" i="11"/>
  <c r="Y62" i="11"/>
  <c r="W63" i="11"/>
  <c r="Z63" i="11" s="1"/>
  <c r="X63" i="11"/>
  <c r="Y63" i="11"/>
  <c r="Y41" i="11"/>
  <c r="X41" i="11"/>
  <c r="W41" i="11"/>
  <c r="Y36" i="11"/>
  <c r="X36" i="11"/>
  <c r="W36" i="11"/>
  <c r="W5" i="11"/>
  <c r="X5" i="11"/>
  <c r="Y5" i="11"/>
  <c r="W6" i="11"/>
  <c r="X6" i="11"/>
  <c r="Y6" i="11"/>
  <c r="W7" i="11"/>
  <c r="X7" i="11"/>
  <c r="Y7" i="11"/>
  <c r="W8" i="11"/>
  <c r="X8" i="11"/>
  <c r="Y8" i="11"/>
  <c r="W13" i="11"/>
  <c r="X13" i="11"/>
  <c r="Y13" i="11"/>
  <c r="W14" i="11"/>
  <c r="X14" i="11"/>
  <c r="Y14" i="11"/>
  <c r="W15" i="11"/>
  <c r="X15" i="11"/>
  <c r="Z15" i="11" s="1"/>
  <c r="AB15" i="11" s="1"/>
  <c r="Y15" i="11"/>
  <c r="W16" i="11"/>
  <c r="X16" i="11"/>
  <c r="Z16" i="11" s="1"/>
  <c r="AC16" i="11" s="1"/>
  <c r="Y16" i="11"/>
  <c r="W17" i="11"/>
  <c r="X17" i="11"/>
  <c r="Y17" i="11"/>
  <c r="W18" i="11"/>
  <c r="X18" i="11"/>
  <c r="Y18" i="11"/>
  <c r="W19" i="11"/>
  <c r="Z19" i="11" s="1"/>
  <c r="AC19" i="11" s="1"/>
  <c r="X19" i="11"/>
  <c r="Y19" i="11"/>
  <c r="W24" i="11"/>
  <c r="X24" i="11"/>
  <c r="Z24" i="11" s="1"/>
  <c r="AB24" i="11" s="1"/>
  <c r="Y24" i="11"/>
  <c r="W25" i="11"/>
  <c r="Z25" i="11" s="1"/>
  <c r="AA25" i="11" s="1"/>
  <c r="X25" i="11"/>
  <c r="Y25" i="11"/>
  <c r="W26" i="11"/>
  <c r="X26" i="11"/>
  <c r="Y26" i="11"/>
  <c r="W27" i="11"/>
  <c r="X27" i="11"/>
  <c r="Y27" i="11"/>
  <c r="W28" i="11"/>
  <c r="X28" i="11"/>
  <c r="Y28" i="11"/>
  <c r="W29" i="11"/>
  <c r="X29" i="11"/>
  <c r="Y29" i="11"/>
  <c r="W30" i="11"/>
  <c r="Z30" i="11" s="1"/>
  <c r="AA30" i="11" s="1"/>
  <c r="X30" i="11"/>
  <c r="Y30" i="11"/>
  <c r="W31" i="11"/>
  <c r="X31" i="11"/>
  <c r="Z31" i="11" s="1"/>
  <c r="Y31" i="11"/>
  <c r="Y4" i="11"/>
  <c r="X4" i="11"/>
  <c r="W4" i="11"/>
  <c r="O13" i="11"/>
  <c r="N47" i="10"/>
  <c r="O47" i="10"/>
  <c r="P47" i="10"/>
  <c r="N48" i="10"/>
  <c r="O48" i="10"/>
  <c r="P48" i="10"/>
  <c r="N49" i="10"/>
  <c r="O49" i="10"/>
  <c r="P49" i="10"/>
  <c r="Q49" i="10" s="1"/>
  <c r="AC25" i="11" l="1"/>
  <c r="V5" i="4"/>
  <c r="AB31" i="11"/>
  <c r="AA31" i="11"/>
  <c r="AA16" i="11"/>
  <c r="AA89" i="13"/>
  <c r="AC24" i="11"/>
  <c r="Z62" i="11"/>
  <c r="AA62" i="11" s="1"/>
  <c r="AA57" i="11"/>
  <c r="Z45" i="11"/>
  <c r="Z88" i="13"/>
  <c r="AA88" i="13" s="1"/>
  <c r="AB79" i="13"/>
  <c r="Z65" i="13"/>
  <c r="AA34" i="14"/>
  <c r="Z30" i="15"/>
  <c r="AB30" i="15" s="1"/>
  <c r="Z7" i="15"/>
  <c r="Z37" i="16"/>
  <c r="AA37" i="16" s="1"/>
  <c r="Z13" i="16"/>
  <c r="AA13" i="16" s="1"/>
  <c r="Z6" i="16"/>
  <c r="AB6" i="16" s="1"/>
  <c r="Z57" i="19"/>
  <c r="AB57" i="19" s="1"/>
  <c r="Z20" i="19"/>
  <c r="AA20" i="19" s="1"/>
  <c r="R97" i="23"/>
  <c r="R84" i="23"/>
  <c r="AB24" i="12"/>
  <c r="AA81" i="13"/>
  <c r="AA18" i="14"/>
  <c r="Z40" i="15"/>
  <c r="AA40" i="15" s="1"/>
  <c r="Z76" i="19"/>
  <c r="V7" i="6"/>
  <c r="S45" i="6"/>
  <c r="S54" i="23"/>
  <c r="Z61" i="11"/>
  <c r="Z56" i="11"/>
  <c r="Z28" i="12"/>
  <c r="AC28" i="12" s="1"/>
  <c r="Z21" i="12"/>
  <c r="Z73" i="13"/>
  <c r="AA73" i="13" s="1"/>
  <c r="Z64" i="13"/>
  <c r="AA64" i="13" s="1"/>
  <c r="Z26" i="14"/>
  <c r="Z24" i="14"/>
  <c r="AA24" i="14" s="1"/>
  <c r="Z15" i="14"/>
  <c r="Z8" i="14"/>
  <c r="AA8" i="14" s="1"/>
  <c r="Z55" i="15"/>
  <c r="AC55" i="15" s="1"/>
  <c r="Z48" i="15"/>
  <c r="AA48" i="15" s="1"/>
  <c r="Z51" i="16"/>
  <c r="AB51" i="16" s="1"/>
  <c r="Z48" i="16"/>
  <c r="Z12" i="16"/>
  <c r="AC12" i="16" s="1"/>
  <c r="Z5" i="16"/>
  <c r="AC5" i="16" s="1"/>
  <c r="Z78" i="19"/>
  <c r="Z71" i="19"/>
  <c r="AC71" i="19" s="1"/>
  <c r="V52" i="6"/>
  <c r="AA75" i="16"/>
  <c r="R54" i="23"/>
  <c r="U90" i="23"/>
  <c r="S97" i="23"/>
  <c r="T108" i="23"/>
  <c r="U108" i="23" s="1"/>
  <c r="Z7" i="12"/>
  <c r="Z51" i="13"/>
  <c r="AB51" i="13" s="1"/>
  <c r="Z17" i="14"/>
  <c r="Z6" i="15"/>
  <c r="Z22" i="19"/>
  <c r="Z19" i="19"/>
  <c r="AC19" i="19" s="1"/>
  <c r="Z8" i="19"/>
  <c r="AA8" i="19" s="1"/>
  <c r="Z6" i="19"/>
  <c r="AC6" i="19" s="1"/>
  <c r="V5" i="6"/>
  <c r="V36" i="6"/>
  <c r="U72" i="23"/>
  <c r="R130" i="23"/>
  <c r="R108" i="23"/>
  <c r="Z11" i="19"/>
  <c r="AA11" i="19" s="1"/>
  <c r="V48" i="3"/>
  <c r="T50" i="3"/>
  <c r="V53" i="3"/>
  <c r="T7" i="4"/>
  <c r="U138" i="23"/>
  <c r="U125" i="23"/>
  <c r="AA74" i="13"/>
  <c r="Z48" i="11"/>
  <c r="AC48" i="11" s="1"/>
  <c r="Z21" i="13"/>
  <c r="AB21" i="13" s="1"/>
  <c r="Z48" i="13"/>
  <c r="AB48" i="13" s="1"/>
  <c r="Z39" i="15"/>
  <c r="AC39" i="15" s="1"/>
  <c r="Z50" i="16"/>
  <c r="Z45" i="16"/>
  <c r="AA45" i="16" s="1"/>
  <c r="Z27" i="16"/>
  <c r="Z39" i="18"/>
  <c r="AC39" i="18" s="1"/>
  <c r="AB77" i="19"/>
  <c r="Z70" i="19"/>
  <c r="T54" i="3"/>
  <c r="T26" i="4"/>
  <c r="S35" i="6"/>
  <c r="T35" i="6"/>
  <c r="V35" i="6" s="1"/>
  <c r="T84" i="23"/>
  <c r="AA57" i="13"/>
  <c r="AC60" i="19"/>
  <c r="AB25" i="11"/>
  <c r="Z20" i="12"/>
  <c r="AA20" i="12" s="1"/>
  <c r="Z9" i="12"/>
  <c r="AA9" i="12" s="1"/>
  <c r="Z20" i="13"/>
  <c r="AB20" i="13" s="1"/>
  <c r="Z29" i="11"/>
  <c r="AB57" i="11"/>
  <c r="Z86" i="13"/>
  <c r="AC79" i="13"/>
  <c r="Z42" i="14"/>
  <c r="AB42" i="14" s="1"/>
  <c r="Z40" i="14"/>
  <c r="AA40" i="14" s="1"/>
  <c r="Z7" i="14"/>
  <c r="AB7" i="14" s="1"/>
  <c r="Z47" i="15"/>
  <c r="AC47" i="15" s="1"/>
  <c r="Z41" i="15"/>
  <c r="AB41" i="15" s="1"/>
  <c r="Z18" i="15"/>
  <c r="AC18" i="15" s="1"/>
  <c r="Z5" i="19"/>
  <c r="U65" i="23"/>
  <c r="R71" i="23"/>
  <c r="U71" i="23" s="1"/>
  <c r="T71" i="23"/>
  <c r="S130" i="23"/>
  <c r="V58" i="4"/>
  <c r="V78" i="4"/>
  <c r="S65" i="23"/>
  <c r="U49" i="6"/>
  <c r="V49" i="6" s="1"/>
  <c r="U56" i="23"/>
  <c r="U6" i="4"/>
  <c r="T22" i="4"/>
  <c r="V22" i="4" s="1"/>
  <c r="V73" i="4"/>
  <c r="V75" i="4"/>
  <c r="V26" i="4"/>
  <c r="S6" i="4"/>
  <c r="V42" i="4"/>
  <c r="T4" i="4"/>
  <c r="V53" i="4"/>
  <c r="V76" i="4"/>
  <c r="V40" i="4"/>
  <c r="V55" i="4"/>
  <c r="V63" i="4"/>
  <c r="V64" i="4"/>
  <c r="S39" i="4"/>
  <c r="U112" i="23"/>
  <c r="U117" i="23"/>
  <c r="T119" i="23"/>
  <c r="T83" i="23"/>
  <c r="R83" i="23"/>
  <c r="U84" i="23"/>
  <c r="T107" i="23"/>
  <c r="R107" i="23"/>
  <c r="U111" i="23"/>
  <c r="R119" i="23"/>
  <c r="U119" i="23" s="1"/>
  <c r="U92" i="23"/>
  <c r="U64" i="23"/>
  <c r="U136" i="23"/>
  <c r="U85" i="23"/>
  <c r="U109" i="23"/>
  <c r="U124" i="23"/>
  <c r="U77" i="23"/>
  <c r="R91" i="23"/>
  <c r="T91" i="23"/>
  <c r="T131" i="23"/>
  <c r="R131" i="23"/>
  <c r="U137" i="23"/>
  <c r="R55" i="23"/>
  <c r="T55" i="23"/>
  <c r="S57" i="23"/>
  <c r="T57" i="23"/>
  <c r="U59" i="23"/>
  <c r="U54" i="23"/>
  <c r="U49" i="23"/>
  <c r="AB75" i="16"/>
  <c r="AB70" i="16"/>
  <c r="S54" i="6"/>
  <c r="U54" i="6"/>
  <c r="T38" i="6"/>
  <c r="S37" i="6"/>
  <c r="V40" i="6"/>
  <c r="V51" i="6"/>
  <c r="S50" i="6"/>
  <c r="S34" i="6"/>
  <c r="T37" i="6"/>
  <c r="T50" i="6"/>
  <c r="U38" i="6"/>
  <c r="T53" i="6"/>
  <c r="T45" i="6"/>
  <c r="V45" i="6" s="1"/>
  <c r="T34" i="6"/>
  <c r="S53" i="6"/>
  <c r="V53" i="6" s="1"/>
  <c r="T54" i="6"/>
  <c r="V6" i="6"/>
  <c r="V8" i="6"/>
  <c r="S4" i="6"/>
  <c r="V4" i="6" s="1"/>
  <c r="T39" i="4"/>
  <c r="V39" i="4" s="1"/>
  <c r="T11" i="4"/>
  <c r="U23" i="4"/>
  <c r="S11" i="4"/>
  <c r="T16" i="4"/>
  <c r="V16" i="4" s="1"/>
  <c r="U7" i="4"/>
  <c r="V7" i="4" s="1"/>
  <c r="S18" i="4"/>
  <c r="V25" i="4"/>
  <c r="T18" i="4"/>
  <c r="T23" i="4"/>
  <c r="V23" i="4" s="1"/>
  <c r="V9" i="4"/>
  <c r="V24" i="4"/>
  <c r="S12" i="4"/>
  <c r="V12" i="4" s="1"/>
  <c r="U12" i="4"/>
  <c r="U16" i="4"/>
  <c r="V10" i="4"/>
  <c r="V4" i="4"/>
  <c r="S47" i="3"/>
  <c r="V47" i="3" s="1"/>
  <c r="S59" i="3"/>
  <c r="U59" i="3"/>
  <c r="T47" i="3"/>
  <c r="S51" i="3"/>
  <c r="U51" i="3"/>
  <c r="U54" i="3"/>
  <c r="V54" i="3"/>
  <c r="V58" i="3"/>
  <c r="U60" i="3"/>
  <c r="S60" i="3"/>
  <c r="V60" i="3" s="1"/>
  <c r="V50" i="3"/>
  <c r="T58" i="3"/>
  <c r="T35" i="3"/>
  <c r="S35" i="3"/>
  <c r="U35" i="3"/>
  <c r="U33" i="3"/>
  <c r="S33" i="3"/>
  <c r="V29" i="3"/>
  <c r="AB49" i="11"/>
  <c r="AC49" i="11"/>
  <c r="AA49" i="11"/>
  <c r="AB73" i="13"/>
  <c r="AB26" i="14"/>
  <c r="AA26" i="14"/>
  <c r="AB63" i="11"/>
  <c r="AA63" i="11"/>
  <c r="AA28" i="12"/>
  <c r="AC21" i="13"/>
  <c r="AB76" i="19"/>
  <c r="AA76" i="19"/>
  <c r="AC76" i="19"/>
  <c r="AA21" i="13"/>
  <c r="AC56" i="11"/>
  <c r="AB56" i="11"/>
  <c r="AB65" i="13"/>
  <c r="AA65" i="13"/>
  <c r="Z17" i="11"/>
  <c r="AC17" i="11" s="1"/>
  <c r="AA24" i="11"/>
  <c r="AA21" i="19"/>
  <c r="AC11" i="12"/>
  <c r="AB20" i="12"/>
  <c r="AB38" i="13"/>
  <c r="AC81" i="13"/>
  <c r="AB45" i="16"/>
  <c r="AB11" i="17"/>
  <c r="Z39" i="19"/>
  <c r="AB7" i="19"/>
  <c r="AC17" i="14"/>
  <c r="AA28" i="15"/>
  <c r="Z13" i="11"/>
  <c r="AC13" i="11" s="1"/>
  <c r="Z58" i="11"/>
  <c r="Z42" i="11"/>
  <c r="AC27" i="12"/>
  <c r="AA48" i="13"/>
  <c r="Z38" i="13"/>
  <c r="AC38" i="13" s="1"/>
  <c r="AC49" i="14"/>
  <c r="AC25" i="14"/>
  <c r="Z19" i="14"/>
  <c r="Z35" i="15"/>
  <c r="AC35" i="15" s="1"/>
  <c r="Z21" i="15"/>
  <c r="AC21" i="15" s="1"/>
  <c r="Z19" i="15"/>
  <c r="AB19" i="15" s="1"/>
  <c r="AC9" i="15"/>
  <c r="Z47" i="16"/>
  <c r="AB47" i="16" s="1"/>
  <c r="Z38" i="16"/>
  <c r="AB38" i="16" s="1"/>
  <c r="Z86" i="19"/>
  <c r="AA86" i="19" s="1"/>
  <c r="AC9" i="19"/>
  <c r="AC89" i="13"/>
  <c r="AC15" i="11"/>
  <c r="T49" i="10"/>
  <c r="Q47" i="10"/>
  <c r="T47" i="10" s="1"/>
  <c r="AC31" i="11"/>
  <c r="AB48" i="11"/>
  <c r="Z29" i="12"/>
  <c r="AC29" i="12" s="1"/>
  <c r="AC24" i="12"/>
  <c r="Z22" i="12"/>
  <c r="AC7" i="12"/>
  <c r="Z5" i="12"/>
  <c r="AC5" i="12" s="1"/>
  <c r="AA51" i="13"/>
  <c r="AC46" i="13"/>
  <c r="Z40" i="13"/>
  <c r="AA40" i="13" s="1"/>
  <c r="AC86" i="13"/>
  <c r="AA79" i="13"/>
  <c r="AC56" i="13"/>
  <c r="AC42" i="14"/>
  <c r="AC41" i="14"/>
  <c r="Z35" i="14"/>
  <c r="AC33" i="14"/>
  <c r="Z31" i="14"/>
  <c r="AB31" i="14" s="1"/>
  <c r="AC7" i="14"/>
  <c r="Z5" i="14"/>
  <c r="AC5" i="14" s="1"/>
  <c r="Z45" i="15"/>
  <c r="Z37" i="15"/>
  <c r="AB37" i="15" s="1"/>
  <c r="Z27" i="15"/>
  <c r="AC27" i="15" s="1"/>
  <c r="AC20" i="15"/>
  <c r="AC17" i="15"/>
  <c r="Z52" i="16"/>
  <c r="AC52" i="16" s="1"/>
  <c r="AC25" i="16"/>
  <c r="AA17" i="16"/>
  <c r="Z40" i="18"/>
  <c r="AB40" i="18" s="1"/>
  <c r="Z79" i="19"/>
  <c r="AC79" i="19" s="1"/>
  <c r="Z34" i="19"/>
  <c r="AA34" i="19" s="1"/>
  <c r="AC25" i="19"/>
  <c r="Z23" i="19"/>
  <c r="AC23" i="19" s="1"/>
  <c r="Z14" i="19"/>
  <c r="AC14" i="19" s="1"/>
  <c r="AC46" i="15"/>
  <c r="AC31" i="14"/>
  <c r="Z27" i="11"/>
  <c r="AC27" i="11" s="1"/>
  <c r="AB16" i="11"/>
  <c r="S49" i="10"/>
  <c r="Z8" i="11"/>
  <c r="AA8" i="11" s="1"/>
  <c r="Z6" i="11"/>
  <c r="AB6" i="11" s="1"/>
  <c r="AC62" i="11"/>
  <c r="Z60" i="11"/>
  <c r="AC60" i="11" s="1"/>
  <c r="Z50" i="11"/>
  <c r="AC46" i="11"/>
  <c r="Z44" i="11"/>
  <c r="AB44" i="11" s="1"/>
  <c r="AA27" i="12"/>
  <c r="AC21" i="12"/>
  <c r="Z16" i="12"/>
  <c r="Z14" i="12"/>
  <c r="AB14" i="12" s="1"/>
  <c r="Z22" i="13"/>
  <c r="AC22" i="13" s="1"/>
  <c r="AC48" i="13"/>
  <c r="AB46" i="13"/>
  <c r="Z39" i="13"/>
  <c r="AB39" i="13" s="1"/>
  <c r="AB86" i="13"/>
  <c r="Z80" i="13"/>
  <c r="AA80" i="13" s="1"/>
  <c r="Z72" i="13"/>
  <c r="AA72" i="13" s="1"/>
  <c r="AC64" i="13"/>
  <c r="Z62" i="13"/>
  <c r="AC62" i="13" s="1"/>
  <c r="AB56" i="13"/>
  <c r="AB34" i="14"/>
  <c r="AC16" i="14"/>
  <c r="Z14" i="14"/>
  <c r="AB14" i="14" s="1"/>
  <c r="Z54" i="15"/>
  <c r="AB54" i="15" s="1"/>
  <c r="AB47" i="15"/>
  <c r="AC36" i="15"/>
  <c r="Z29" i="15"/>
  <c r="AB29" i="15" s="1"/>
  <c r="AB18" i="15"/>
  <c r="Z11" i="15"/>
  <c r="AA11" i="15" s="1"/>
  <c r="Z30" i="16"/>
  <c r="AB30" i="16" s="1"/>
  <c r="Z19" i="16"/>
  <c r="AB19" i="16" s="1"/>
  <c r="Z16" i="16"/>
  <c r="AA16" i="16" s="1"/>
  <c r="Z14" i="16"/>
  <c r="AB14" i="16" s="1"/>
  <c r="AA10" i="17"/>
  <c r="AB10" i="17" s="1"/>
  <c r="Z88" i="19"/>
  <c r="AC88" i="19" s="1"/>
  <c r="AC85" i="19"/>
  <c r="Z69" i="19"/>
  <c r="AB69" i="19" s="1"/>
  <c r="AA60" i="19"/>
  <c r="AC57" i="19"/>
  <c r="AA41" i="19"/>
  <c r="Z31" i="19"/>
  <c r="AC31" i="19" s="1"/>
  <c r="AB25" i="19"/>
  <c r="AC20" i="19"/>
  <c r="AB6" i="19"/>
  <c r="AB47" i="13"/>
  <c r="R49" i="10"/>
  <c r="AB19" i="11"/>
  <c r="Z14" i="11"/>
  <c r="AA14" i="11" s="1"/>
  <c r="AB62" i="11"/>
  <c r="AB46" i="11"/>
  <c r="Z50" i="13"/>
  <c r="AA50" i="13" s="1"/>
  <c r="AC88" i="13"/>
  <c r="AC80" i="13"/>
  <c r="AC72" i="13"/>
  <c r="Z70" i="13"/>
  <c r="AC70" i="13" s="1"/>
  <c r="AB64" i="13"/>
  <c r="Z48" i="14"/>
  <c r="AA48" i="14" s="1"/>
  <c r="AC24" i="14"/>
  <c r="Z16" i="14"/>
  <c r="AA16" i="14" s="1"/>
  <c r="AC41" i="15"/>
  <c r="AB31" i="15"/>
  <c r="AC28" i="15"/>
  <c r="Z8" i="15"/>
  <c r="AA8" i="15" s="1"/>
  <c r="Z53" i="16"/>
  <c r="AA53" i="16" s="1"/>
  <c r="AA49" i="16"/>
  <c r="AB37" i="16"/>
  <c r="AA25" i="16"/>
  <c r="AC68" i="19"/>
  <c r="Z40" i="19"/>
  <c r="AA25" i="19"/>
  <c r="AC13" i="16"/>
  <c r="AB33" i="19"/>
  <c r="AC30" i="11"/>
  <c r="Z28" i="11"/>
  <c r="AB14" i="11"/>
  <c r="Z5" i="11"/>
  <c r="AC5" i="11" s="1"/>
  <c r="AC61" i="11"/>
  <c r="Z59" i="11"/>
  <c r="AC59" i="11" s="1"/>
  <c r="Z43" i="11"/>
  <c r="AC43" i="11" s="1"/>
  <c r="AB28" i="12"/>
  <c r="Z26" i="12"/>
  <c r="AA26" i="12" s="1"/>
  <c r="Z23" i="12"/>
  <c r="AC23" i="12" s="1"/>
  <c r="AB18" i="12"/>
  <c r="Z13" i="12"/>
  <c r="AA13" i="12" s="1"/>
  <c r="Z41" i="13"/>
  <c r="AC41" i="13" s="1"/>
  <c r="AA39" i="13"/>
  <c r="AC74" i="13"/>
  <c r="AC57" i="13"/>
  <c r="Z13" i="14"/>
  <c r="AC13" i="14" s="1"/>
  <c r="Z53" i="15"/>
  <c r="AA53" i="15" s="1"/>
  <c r="AA41" i="15"/>
  <c r="Z22" i="15"/>
  <c r="AC22" i="15" s="1"/>
  <c r="Z12" i="15"/>
  <c r="AB53" i="16"/>
  <c r="Z36" i="16"/>
  <c r="AA36" i="16" s="1"/>
  <c r="AB29" i="16"/>
  <c r="Z20" i="16"/>
  <c r="AC20" i="16" s="1"/>
  <c r="Z18" i="16"/>
  <c r="AB18" i="16" s="1"/>
  <c r="AB13" i="16"/>
  <c r="Z87" i="19"/>
  <c r="AB87" i="19" s="1"/>
  <c r="Z84" i="19"/>
  <c r="Z61" i="19"/>
  <c r="AB61" i="19" s="1"/>
  <c r="Z44" i="19"/>
  <c r="AC44" i="19" s="1"/>
  <c r="AA33" i="19"/>
  <c r="AA13" i="19"/>
  <c r="AB88" i="13"/>
  <c r="AB22" i="15"/>
  <c r="AA57" i="19"/>
  <c r="Q48" i="10"/>
  <c r="R48" i="10" s="1"/>
  <c r="AB30" i="11"/>
  <c r="AA15" i="11"/>
  <c r="Z7" i="11"/>
  <c r="AC7" i="11" s="1"/>
  <c r="AC63" i="11"/>
  <c r="AB61" i="11"/>
  <c r="Z30" i="12"/>
  <c r="Z15" i="12"/>
  <c r="Z12" i="12"/>
  <c r="AC12" i="12" s="1"/>
  <c r="AA11" i="12"/>
  <c r="Z8" i="12"/>
  <c r="AA8" i="12" s="1"/>
  <c r="Z6" i="12"/>
  <c r="AB6" i="12" s="1"/>
  <c r="AB23" i="13"/>
  <c r="Z49" i="13"/>
  <c r="AA49" i="13" s="1"/>
  <c r="AC47" i="13"/>
  <c r="Z87" i="13"/>
  <c r="AA87" i="13" s="1"/>
  <c r="Z71" i="13"/>
  <c r="AC65" i="13"/>
  <c r="Z63" i="13"/>
  <c r="AA63" i="13" s="1"/>
  <c r="Z4" i="14"/>
  <c r="AB4" i="14" s="1"/>
  <c r="AC8" i="14"/>
  <c r="Z6" i="14"/>
  <c r="AB6" i="14" s="1"/>
  <c r="AB55" i="15"/>
  <c r="AC48" i="15"/>
  <c r="Z46" i="15"/>
  <c r="AB46" i="15" s="1"/>
  <c r="AC40" i="15"/>
  <c r="Z38" i="15"/>
  <c r="AB38" i="15" s="1"/>
  <c r="AA36" i="15"/>
  <c r="AA20" i="15"/>
  <c r="Z10" i="15"/>
  <c r="AC7" i="15"/>
  <c r="Z5" i="15"/>
  <c r="AC5" i="15" s="1"/>
  <c r="AB50" i="16"/>
  <c r="AC45" i="16"/>
  <c r="AC38" i="16"/>
  <c r="Z31" i="16"/>
  <c r="AC31" i="16" s="1"/>
  <c r="AB26" i="16"/>
  <c r="AB20" i="16"/>
  <c r="Z15" i="16"/>
  <c r="AC15" i="16" s="1"/>
  <c r="Z38" i="18"/>
  <c r="AC38" i="18" s="1"/>
  <c r="AA77" i="19"/>
  <c r="Z42" i="19"/>
  <c r="AB42" i="19" s="1"/>
  <c r="Z30" i="19"/>
  <c r="AC30" i="19" s="1"/>
  <c r="Z24" i="19"/>
  <c r="AB24" i="19" s="1"/>
  <c r="Z12" i="19"/>
  <c r="AB12" i="19" s="1"/>
  <c r="AC84" i="19"/>
  <c r="AA84" i="19"/>
  <c r="AB19" i="19"/>
  <c r="AA39" i="19"/>
  <c r="AC39" i="19"/>
  <c r="AB84" i="19"/>
  <c r="AB70" i="19"/>
  <c r="AC70" i="19"/>
  <c r="AA31" i="19"/>
  <c r="AA40" i="19"/>
  <c r="AB40" i="19"/>
  <c r="AC11" i="19"/>
  <c r="AB22" i="19"/>
  <c r="AC22" i="19"/>
  <c r="AB8" i="19"/>
  <c r="AB78" i="19"/>
  <c r="AC78" i="19"/>
  <c r="AB71" i="19"/>
  <c r="AC42" i="19"/>
  <c r="AC32" i="19"/>
  <c r="AB30" i="19"/>
  <c r="AA12" i="19"/>
  <c r="AB10" i="19"/>
  <c r="AC10" i="19"/>
  <c r="AA10" i="19"/>
  <c r="AC7" i="19"/>
  <c r="AB5" i="19"/>
  <c r="AC5" i="19"/>
  <c r="AB68" i="19"/>
  <c r="Z66" i="19"/>
  <c r="AA66" i="19" s="1"/>
  <c r="Z58" i="19"/>
  <c r="AB58" i="19" s="1"/>
  <c r="AC21" i="19"/>
  <c r="AB20" i="19"/>
  <c r="AC13" i="19"/>
  <c r="AB85" i="19"/>
  <c r="Z67" i="19"/>
  <c r="Z59" i="19"/>
  <c r="Z43" i="19"/>
  <c r="AB43" i="19" s="1"/>
  <c r="AA5" i="19"/>
  <c r="AA78" i="19"/>
  <c r="AA70" i="19"/>
  <c r="AC40" i="19"/>
  <c r="AB39" i="19"/>
  <c r="AA22" i="19"/>
  <c r="AA14" i="19"/>
  <c r="AC8" i="19"/>
  <c r="AA6" i="19"/>
  <c r="AA79" i="19"/>
  <c r="AA71" i="19"/>
  <c r="AC41" i="19"/>
  <c r="AA23" i="19"/>
  <c r="AA7" i="19"/>
  <c r="AA88" i="19"/>
  <c r="AA32" i="19"/>
  <c r="AB9" i="19"/>
  <c r="Z4" i="19"/>
  <c r="AC4" i="19" s="1"/>
  <c r="AA40" i="18"/>
  <c r="AA12" i="17"/>
  <c r="AB12" i="17" s="1"/>
  <c r="AC50" i="16"/>
  <c r="AA50" i="16"/>
  <c r="AC28" i="16"/>
  <c r="AB28" i="16"/>
  <c r="AA47" i="16"/>
  <c r="AC47" i="16"/>
  <c r="AC30" i="16"/>
  <c r="AC19" i="16"/>
  <c r="AB12" i="16"/>
  <c r="AB40" i="16"/>
  <c r="AA28" i="16"/>
  <c r="AA12" i="16"/>
  <c r="AA31" i="16"/>
  <c r="AC26" i="16"/>
  <c r="AA26" i="16"/>
  <c r="AC27" i="16"/>
  <c r="AB16" i="16"/>
  <c r="AA48" i="16"/>
  <c r="AB48" i="16"/>
  <c r="AA27" i="16"/>
  <c r="AB27" i="16"/>
  <c r="AA39" i="16"/>
  <c r="AC36" i="16"/>
  <c r="AB36" i="16"/>
  <c r="AC18" i="16"/>
  <c r="AA18" i="16"/>
  <c r="AA15" i="16"/>
  <c r="AB5" i="16"/>
  <c r="AC37" i="16"/>
  <c r="AC29" i="16"/>
  <c r="AA52" i="16"/>
  <c r="AA5" i="16"/>
  <c r="AC40" i="16"/>
  <c r="AB39" i="16"/>
  <c r="AA38" i="16"/>
  <c r="AB31" i="16"/>
  <c r="AA30" i="16"/>
  <c r="AB15" i="16"/>
  <c r="AA14" i="16"/>
  <c r="AC49" i="16"/>
  <c r="Z46" i="16"/>
  <c r="AB46" i="16" s="1"/>
  <c r="AC17" i="16"/>
  <c r="AC48" i="16"/>
  <c r="Z4" i="16"/>
  <c r="AA4" i="16" s="1"/>
  <c r="AA29" i="15"/>
  <c r="AC29" i="15"/>
  <c r="AB35" i="15"/>
  <c r="AA35" i="15"/>
  <c r="AA7" i="15"/>
  <c r="AB10" i="15"/>
  <c r="AC10" i="15"/>
  <c r="AA10" i="15"/>
  <c r="AC30" i="15"/>
  <c r="AC6" i="15"/>
  <c r="AB45" i="15"/>
  <c r="AB39" i="15"/>
  <c r="AB21" i="15"/>
  <c r="AC11" i="15"/>
  <c r="AB6" i="15"/>
  <c r="AA45" i="15"/>
  <c r="AC45" i="15"/>
  <c r="AC19" i="15"/>
  <c r="AA27" i="15"/>
  <c r="AB27" i="15"/>
  <c r="AA21" i="15"/>
  <c r="AA54" i="15"/>
  <c r="AA46" i="15"/>
  <c r="AA38" i="15"/>
  <c r="AA30" i="15"/>
  <c r="AA22" i="15"/>
  <c r="AB7" i="15"/>
  <c r="AA6" i="15"/>
  <c r="AA55" i="15"/>
  <c r="AB48" i="15"/>
  <c r="AA47" i="15"/>
  <c r="AB40" i="15"/>
  <c r="AA39" i="15"/>
  <c r="AA31" i="15"/>
  <c r="AB17" i="15"/>
  <c r="AB9" i="15"/>
  <c r="Z4" i="15"/>
  <c r="AB4" i="15" s="1"/>
  <c r="AC35" i="14"/>
  <c r="AA35" i="14"/>
  <c r="AB35" i="14"/>
  <c r="AA47" i="14"/>
  <c r="AB48" i="14"/>
  <c r="AB40" i="14"/>
  <c r="AB32" i="14"/>
  <c r="AC15" i="14"/>
  <c r="AC47" i="14"/>
  <c r="AB15" i="14"/>
  <c r="AB5" i="14"/>
  <c r="AC19" i="14"/>
  <c r="AB19" i="14"/>
  <c r="AA19" i="14"/>
  <c r="AC48" i="14"/>
  <c r="AB47" i="14"/>
  <c r="AC40" i="14"/>
  <c r="AC32" i="14"/>
  <c r="AA14" i="14"/>
  <c r="AA6" i="14"/>
  <c r="AA31" i="14"/>
  <c r="AB24" i="14"/>
  <c r="AB16" i="14"/>
  <c r="AA15" i="14"/>
  <c r="AB8" i="14"/>
  <c r="AA7" i="14"/>
  <c r="AB49" i="14"/>
  <c r="AB41" i="14"/>
  <c r="AB33" i="14"/>
  <c r="AC26" i="14"/>
  <c r="AB25" i="14"/>
  <c r="AC18" i="14"/>
  <c r="AB17" i="14"/>
  <c r="AC4" i="14"/>
  <c r="AB71" i="13"/>
  <c r="AA71" i="13"/>
  <c r="AC75" i="13"/>
  <c r="AA75" i="13"/>
  <c r="AB75" i="13"/>
  <c r="AC87" i="13"/>
  <c r="AC71" i="13"/>
  <c r="AA86" i="13"/>
  <c r="AA70" i="13"/>
  <c r="AA41" i="13"/>
  <c r="AB41" i="13"/>
  <c r="AC40" i="13"/>
  <c r="AC49" i="13"/>
  <c r="AB49" i="13"/>
  <c r="AB40" i="13"/>
  <c r="AC50" i="13"/>
  <c r="AA46" i="13"/>
  <c r="AA38" i="13"/>
  <c r="Z37" i="13"/>
  <c r="AC37" i="13" s="1"/>
  <c r="Z36" i="13"/>
  <c r="AA23" i="13"/>
  <c r="AA20" i="13"/>
  <c r="AC20" i="13"/>
  <c r="AB22" i="12"/>
  <c r="AC22" i="12"/>
  <c r="AC26" i="12"/>
  <c r="AC13" i="12"/>
  <c r="AA7" i="12"/>
  <c r="AB10" i="12"/>
  <c r="AC10" i="12"/>
  <c r="AA10" i="12"/>
  <c r="AA16" i="12"/>
  <c r="AB16" i="12"/>
  <c r="AB26" i="12"/>
  <c r="AA21" i="12"/>
  <c r="AB21" i="12"/>
  <c r="AC18" i="12"/>
  <c r="AB13" i="12"/>
  <c r="AC6" i="12"/>
  <c r="AA23" i="12"/>
  <c r="AC30" i="12"/>
  <c r="AB30" i="12"/>
  <c r="AA15" i="12"/>
  <c r="AC15" i="12"/>
  <c r="Z25" i="12"/>
  <c r="AC25" i="12" s="1"/>
  <c r="AC20" i="12"/>
  <c r="Z17" i="12"/>
  <c r="Z19" i="12"/>
  <c r="AB19" i="12" s="1"/>
  <c r="AA30" i="12"/>
  <c r="AB23" i="12"/>
  <c r="AA22" i="12"/>
  <c r="AC16" i="12"/>
  <c r="AB15" i="12"/>
  <c r="AA14" i="12"/>
  <c r="AB7" i="12"/>
  <c r="AA6" i="12"/>
  <c r="AA24" i="12"/>
  <c r="AA4" i="12"/>
  <c r="AC4" i="12"/>
  <c r="AB50" i="11"/>
  <c r="AC50" i="11"/>
  <c r="AB58" i="11"/>
  <c r="AC58" i="11"/>
  <c r="AB43" i="11"/>
  <c r="AB47" i="11"/>
  <c r="AA47" i="11"/>
  <c r="AB42" i="11"/>
  <c r="AC42" i="11"/>
  <c r="AC45" i="11"/>
  <c r="AC47" i="11"/>
  <c r="AB45" i="11"/>
  <c r="AA56" i="11"/>
  <c r="Z55" i="11"/>
  <c r="AC55" i="11" s="1"/>
  <c r="AA48" i="11"/>
  <c r="AA50" i="11"/>
  <c r="AA42" i="11"/>
  <c r="AA58" i="11"/>
  <c r="AA59" i="11"/>
  <c r="AA43" i="11"/>
  <c r="AA44" i="11"/>
  <c r="AA61" i="11"/>
  <c r="AA45" i="11"/>
  <c r="Z41" i="11"/>
  <c r="AC41" i="11" s="1"/>
  <c r="Z36" i="11"/>
  <c r="AB36" i="11" s="1"/>
  <c r="AB29" i="11"/>
  <c r="AA7" i="11"/>
  <c r="AA29" i="11"/>
  <c r="AC28" i="11"/>
  <c r="AB28" i="11"/>
  <c r="AC6" i="11"/>
  <c r="AB8" i="11"/>
  <c r="Z26" i="11"/>
  <c r="AA26" i="11" s="1"/>
  <c r="AA19" i="11"/>
  <c r="Z18" i="11"/>
  <c r="AC29" i="11"/>
  <c r="AA27" i="11"/>
  <c r="AA28" i="11"/>
  <c r="AB13" i="11"/>
  <c r="AC8" i="11"/>
  <c r="AB7" i="11"/>
  <c r="AA6" i="11"/>
  <c r="Z4" i="11"/>
  <c r="AB4" i="11" s="1"/>
  <c r="S47" i="10"/>
  <c r="R47" i="10"/>
  <c r="P46" i="10"/>
  <c r="O46" i="10"/>
  <c r="N46" i="10"/>
  <c r="N36" i="10"/>
  <c r="O36" i="10"/>
  <c r="P36" i="10"/>
  <c r="N37" i="10"/>
  <c r="O37" i="10"/>
  <c r="P37" i="10"/>
  <c r="N38" i="10"/>
  <c r="O38" i="10"/>
  <c r="P38" i="10"/>
  <c r="N39" i="10"/>
  <c r="O39" i="10"/>
  <c r="P39" i="10"/>
  <c r="N40" i="10"/>
  <c r="O40" i="10"/>
  <c r="P40" i="10"/>
  <c r="N41" i="10"/>
  <c r="O41" i="10"/>
  <c r="P41" i="10"/>
  <c r="P35" i="10"/>
  <c r="O35" i="10"/>
  <c r="N35" i="10"/>
  <c r="N28" i="6"/>
  <c r="P28" i="6" s="1"/>
  <c r="O28" i="6"/>
  <c r="Q28" i="6"/>
  <c r="N29" i="6"/>
  <c r="P29" i="6" s="1"/>
  <c r="O29" i="6"/>
  <c r="Q29" i="6"/>
  <c r="N30" i="6"/>
  <c r="P30" i="6" s="1"/>
  <c r="O30" i="6"/>
  <c r="Q30" i="6"/>
  <c r="Q27" i="6"/>
  <c r="O27" i="6"/>
  <c r="N27" i="6"/>
  <c r="P27" i="6" s="1"/>
  <c r="Q14" i="6"/>
  <c r="O14" i="6"/>
  <c r="N14" i="6"/>
  <c r="P14" i="6" s="1"/>
  <c r="Q13" i="6"/>
  <c r="P13" i="6"/>
  <c r="O13" i="6"/>
  <c r="N13" i="6"/>
  <c r="Q12" i="6"/>
  <c r="O12" i="6"/>
  <c r="N12" i="6"/>
  <c r="P12" i="6" s="1"/>
  <c r="N11" i="5"/>
  <c r="P11" i="5" s="1"/>
  <c r="O11" i="5"/>
  <c r="Q11" i="5"/>
  <c r="N12" i="5"/>
  <c r="P12" i="5" s="1"/>
  <c r="O12" i="5"/>
  <c r="Q12" i="5"/>
  <c r="N13" i="5"/>
  <c r="O13" i="5"/>
  <c r="P13" i="5"/>
  <c r="Q13" i="5"/>
  <c r="N14" i="5"/>
  <c r="P14" i="5" s="1"/>
  <c r="O14" i="5"/>
  <c r="Q14" i="5"/>
  <c r="N15" i="5"/>
  <c r="P15" i="5" s="1"/>
  <c r="O15" i="5"/>
  <c r="Q15" i="5"/>
  <c r="N16" i="5"/>
  <c r="P16" i="5" s="1"/>
  <c r="O16" i="5"/>
  <c r="Q16" i="5"/>
  <c r="N20" i="5"/>
  <c r="P20" i="5" s="1"/>
  <c r="O20" i="5"/>
  <c r="Q20" i="5"/>
  <c r="N21" i="5"/>
  <c r="O21" i="5"/>
  <c r="P21" i="5"/>
  <c r="Q21" i="5"/>
  <c r="N22" i="5"/>
  <c r="P22" i="5" s="1"/>
  <c r="O22" i="5"/>
  <c r="Q22" i="5"/>
  <c r="N23" i="5"/>
  <c r="P23" i="5" s="1"/>
  <c r="O23" i="5"/>
  <c r="Q23" i="5"/>
  <c r="N24" i="5"/>
  <c r="P24" i="5" s="1"/>
  <c r="O24" i="5"/>
  <c r="Q24" i="5"/>
  <c r="N25" i="5"/>
  <c r="P25" i="5" s="1"/>
  <c r="O25" i="5"/>
  <c r="Q25" i="5"/>
  <c r="N26" i="5"/>
  <c r="P26" i="5" s="1"/>
  <c r="O26" i="5"/>
  <c r="Q26" i="5"/>
  <c r="N27" i="5"/>
  <c r="P27" i="5" s="1"/>
  <c r="O27" i="5"/>
  <c r="Q27" i="5"/>
  <c r="N28" i="5"/>
  <c r="P28" i="5" s="1"/>
  <c r="O28" i="5"/>
  <c r="Q28" i="5"/>
  <c r="N29" i="5"/>
  <c r="P29" i="5" s="1"/>
  <c r="R29" i="5" s="1"/>
  <c r="U29" i="5" s="1"/>
  <c r="O29" i="5"/>
  <c r="Q29" i="5"/>
  <c r="N33" i="5"/>
  <c r="O33" i="5"/>
  <c r="P33" i="5"/>
  <c r="R33" i="5" s="1"/>
  <c r="T33" i="5" s="1"/>
  <c r="Q33" i="5"/>
  <c r="N34" i="5"/>
  <c r="P34" i="5" s="1"/>
  <c r="O34" i="5"/>
  <c r="Q34" i="5"/>
  <c r="N35" i="5"/>
  <c r="P35" i="5" s="1"/>
  <c r="O35" i="5"/>
  <c r="Q35" i="5"/>
  <c r="N36" i="5"/>
  <c r="P36" i="5" s="1"/>
  <c r="O36" i="5"/>
  <c r="Q36" i="5"/>
  <c r="N37" i="5"/>
  <c r="P37" i="5" s="1"/>
  <c r="R37" i="5" s="1"/>
  <c r="O37" i="5"/>
  <c r="Q37" i="5"/>
  <c r="N38" i="5"/>
  <c r="P38" i="5" s="1"/>
  <c r="O38" i="5"/>
  <c r="Q38" i="5"/>
  <c r="N39" i="5"/>
  <c r="P39" i="5" s="1"/>
  <c r="O39" i="5"/>
  <c r="Q39" i="5"/>
  <c r="N40" i="5"/>
  <c r="O40" i="5"/>
  <c r="R40" i="5" s="1"/>
  <c r="S40" i="5" s="1"/>
  <c r="P40" i="5"/>
  <c r="Q40" i="5"/>
  <c r="Q7" i="5"/>
  <c r="O7" i="5"/>
  <c r="N7" i="5"/>
  <c r="P7" i="5" s="1"/>
  <c r="Q6" i="5"/>
  <c r="O6" i="5"/>
  <c r="N6" i="5"/>
  <c r="P6" i="5" s="1"/>
  <c r="Q5" i="5"/>
  <c r="P5" i="5"/>
  <c r="O5" i="5"/>
  <c r="N5" i="5"/>
  <c r="Q4" i="5"/>
  <c r="O4" i="5"/>
  <c r="N4" i="5"/>
  <c r="P4" i="5" s="1"/>
  <c r="Q66" i="3"/>
  <c r="O66" i="3"/>
  <c r="N66" i="3"/>
  <c r="P66" i="3" s="1"/>
  <c r="Q65" i="3"/>
  <c r="O65" i="3"/>
  <c r="N65" i="3"/>
  <c r="P65" i="3" s="1"/>
  <c r="Q64" i="3"/>
  <c r="P64" i="3"/>
  <c r="O64" i="3"/>
  <c r="N64" i="3"/>
  <c r="R28" i="5" l="1"/>
  <c r="Q39" i="10"/>
  <c r="T39" i="10" s="1"/>
  <c r="AA22" i="13"/>
  <c r="AA19" i="15"/>
  <c r="AC6" i="16"/>
  <c r="AB11" i="19"/>
  <c r="AA19" i="19"/>
  <c r="AC38" i="15"/>
  <c r="AB8" i="15"/>
  <c r="AC44" i="11"/>
  <c r="AA20" i="16"/>
  <c r="AA17" i="11"/>
  <c r="U40" i="5"/>
  <c r="R25" i="5"/>
  <c r="R22" i="5"/>
  <c r="U22" i="5" s="1"/>
  <c r="U28" i="6"/>
  <c r="Q41" i="10"/>
  <c r="T41" i="10" s="1"/>
  <c r="Q46" i="10"/>
  <c r="T46" i="10" s="1"/>
  <c r="AA36" i="11"/>
  <c r="AC8" i="12"/>
  <c r="AC63" i="13"/>
  <c r="AA6" i="16"/>
  <c r="AA42" i="19"/>
  <c r="AC69" i="19"/>
  <c r="AC61" i="19"/>
  <c r="AB59" i="11"/>
  <c r="AC39" i="13"/>
  <c r="AC73" i="13"/>
  <c r="AC53" i="16"/>
  <c r="U107" i="23"/>
  <c r="AC51" i="13"/>
  <c r="AA42" i="14"/>
  <c r="R28" i="6"/>
  <c r="S28" i="6" s="1"/>
  <c r="AC36" i="11"/>
  <c r="AA29" i="12"/>
  <c r="AA69" i="19"/>
  <c r="AA61" i="19"/>
  <c r="V6" i="4"/>
  <c r="U130" i="23"/>
  <c r="AB29" i="12"/>
  <c r="AA62" i="13"/>
  <c r="AA51" i="16"/>
  <c r="AA39" i="18"/>
  <c r="AC9" i="12"/>
  <c r="AB13" i="14"/>
  <c r="V38" i="6"/>
  <c r="R13" i="5"/>
  <c r="AB63" i="13"/>
  <c r="AC66" i="19"/>
  <c r="AC86" i="19"/>
  <c r="AB23" i="19"/>
  <c r="AC54" i="15"/>
  <c r="AB38" i="18"/>
  <c r="AB9" i="12"/>
  <c r="AC51" i="16"/>
  <c r="AB86" i="19"/>
  <c r="AC14" i="14"/>
  <c r="AB17" i="11"/>
  <c r="V34" i="6"/>
  <c r="U97" i="23"/>
  <c r="AA24" i="19"/>
  <c r="AB39" i="18"/>
  <c r="AB52" i="16"/>
  <c r="V33" i="3"/>
  <c r="V54" i="6"/>
  <c r="U57" i="23"/>
  <c r="AA18" i="15"/>
  <c r="U91" i="23"/>
  <c r="U131" i="23"/>
  <c r="U83" i="23"/>
  <c r="U55" i="23"/>
  <c r="V37" i="6"/>
  <c r="V50" i="6"/>
  <c r="V18" i="4"/>
  <c r="V11" i="4"/>
  <c r="V51" i="3"/>
  <c r="V59" i="3"/>
  <c r="V35" i="3"/>
  <c r="R30" i="6"/>
  <c r="S30" i="6" s="1"/>
  <c r="V28" i="6"/>
  <c r="T28" i="6"/>
  <c r="U25" i="5"/>
  <c r="Q40" i="10"/>
  <c r="T40" i="10" s="1"/>
  <c r="AA5" i="11"/>
  <c r="AA60" i="11"/>
  <c r="AB22" i="13"/>
  <c r="AB50" i="13"/>
  <c r="AB11" i="15"/>
  <c r="AC37" i="15"/>
  <c r="AC53" i="15"/>
  <c r="AC16" i="16"/>
  <c r="AC12" i="19"/>
  <c r="AA43" i="19"/>
  <c r="AB66" i="19"/>
  <c r="AC87" i="19"/>
  <c r="AB12" i="15"/>
  <c r="AC12" i="15"/>
  <c r="S48" i="10"/>
  <c r="AC6" i="14"/>
  <c r="AA38" i="18"/>
  <c r="AA4" i="14"/>
  <c r="AB70" i="13"/>
  <c r="AB62" i="13"/>
  <c r="AA13" i="11"/>
  <c r="AB34" i="19"/>
  <c r="AA12" i="15"/>
  <c r="AB5" i="12"/>
  <c r="AC34" i="19"/>
  <c r="AB53" i="15"/>
  <c r="T48" i="10"/>
  <c r="Q37" i="10"/>
  <c r="T37" i="10" s="1"/>
  <c r="AB27" i="11"/>
  <c r="AB60" i="11"/>
  <c r="AB8" i="12"/>
  <c r="AA37" i="15"/>
  <c r="AA30" i="19"/>
  <c r="AB88" i="19"/>
  <c r="AA87" i="19"/>
  <c r="AC24" i="19"/>
  <c r="AC14" i="11"/>
  <c r="AA12" i="12"/>
  <c r="AA44" i="19"/>
  <c r="AC14" i="16"/>
  <c r="AB12" i="12"/>
  <c r="AB72" i="13"/>
  <c r="R20" i="5"/>
  <c r="T20" i="5" s="1"/>
  <c r="AA37" i="13"/>
  <c r="AC4" i="15"/>
  <c r="AA4" i="15"/>
  <c r="AB31" i="19"/>
  <c r="AB80" i="13"/>
  <c r="AB44" i="19"/>
  <c r="AB5" i="11"/>
  <c r="AA5" i="14"/>
  <c r="R34" i="5"/>
  <c r="S34" i="5" s="1"/>
  <c r="R14" i="5"/>
  <c r="T14" i="5" s="1"/>
  <c r="S41" i="10"/>
  <c r="Q36" i="10"/>
  <c r="T36" i="10" s="1"/>
  <c r="AA5" i="12"/>
  <c r="AA5" i="15"/>
  <c r="AA19" i="16"/>
  <c r="AC40" i="18"/>
  <c r="AC41" i="18" s="1"/>
  <c r="AC14" i="12"/>
  <c r="AB14" i="19"/>
  <c r="AB79" i="19"/>
  <c r="R46" i="10"/>
  <c r="AB87" i="13"/>
  <c r="T40" i="5"/>
  <c r="R38" i="5"/>
  <c r="T38" i="5" s="1"/>
  <c r="U33" i="5"/>
  <c r="U28" i="5"/>
  <c r="R26" i="5"/>
  <c r="S26" i="5" s="1"/>
  <c r="R21" i="5"/>
  <c r="U21" i="5" s="1"/>
  <c r="Q38" i="10"/>
  <c r="T38" i="10" s="1"/>
  <c r="AA19" i="12"/>
  <c r="AB37" i="13"/>
  <c r="AC8" i="15"/>
  <c r="AB5" i="15"/>
  <c r="AA4" i="19"/>
  <c r="AB59" i="19"/>
  <c r="AA59" i="19"/>
  <c r="AC59" i="19"/>
  <c r="AC58" i="19"/>
  <c r="AA58" i="19"/>
  <c r="AB67" i="19"/>
  <c r="AA67" i="19"/>
  <c r="AC67" i="19"/>
  <c r="AC43" i="19"/>
  <c r="AB4" i="19"/>
  <c r="AC46" i="16"/>
  <c r="AA46" i="16"/>
  <c r="AC4" i="16"/>
  <c r="AB4" i="16"/>
  <c r="AB36" i="13"/>
  <c r="AC36" i="13"/>
  <c r="AA36" i="13"/>
  <c r="AB25" i="12"/>
  <c r="AA25" i="12"/>
  <c r="AB17" i="12"/>
  <c r="AC17" i="12"/>
  <c r="AA17" i="12"/>
  <c r="AC19" i="12"/>
  <c r="AB55" i="11"/>
  <c r="AA55" i="11"/>
  <c r="AB41" i="11"/>
  <c r="AA41" i="11"/>
  <c r="AB18" i="11"/>
  <c r="AC18" i="11"/>
  <c r="AA18" i="11"/>
  <c r="AB26" i="11"/>
  <c r="AC26" i="11"/>
  <c r="AA4" i="11"/>
  <c r="AC4" i="11"/>
  <c r="S46" i="10"/>
  <c r="S40" i="10"/>
  <c r="S39" i="10"/>
  <c r="R41" i="10"/>
  <c r="U41" i="10" s="1"/>
  <c r="R40" i="10"/>
  <c r="R39" i="10"/>
  <c r="R37" i="10"/>
  <c r="Q35" i="10"/>
  <c r="S35" i="10" s="1"/>
  <c r="U29" i="6"/>
  <c r="R29" i="6"/>
  <c r="R27" i="6"/>
  <c r="U27" i="6" s="1"/>
  <c r="U12" i="6"/>
  <c r="T12" i="6"/>
  <c r="R12" i="6"/>
  <c r="S12" i="6" s="1"/>
  <c r="R13" i="6"/>
  <c r="S13" i="6" s="1"/>
  <c r="R14" i="6"/>
  <c r="T14" i="6" s="1"/>
  <c r="R11" i="5"/>
  <c r="U11" i="5" s="1"/>
  <c r="S33" i="5"/>
  <c r="V33" i="5" s="1"/>
  <c r="R35" i="5"/>
  <c r="U35" i="5" s="1"/>
  <c r="R15" i="5"/>
  <c r="S15" i="5" s="1"/>
  <c r="S21" i="5"/>
  <c r="R12" i="5"/>
  <c r="S12" i="5" s="1"/>
  <c r="R27" i="5"/>
  <c r="T27" i="5" s="1"/>
  <c r="S13" i="5"/>
  <c r="U13" i="5"/>
  <c r="R24" i="5"/>
  <c r="T12" i="5"/>
  <c r="R16" i="5"/>
  <c r="U16" i="5" s="1"/>
  <c r="S29" i="5"/>
  <c r="S37" i="5"/>
  <c r="U37" i="5"/>
  <c r="U12" i="5"/>
  <c r="R39" i="5"/>
  <c r="S39" i="5" s="1"/>
  <c r="V40" i="5"/>
  <c r="T28" i="5"/>
  <c r="R36" i="5"/>
  <c r="S36" i="5" s="1"/>
  <c r="S25" i="5"/>
  <c r="T25" i="5"/>
  <c r="R23" i="5"/>
  <c r="T23" i="5" s="1"/>
  <c r="U20" i="5"/>
  <c r="U38" i="5"/>
  <c r="T37" i="5"/>
  <c r="S14" i="5"/>
  <c r="T13" i="5"/>
  <c r="S38" i="5"/>
  <c r="T29" i="5"/>
  <c r="S28" i="5"/>
  <c r="S20" i="5"/>
  <c r="R4" i="5"/>
  <c r="S4" i="5" s="1"/>
  <c r="R6" i="5"/>
  <c r="S6" i="5" s="1"/>
  <c r="R5" i="5"/>
  <c r="S5" i="5" s="1"/>
  <c r="R7" i="5"/>
  <c r="S7" i="5" s="1"/>
  <c r="T66" i="3"/>
  <c r="R65" i="3"/>
  <c r="T65" i="3" s="1"/>
  <c r="R64" i="3"/>
  <c r="S64" i="3" s="1"/>
  <c r="R66" i="3"/>
  <c r="U66" i="3" s="1"/>
  <c r="J47" i="3"/>
  <c r="K47" i="3" s="1"/>
  <c r="N41" i="3"/>
  <c r="P41" i="3" s="1"/>
  <c r="O41" i="3"/>
  <c r="Q41" i="3"/>
  <c r="N42" i="3"/>
  <c r="P42" i="3" s="1"/>
  <c r="O42" i="3"/>
  <c r="Q42" i="3"/>
  <c r="N43" i="3"/>
  <c r="P43" i="3" s="1"/>
  <c r="O43" i="3"/>
  <c r="Q43" i="3"/>
  <c r="Q40" i="3"/>
  <c r="O40" i="3"/>
  <c r="N40" i="3"/>
  <c r="P40" i="3" s="1"/>
  <c r="U14" i="6" l="1"/>
  <c r="R38" i="10"/>
  <c r="T22" i="5"/>
  <c r="V25" i="5"/>
  <c r="S22" i="5"/>
  <c r="R43" i="3"/>
  <c r="S43" i="3" s="1"/>
  <c r="U27" i="5"/>
  <c r="V29" i="5"/>
  <c r="T11" i="5"/>
  <c r="S35" i="5"/>
  <c r="T36" i="5"/>
  <c r="S16" i="5"/>
  <c r="S27" i="5"/>
  <c r="S37" i="10"/>
  <c r="U37" i="10" s="1"/>
  <c r="T43" i="3"/>
  <c r="T42" i="3"/>
  <c r="V42" i="3" s="1"/>
  <c r="R42" i="3"/>
  <c r="S42" i="3" s="1"/>
  <c r="U42" i="3"/>
  <c r="U15" i="5"/>
  <c r="U13" i="6"/>
  <c r="U43" i="3"/>
  <c r="U6" i="5"/>
  <c r="T21" i="5"/>
  <c r="V21" i="5" s="1"/>
  <c r="T16" i="5"/>
  <c r="V16" i="5" s="1"/>
  <c r="S38" i="10"/>
  <c r="U38" i="10" s="1"/>
  <c r="U26" i="5"/>
  <c r="U34" i="5"/>
  <c r="U30" i="6"/>
  <c r="V22" i="5"/>
  <c r="S11" i="5"/>
  <c r="V28" i="5"/>
  <c r="S36" i="10"/>
  <c r="T26" i="5"/>
  <c r="S66" i="3"/>
  <c r="V66" i="3" s="1"/>
  <c r="T35" i="10"/>
  <c r="T34" i="5"/>
  <c r="V34" i="5" s="1"/>
  <c r="V38" i="5"/>
  <c r="R36" i="10"/>
  <c r="U14" i="5"/>
  <c r="V14" i="5" s="1"/>
  <c r="T30" i="6"/>
  <c r="U39" i="10"/>
  <c r="U40" i="10"/>
  <c r="R35" i="10"/>
  <c r="U35" i="10" s="1"/>
  <c r="S29" i="6"/>
  <c r="T29" i="6"/>
  <c r="T27" i="6"/>
  <c r="S27" i="6"/>
  <c r="V27" i="6" s="1"/>
  <c r="S14" i="6"/>
  <c r="V14" i="6" s="1"/>
  <c r="T13" i="6"/>
  <c r="V13" i="6" s="1"/>
  <c r="V12" i="6"/>
  <c r="V37" i="5"/>
  <c r="T35" i="5"/>
  <c r="V35" i="5" s="1"/>
  <c r="S24" i="5"/>
  <c r="U24" i="5"/>
  <c r="S23" i="5"/>
  <c r="U23" i="5"/>
  <c r="U39" i="5"/>
  <c r="V20" i="5"/>
  <c r="V27" i="5"/>
  <c r="T39" i="5"/>
  <c r="U36" i="5"/>
  <c r="V36" i="5" s="1"/>
  <c r="V12" i="5"/>
  <c r="T24" i="5"/>
  <c r="V13" i="5"/>
  <c r="T15" i="5"/>
  <c r="V15" i="5" s="1"/>
  <c r="V11" i="5"/>
  <c r="U4" i="5"/>
  <c r="T4" i="5"/>
  <c r="V4" i="5" s="1"/>
  <c r="U5" i="5"/>
  <c r="T7" i="5"/>
  <c r="T5" i="5"/>
  <c r="T6" i="5"/>
  <c r="U7" i="5"/>
  <c r="U64" i="3"/>
  <c r="S65" i="3"/>
  <c r="U65" i="3"/>
  <c r="T64" i="3"/>
  <c r="V64" i="3" s="1"/>
  <c r="R41" i="3"/>
  <c r="R40" i="3"/>
  <c r="U40" i="3" s="1"/>
  <c r="V39" i="5" l="1"/>
  <c r="V6" i="5"/>
  <c r="V30" i="6"/>
  <c r="V7" i="5"/>
  <c r="U36" i="10"/>
  <c r="V26" i="5"/>
  <c r="V43" i="3"/>
  <c r="V5" i="5"/>
  <c r="V29" i="6"/>
  <c r="V23" i="5"/>
  <c r="V24" i="5"/>
  <c r="V65" i="3"/>
  <c r="S41" i="3"/>
  <c r="U41" i="3"/>
  <c r="T41" i="3"/>
  <c r="S40" i="3"/>
  <c r="T40" i="3"/>
  <c r="V41" i="3" l="1"/>
  <c r="V40" i="3"/>
  <c r="N131" i="8" l="1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156" i="8"/>
  <c r="Q138" i="8" l="1"/>
  <c r="Q139" i="8"/>
  <c r="Q140" i="8"/>
  <c r="Q141" i="8"/>
  <c r="Q142" i="8"/>
  <c r="Q143" i="8"/>
  <c r="Q144" i="8"/>
  <c r="Q145" i="8"/>
  <c r="Q146" i="8"/>
  <c r="Q147" i="8"/>
  <c r="Q148" i="8"/>
  <c r="Q149" i="8"/>
  <c r="Q150" i="8"/>
  <c r="Q151" i="8"/>
  <c r="Q152" i="8"/>
  <c r="Q153" i="8"/>
  <c r="Q154" i="8"/>
  <c r="Q155" i="8"/>
  <c r="Q156" i="8"/>
  <c r="Z136" i="8"/>
  <c r="Z137" i="8"/>
  <c r="P148" i="8"/>
  <c r="O148" i="8"/>
  <c r="P149" i="8"/>
  <c r="O149" i="8"/>
  <c r="P150" i="8"/>
  <c r="O150" i="8"/>
  <c r="P151" i="8"/>
  <c r="O151" i="8"/>
  <c r="P152" i="8"/>
  <c r="O152" i="8"/>
  <c r="P153" i="8"/>
  <c r="O153" i="8"/>
  <c r="P154" i="8"/>
  <c r="O154" i="8"/>
  <c r="P155" i="8"/>
  <c r="O155" i="8"/>
  <c r="P156" i="8"/>
  <c r="O156" i="8"/>
  <c r="J148" i="8"/>
  <c r="K148" i="8" s="1"/>
  <c r="Z148" i="8" s="1"/>
  <c r="J149" i="8"/>
  <c r="K149" i="8" s="1"/>
  <c r="Z149" i="8" s="1"/>
  <c r="J150" i="8"/>
  <c r="K150" i="8" s="1"/>
  <c r="Z150" i="8" s="1"/>
  <c r="J151" i="8"/>
  <c r="K151" i="8" s="1"/>
  <c r="Z151" i="8" s="1"/>
  <c r="J152" i="8"/>
  <c r="K152" i="8" s="1"/>
  <c r="Z152" i="8" s="1"/>
  <c r="J153" i="8"/>
  <c r="K153" i="8" s="1"/>
  <c r="Z153" i="8" s="1"/>
  <c r="J154" i="8"/>
  <c r="K154" i="8" s="1"/>
  <c r="Z154" i="8" s="1"/>
  <c r="J155" i="8"/>
  <c r="K155" i="8" s="1"/>
  <c r="Z155" i="8" s="1"/>
  <c r="J156" i="8"/>
  <c r="K156" i="8" s="1"/>
  <c r="Z156" i="8" s="1"/>
  <c r="N483" i="7"/>
  <c r="P483" i="7" s="1"/>
  <c r="O483" i="7"/>
  <c r="Q483" i="7"/>
  <c r="N484" i="7"/>
  <c r="P484" i="7" s="1"/>
  <c r="O484" i="7"/>
  <c r="Q484" i="7"/>
  <c r="N485" i="7"/>
  <c r="P485" i="7" s="1"/>
  <c r="O485" i="7"/>
  <c r="Q485" i="7"/>
  <c r="N486" i="7"/>
  <c r="P486" i="7" s="1"/>
  <c r="O486" i="7"/>
  <c r="Q486" i="7"/>
  <c r="N487" i="7"/>
  <c r="P487" i="7" s="1"/>
  <c r="O487" i="7"/>
  <c r="Q487" i="7"/>
  <c r="N488" i="7"/>
  <c r="P488" i="7" s="1"/>
  <c r="O488" i="7"/>
  <c r="Q488" i="7"/>
  <c r="N489" i="7"/>
  <c r="P489" i="7" s="1"/>
  <c r="O489" i="7"/>
  <c r="Q489" i="7"/>
  <c r="N490" i="7"/>
  <c r="P490" i="7" s="1"/>
  <c r="O490" i="7"/>
  <c r="Q490" i="7"/>
  <c r="N491" i="7"/>
  <c r="P491" i="7" s="1"/>
  <c r="O491" i="7"/>
  <c r="Q491" i="7"/>
  <c r="N492" i="7"/>
  <c r="P492" i="7" s="1"/>
  <c r="O492" i="7"/>
  <c r="Q492" i="7"/>
  <c r="N493" i="7"/>
  <c r="P493" i="7" s="1"/>
  <c r="O493" i="7"/>
  <c r="Q493" i="7"/>
  <c r="N494" i="7"/>
  <c r="P494" i="7" s="1"/>
  <c r="O494" i="7"/>
  <c r="Q494" i="7"/>
  <c r="N495" i="7"/>
  <c r="P495" i="7" s="1"/>
  <c r="O495" i="7"/>
  <c r="Q495" i="7"/>
  <c r="N496" i="7"/>
  <c r="P496" i="7" s="1"/>
  <c r="O496" i="7"/>
  <c r="Q496" i="7"/>
  <c r="N497" i="7"/>
  <c r="P497" i="7" s="1"/>
  <c r="O497" i="7"/>
  <c r="Q497" i="7"/>
  <c r="N498" i="7"/>
  <c r="P498" i="7" s="1"/>
  <c r="O498" i="7"/>
  <c r="Q498" i="7"/>
  <c r="N499" i="7"/>
  <c r="P499" i="7" s="1"/>
  <c r="O499" i="7"/>
  <c r="Q499" i="7"/>
  <c r="N500" i="7"/>
  <c r="P500" i="7" s="1"/>
  <c r="O500" i="7"/>
  <c r="Q500" i="7"/>
  <c r="N501" i="7"/>
  <c r="P501" i="7" s="1"/>
  <c r="O501" i="7"/>
  <c r="Q501" i="7"/>
  <c r="N502" i="7"/>
  <c r="P502" i="7" s="1"/>
  <c r="O502" i="7"/>
  <c r="Q502" i="7"/>
  <c r="N503" i="7"/>
  <c r="P503" i="7" s="1"/>
  <c r="O503" i="7"/>
  <c r="Q503" i="7"/>
  <c r="N504" i="7"/>
  <c r="P504" i="7" s="1"/>
  <c r="O504" i="7"/>
  <c r="Q504" i="7"/>
  <c r="N505" i="7"/>
  <c r="P505" i="7" s="1"/>
  <c r="O505" i="7"/>
  <c r="Q505" i="7"/>
  <c r="N506" i="7"/>
  <c r="P506" i="7" s="1"/>
  <c r="O506" i="7"/>
  <c r="Q506" i="7"/>
  <c r="N507" i="7"/>
  <c r="P507" i="7" s="1"/>
  <c r="O507" i="7"/>
  <c r="Q507" i="7"/>
  <c r="N508" i="7"/>
  <c r="P508" i="7" s="1"/>
  <c r="O508" i="7"/>
  <c r="Q508" i="7"/>
  <c r="N509" i="7"/>
  <c r="P509" i="7" s="1"/>
  <c r="O509" i="7"/>
  <c r="Q509" i="7"/>
  <c r="N510" i="7"/>
  <c r="P510" i="7" s="1"/>
  <c r="O510" i="7"/>
  <c r="Q510" i="7"/>
  <c r="N511" i="7"/>
  <c r="P511" i="7" s="1"/>
  <c r="O511" i="7"/>
  <c r="Q511" i="7"/>
  <c r="N512" i="7"/>
  <c r="P512" i="7" s="1"/>
  <c r="O512" i="7"/>
  <c r="Q512" i="7"/>
  <c r="N513" i="7"/>
  <c r="P513" i="7" s="1"/>
  <c r="O513" i="7"/>
  <c r="Q513" i="7"/>
  <c r="N514" i="7"/>
  <c r="P514" i="7" s="1"/>
  <c r="O514" i="7"/>
  <c r="Q514" i="7"/>
  <c r="N515" i="7"/>
  <c r="O515" i="7"/>
  <c r="P515" i="7"/>
  <c r="Q515" i="7"/>
  <c r="N516" i="7"/>
  <c r="P516" i="7" s="1"/>
  <c r="O516" i="7"/>
  <c r="Q516" i="7"/>
  <c r="N517" i="7"/>
  <c r="P517" i="7" s="1"/>
  <c r="O517" i="7"/>
  <c r="Q517" i="7"/>
  <c r="N518" i="7"/>
  <c r="P518" i="7" s="1"/>
  <c r="O518" i="7"/>
  <c r="Q518" i="7"/>
  <c r="N519" i="7"/>
  <c r="P519" i="7" s="1"/>
  <c r="O519" i="7"/>
  <c r="Q519" i="7"/>
  <c r="N520" i="7"/>
  <c r="O520" i="7"/>
  <c r="P520" i="7"/>
  <c r="Q520" i="7"/>
  <c r="N521" i="7"/>
  <c r="P521" i="7" s="1"/>
  <c r="O521" i="7"/>
  <c r="Q521" i="7"/>
  <c r="N522" i="7"/>
  <c r="P522" i="7" s="1"/>
  <c r="O522" i="7"/>
  <c r="Q522" i="7"/>
  <c r="N523" i="7"/>
  <c r="P523" i="7" s="1"/>
  <c r="O523" i="7"/>
  <c r="Q523" i="7"/>
  <c r="N524" i="7"/>
  <c r="P524" i="7" s="1"/>
  <c r="O524" i="7"/>
  <c r="Q524" i="7"/>
  <c r="N525" i="7"/>
  <c r="P525" i="7" s="1"/>
  <c r="O525" i="7"/>
  <c r="Q525" i="7"/>
  <c r="N526" i="7"/>
  <c r="P526" i="7" s="1"/>
  <c r="O526" i="7"/>
  <c r="Q526" i="7"/>
  <c r="N527" i="7"/>
  <c r="P527" i="7" s="1"/>
  <c r="O527" i="7"/>
  <c r="Q527" i="7"/>
  <c r="N528" i="7"/>
  <c r="P528" i="7" s="1"/>
  <c r="O528" i="7"/>
  <c r="Q528" i="7"/>
  <c r="N529" i="7"/>
  <c r="P529" i="7" s="1"/>
  <c r="O529" i="7"/>
  <c r="Q529" i="7"/>
  <c r="N530" i="7"/>
  <c r="P530" i="7" s="1"/>
  <c r="O530" i="7"/>
  <c r="Q530" i="7"/>
  <c r="N531" i="7"/>
  <c r="P531" i="7" s="1"/>
  <c r="O531" i="7"/>
  <c r="Q531" i="7"/>
  <c r="N532" i="7"/>
  <c r="P532" i="7" s="1"/>
  <c r="O532" i="7"/>
  <c r="Q532" i="7"/>
  <c r="N533" i="7"/>
  <c r="O533" i="7"/>
  <c r="P533" i="7"/>
  <c r="Q533" i="7"/>
  <c r="N534" i="7"/>
  <c r="P534" i="7" s="1"/>
  <c r="O534" i="7"/>
  <c r="Q534" i="7"/>
  <c r="N535" i="7"/>
  <c r="P535" i="7" s="1"/>
  <c r="O535" i="7"/>
  <c r="Q535" i="7"/>
  <c r="N536" i="7"/>
  <c r="P536" i="7" s="1"/>
  <c r="O536" i="7"/>
  <c r="Q536" i="7"/>
  <c r="N537" i="7"/>
  <c r="O537" i="7"/>
  <c r="P537" i="7"/>
  <c r="Q537" i="7"/>
  <c r="N538" i="7"/>
  <c r="P538" i="7" s="1"/>
  <c r="O538" i="7"/>
  <c r="Q538" i="7"/>
  <c r="N539" i="7"/>
  <c r="P539" i="7" s="1"/>
  <c r="O539" i="7"/>
  <c r="Q539" i="7"/>
  <c r="N540" i="7"/>
  <c r="P540" i="7" s="1"/>
  <c r="O540" i="7"/>
  <c r="Q540" i="7"/>
  <c r="N541" i="7"/>
  <c r="P541" i="7" s="1"/>
  <c r="O541" i="7"/>
  <c r="Q541" i="7"/>
  <c r="N542" i="7"/>
  <c r="P542" i="7" s="1"/>
  <c r="O542" i="7"/>
  <c r="Q542" i="7"/>
  <c r="N543" i="7"/>
  <c r="P543" i="7" s="1"/>
  <c r="O543" i="7"/>
  <c r="Q543" i="7"/>
  <c r="N544" i="7"/>
  <c r="P544" i="7" s="1"/>
  <c r="O544" i="7"/>
  <c r="Q544" i="7"/>
  <c r="N545" i="7"/>
  <c r="P545" i="7" s="1"/>
  <c r="O545" i="7"/>
  <c r="Q545" i="7"/>
  <c r="N546" i="7"/>
  <c r="O546" i="7"/>
  <c r="P546" i="7"/>
  <c r="Q546" i="7"/>
  <c r="N547" i="7"/>
  <c r="P547" i="7" s="1"/>
  <c r="O547" i="7"/>
  <c r="Q547" i="7"/>
  <c r="N548" i="7"/>
  <c r="P548" i="7" s="1"/>
  <c r="O548" i="7"/>
  <c r="Q548" i="7"/>
  <c r="N549" i="7"/>
  <c r="P549" i="7" s="1"/>
  <c r="O549" i="7"/>
  <c r="Q549" i="7"/>
  <c r="N550" i="7"/>
  <c r="P550" i="7" s="1"/>
  <c r="O550" i="7"/>
  <c r="Q550" i="7"/>
  <c r="N551" i="7"/>
  <c r="P551" i="7" s="1"/>
  <c r="O551" i="7"/>
  <c r="Q551" i="7"/>
  <c r="J519" i="7"/>
  <c r="K519" i="7" s="1"/>
  <c r="J520" i="7"/>
  <c r="K520" i="7" s="1"/>
  <c r="J521" i="7"/>
  <c r="J522" i="7"/>
  <c r="K522" i="7" s="1"/>
  <c r="J523" i="7"/>
  <c r="K523" i="7" s="1"/>
  <c r="J524" i="7"/>
  <c r="K524" i="7" s="1"/>
  <c r="J525" i="7"/>
  <c r="K525" i="7" s="1"/>
  <c r="J526" i="7"/>
  <c r="K526" i="7" s="1"/>
  <c r="J527" i="7"/>
  <c r="K527" i="7" s="1"/>
  <c r="J528" i="7"/>
  <c r="K528" i="7" s="1"/>
  <c r="J529" i="7"/>
  <c r="K529" i="7" s="1"/>
  <c r="J530" i="7"/>
  <c r="K530" i="7" s="1"/>
  <c r="J531" i="7"/>
  <c r="K531" i="7"/>
  <c r="J532" i="7"/>
  <c r="K532" i="7" s="1"/>
  <c r="J533" i="7"/>
  <c r="K533" i="7" s="1"/>
  <c r="J534" i="7"/>
  <c r="K534" i="7" s="1"/>
  <c r="J535" i="7"/>
  <c r="K535" i="7" s="1"/>
  <c r="J536" i="7"/>
  <c r="K536" i="7" s="1"/>
  <c r="J537" i="7"/>
  <c r="K537" i="7" s="1"/>
  <c r="J538" i="7"/>
  <c r="K538" i="7" s="1"/>
  <c r="J539" i="7"/>
  <c r="K539" i="7" s="1"/>
  <c r="J540" i="7"/>
  <c r="K540" i="7" s="1"/>
  <c r="J541" i="7"/>
  <c r="K541" i="7" s="1"/>
  <c r="J542" i="7"/>
  <c r="K542" i="7"/>
  <c r="J543" i="7"/>
  <c r="J544" i="7"/>
  <c r="K544" i="7" s="1"/>
  <c r="J545" i="7"/>
  <c r="K545" i="7" s="1"/>
  <c r="J546" i="7"/>
  <c r="K546" i="7" s="1"/>
  <c r="J547" i="7"/>
  <c r="K547" i="7" s="1"/>
  <c r="J548" i="7"/>
  <c r="K548" i="7" s="1"/>
  <c r="J549" i="7"/>
  <c r="K549" i="7" s="1"/>
  <c r="J550" i="7"/>
  <c r="K550" i="7" s="1"/>
  <c r="J551" i="7"/>
  <c r="K551" i="7" s="1"/>
  <c r="J516" i="7"/>
  <c r="K516" i="7" s="1"/>
  <c r="J517" i="7"/>
  <c r="K517" i="7"/>
  <c r="J518" i="7"/>
  <c r="K518" i="7" s="1"/>
  <c r="J496" i="7"/>
  <c r="K496" i="7" s="1"/>
  <c r="J497" i="7"/>
  <c r="K497" i="7" s="1"/>
  <c r="J498" i="7"/>
  <c r="K498" i="7" s="1"/>
  <c r="J499" i="7"/>
  <c r="J500" i="7"/>
  <c r="K500" i="7" s="1"/>
  <c r="J501" i="7"/>
  <c r="K501" i="7" s="1"/>
  <c r="J502" i="7"/>
  <c r="K502" i="7" s="1"/>
  <c r="J503" i="7"/>
  <c r="K503" i="7" s="1"/>
  <c r="J504" i="7"/>
  <c r="K504" i="7" s="1"/>
  <c r="J505" i="7"/>
  <c r="K505" i="7" s="1"/>
  <c r="J506" i="7"/>
  <c r="K506" i="7" s="1"/>
  <c r="J507" i="7"/>
  <c r="K507" i="7" s="1"/>
  <c r="J508" i="7"/>
  <c r="K508" i="7" s="1"/>
  <c r="J509" i="7"/>
  <c r="K509" i="7" s="1"/>
  <c r="J510" i="7"/>
  <c r="J511" i="7"/>
  <c r="K511" i="7" s="1"/>
  <c r="J512" i="7"/>
  <c r="K512" i="7" s="1"/>
  <c r="J513" i="7"/>
  <c r="K513" i="7" s="1"/>
  <c r="J514" i="7"/>
  <c r="K514" i="7" s="1"/>
  <c r="J515" i="7"/>
  <c r="K515" i="7" s="1"/>
  <c r="J483" i="7"/>
  <c r="K483" i="7" s="1"/>
  <c r="J484" i="7"/>
  <c r="K484" i="7" s="1"/>
  <c r="J485" i="7"/>
  <c r="J486" i="7"/>
  <c r="J487" i="7"/>
  <c r="K487" i="7" s="1"/>
  <c r="J488" i="7"/>
  <c r="K488" i="7" s="1"/>
  <c r="J489" i="7"/>
  <c r="K489" i="7" s="1"/>
  <c r="J490" i="7"/>
  <c r="K490" i="7" s="1"/>
  <c r="J491" i="7"/>
  <c r="K491" i="7" s="1"/>
  <c r="J492" i="7"/>
  <c r="K492" i="7" s="1"/>
  <c r="J493" i="7"/>
  <c r="K493" i="7" s="1"/>
  <c r="J494" i="7"/>
  <c r="K494" i="7" s="1"/>
  <c r="J495" i="7"/>
  <c r="K495" i="7" s="1"/>
  <c r="J144" i="23"/>
  <c r="K144" i="23"/>
  <c r="J145" i="23"/>
  <c r="K145" i="23" s="1"/>
  <c r="J137" i="23"/>
  <c r="K137" i="23" s="1"/>
  <c r="J138" i="23"/>
  <c r="K138" i="23" s="1"/>
  <c r="J131" i="23"/>
  <c r="K131" i="23" s="1"/>
  <c r="J125" i="23"/>
  <c r="K125" i="23" s="1"/>
  <c r="J118" i="23"/>
  <c r="K118" i="23" s="1"/>
  <c r="J119" i="23"/>
  <c r="K119" i="23" s="1"/>
  <c r="J108" i="23"/>
  <c r="K108" i="23" s="1"/>
  <c r="J109" i="23"/>
  <c r="K109" i="23"/>
  <c r="J110" i="23"/>
  <c r="K110" i="23" s="1"/>
  <c r="J111" i="23"/>
  <c r="K111" i="23" s="1"/>
  <c r="J112" i="23"/>
  <c r="K112" i="23" s="1"/>
  <c r="J91" i="23"/>
  <c r="K91" i="23" s="1"/>
  <c r="J92" i="23"/>
  <c r="K92" i="23" s="1"/>
  <c r="J84" i="23"/>
  <c r="K84" i="23" s="1"/>
  <c r="J85" i="23"/>
  <c r="K85" i="23"/>
  <c r="J65" i="23"/>
  <c r="K65" i="23" s="1"/>
  <c r="J66" i="23"/>
  <c r="K66" i="23" s="1"/>
  <c r="J143" i="23"/>
  <c r="K143" i="23" s="1"/>
  <c r="J136" i="23"/>
  <c r="K136" i="23" s="1"/>
  <c r="J130" i="23"/>
  <c r="K130" i="23" s="1"/>
  <c r="J124" i="23"/>
  <c r="K124" i="23" s="1"/>
  <c r="J117" i="23"/>
  <c r="K117" i="23" s="1"/>
  <c r="J107" i="23"/>
  <c r="K107" i="23" s="1"/>
  <c r="J102" i="23"/>
  <c r="K102" i="23" s="1"/>
  <c r="J97" i="23"/>
  <c r="K97" i="23" s="1"/>
  <c r="J90" i="23"/>
  <c r="K90" i="23" s="1"/>
  <c r="J83" i="23"/>
  <c r="K83" i="23" s="1"/>
  <c r="J78" i="23"/>
  <c r="K78" i="23" s="1"/>
  <c r="J77" i="23"/>
  <c r="K77" i="23" s="1"/>
  <c r="J72" i="23"/>
  <c r="K72" i="23" s="1"/>
  <c r="J71" i="23"/>
  <c r="K71" i="23" s="1"/>
  <c r="J64" i="23"/>
  <c r="K64" i="23" s="1"/>
  <c r="J55" i="23"/>
  <c r="K55" i="23" s="1"/>
  <c r="J56" i="23"/>
  <c r="K56" i="23"/>
  <c r="J57" i="23"/>
  <c r="K57" i="23" s="1"/>
  <c r="J58" i="23"/>
  <c r="K58" i="23" s="1"/>
  <c r="J59" i="23"/>
  <c r="K59" i="23" s="1"/>
  <c r="J54" i="23"/>
  <c r="K54" i="23" s="1"/>
  <c r="J49" i="23"/>
  <c r="K49" i="23" s="1"/>
  <c r="J27" i="12"/>
  <c r="K27" i="12" s="1"/>
  <c r="J28" i="12"/>
  <c r="K28" i="12" s="1"/>
  <c r="J29" i="12"/>
  <c r="K29" i="12" s="1"/>
  <c r="J26" i="12"/>
  <c r="K26" i="12" s="1"/>
  <c r="J47" i="13"/>
  <c r="K47" i="13" s="1"/>
  <c r="J48" i="13"/>
  <c r="K48" i="13" s="1"/>
  <c r="J49" i="13"/>
  <c r="K49" i="13" s="1"/>
  <c r="J50" i="13"/>
  <c r="K50" i="13" s="1"/>
  <c r="J51" i="13"/>
  <c r="K51" i="13" s="1"/>
  <c r="J63" i="13"/>
  <c r="K63" i="13" s="1"/>
  <c r="J64" i="13"/>
  <c r="K64" i="13" s="1"/>
  <c r="J65" i="13"/>
  <c r="K65" i="13" s="1"/>
  <c r="J71" i="13"/>
  <c r="K71" i="13" s="1"/>
  <c r="J72" i="13"/>
  <c r="K72" i="13" s="1"/>
  <c r="J73" i="13"/>
  <c r="K73" i="13" s="1"/>
  <c r="J74" i="13"/>
  <c r="K74" i="13" s="1"/>
  <c r="J75" i="13"/>
  <c r="K75" i="13" s="1"/>
  <c r="J87" i="13"/>
  <c r="K87" i="13" s="1"/>
  <c r="J88" i="13"/>
  <c r="K88" i="13" s="1"/>
  <c r="J89" i="13"/>
  <c r="K89" i="13" s="1"/>
  <c r="J86" i="13"/>
  <c r="K86" i="13" s="1"/>
  <c r="J81" i="13"/>
  <c r="K81" i="13" s="1"/>
  <c r="J80" i="13"/>
  <c r="K80" i="13" s="1"/>
  <c r="J70" i="13"/>
  <c r="K70" i="13" s="1"/>
  <c r="J62" i="13"/>
  <c r="K62" i="13" s="1"/>
  <c r="J57" i="13"/>
  <c r="K57" i="13" s="1"/>
  <c r="J56" i="13"/>
  <c r="K56" i="13" s="1"/>
  <c r="J46" i="13"/>
  <c r="K46" i="13" s="1"/>
  <c r="J47" i="17"/>
  <c r="K47" i="17" s="1"/>
  <c r="J48" i="17"/>
  <c r="K48" i="17"/>
  <c r="J49" i="17"/>
  <c r="K49" i="17" s="1"/>
  <c r="J50" i="17"/>
  <c r="K50" i="17" s="1"/>
  <c r="J51" i="17"/>
  <c r="K51" i="17" s="1"/>
  <c r="J46" i="17"/>
  <c r="K46" i="17" s="1"/>
  <c r="J39" i="18"/>
  <c r="K39" i="18" s="1"/>
  <c r="J40" i="18"/>
  <c r="K40" i="18" s="1"/>
  <c r="J38" i="18"/>
  <c r="K38" i="18" s="1"/>
  <c r="J73" i="4"/>
  <c r="K73" i="4" s="1"/>
  <c r="J74" i="4"/>
  <c r="K74" i="4" s="1"/>
  <c r="J75" i="4"/>
  <c r="K75" i="4" s="1"/>
  <c r="J76" i="4"/>
  <c r="K76" i="4" s="1"/>
  <c r="J77" i="4"/>
  <c r="K77" i="4" s="1"/>
  <c r="J78" i="4"/>
  <c r="K78" i="4" s="1"/>
  <c r="J64" i="4"/>
  <c r="K64" i="4" s="1"/>
  <c r="J65" i="4"/>
  <c r="K65" i="4" s="1"/>
  <c r="J66" i="4"/>
  <c r="K66" i="4" s="1"/>
  <c r="J67" i="4"/>
  <c r="K67" i="4" s="1"/>
  <c r="J53" i="4"/>
  <c r="K53" i="4"/>
  <c r="J54" i="4"/>
  <c r="K54" i="4" s="1"/>
  <c r="J55" i="4"/>
  <c r="K55" i="4" s="1"/>
  <c r="J56" i="4"/>
  <c r="K56" i="4"/>
  <c r="J57" i="4"/>
  <c r="K57" i="4" s="1"/>
  <c r="J58" i="4"/>
  <c r="K58" i="4" s="1"/>
  <c r="J72" i="4"/>
  <c r="K72" i="4" s="1"/>
  <c r="J63" i="4"/>
  <c r="K63" i="4" s="1"/>
  <c r="J52" i="4"/>
  <c r="K52" i="4" s="1"/>
  <c r="J40" i="4"/>
  <c r="K40" i="4" s="1"/>
  <c r="J41" i="4"/>
  <c r="K41" i="4" s="1"/>
  <c r="J42" i="4"/>
  <c r="K42" i="4" s="1"/>
  <c r="J43" i="4"/>
  <c r="K43" i="4" s="1"/>
  <c r="J44" i="4"/>
  <c r="K44" i="4" s="1"/>
  <c r="J45" i="4"/>
  <c r="K45" i="4" s="1"/>
  <c r="J46" i="4"/>
  <c r="K46" i="4" s="1"/>
  <c r="J47" i="4"/>
  <c r="K47" i="4" s="1"/>
  <c r="J39" i="4"/>
  <c r="K39" i="4" s="1"/>
  <c r="J75" i="16"/>
  <c r="K75" i="16" s="1"/>
  <c r="J70" i="16"/>
  <c r="K70" i="16" s="1"/>
  <c r="R545" i="7" l="1"/>
  <c r="R490" i="7"/>
  <c r="S490" i="7" s="1"/>
  <c r="R521" i="7"/>
  <c r="T521" i="7" s="1"/>
  <c r="R500" i="7"/>
  <c r="T500" i="7" s="1"/>
  <c r="R483" i="7"/>
  <c r="U483" i="7" s="1"/>
  <c r="R544" i="7"/>
  <c r="S544" i="7" s="1"/>
  <c r="R508" i="7"/>
  <c r="T508" i="7" s="1"/>
  <c r="R551" i="7"/>
  <c r="S551" i="7" s="1"/>
  <c r="R513" i="7"/>
  <c r="T513" i="7" s="1"/>
  <c r="R525" i="7"/>
  <c r="R517" i="7"/>
  <c r="T517" i="7" s="1"/>
  <c r="R496" i="7"/>
  <c r="U496" i="7" s="1"/>
  <c r="R527" i="7"/>
  <c r="S527" i="7" s="1"/>
  <c r="R152" i="8"/>
  <c r="U152" i="8" s="1"/>
  <c r="Y152" i="8" s="1"/>
  <c r="R156" i="8"/>
  <c r="S156" i="8" s="1"/>
  <c r="R153" i="8"/>
  <c r="U153" i="8" s="1"/>
  <c r="Y153" i="8" s="1"/>
  <c r="R154" i="8"/>
  <c r="U154" i="8" s="1"/>
  <c r="Y154" i="8" s="1"/>
  <c r="R151" i="8"/>
  <c r="U151" i="8" s="1"/>
  <c r="Y151" i="8" s="1"/>
  <c r="R148" i="8"/>
  <c r="U148" i="8" s="1"/>
  <c r="Y148" i="8" s="1"/>
  <c r="R149" i="8"/>
  <c r="S149" i="8" s="1"/>
  <c r="R155" i="8"/>
  <c r="T155" i="8" s="1"/>
  <c r="R150" i="8"/>
  <c r="S150" i="8" s="1"/>
  <c r="T545" i="7"/>
  <c r="R492" i="7"/>
  <c r="T492" i="7" s="1"/>
  <c r="T551" i="7"/>
  <c r="R519" i="7"/>
  <c r="S519" i="7" s="1"/>
  <c r="R506" i="7"/>
  <c r="S506" i="7" s="1"/>
  <c r="R498" i="7"/>
  <c r="S498" i="7" s="1"/>
  <c r="T483" i="7"/>
  <c r="R536" i="7"/>
  <c r="U536" i="7" s="1"/>
  <c r="R529" i="7"/>
  <c r="S529" i="7" s="1"/>
  <c r="R499" i="7"/>
  <c r="T499" i="7" s="1"/>
  <c r="R505" i="7"/>
  <c r="U505" i="7" s="1"/>
  <c r="R497" i="7"/>
  <c r="U497" i="7" s="1"/>
  <c r="R488" i="7"/>
  <c r="S513" i="7"/>
  <c r="U500" i="7"/>
  <c r="U490" i="7"/>
  <c r="S483" i="7"/>
  <c r="R535" i="7"/>
  <c r="S535" i="7" s="1"/>
  <c r="U527" i="7"/>
  <c r="T506" i="7"/>
  <c r="U506" i="7"/>
  <c r="R537" i="7"/>
  <c r="T537" i="7" s="1"/>
  <c r="R522" i="7"/>
  <c r="S522" i="7" s="1"/>
  <c r="R484" i="7"/>
  <c r="T484" i="7" s="1"/>
  <c r="R539" i="7"/>
  <c r="U539" i="7" s="1"/>
  <c r="R528" i="7"/>
  <c r="S528" i="7" s="1"/>
  <c r="R520" i="7"/>
  <c r="S520" i="7" s="1"/>
  <c r="R512" i="7"/>
  <c r="S512" i="7" s="1"/>
  <c r="R507" i="7"/>
  <c r="S507" i="7" s="1"/>
  <c r="R543" i="7"/>
  <c r="S543" i="7" s="1"/>
  <c r="R531" i="7"/>
  <c r="U531" i="7" s="1"/>
  <c r="R518" i="7"/>
  <c r="U518" i="7" s="1"/>
  <c r="R491" i="7"/>
  <c r="U491" i="7" s="1"/>
  <c r="R524" i="7"/>
  <c r="S524" i="7"/>
  <c r="R532" i="7"/>
  <c r="S532" i="7" s="1"/>
  <c r="R526" i="7"/>
  <c r="U526" i="7" s="1"/>
  <c r="R503" i="7"/>
  <c r="T503" i="7" s="1"/>
  <c r="T488" i="7"/>
  <c r="R549" i="7"/>
  <c r="T549" i="7" s="1"/>
  <c r="T544" i="7"/>
  <c r="R550" i="7"/>
  <c r="S550" i="7" s="1"/>
  <c r="U545" i="7"/>
  <c r="R538" i="7"/>
  <c r="S538" i="7" s="1"/>
  <c r="T535" i="7"/>
  <c r="R530" i="7"/>
  <c r="S530" i="7" s="1"/>
  <c r="T527" i="7"/>
  <c r="R523" i="7"/>
  <c r="U523" i="7" s="1"/>
  <c r="U521" i="7"/>
  <c r="R516" i="7"/>
  <c r="S516" i="7" s="1"/>
  <c r="R514" i="7"/>
  <c r="S514" i="7" s="1"/>
  <c r="R511" i="7"/>
  <c r="R509" i="7"/>
  <c r="T509" i="7" s="1"/>
  <c r="R540" i="7"/>
  <c r="T540" i="7" s="1"/>
  <c r="S545" i="7"/>
  <c r="R502" i="7"/>
  <c r="U502" i="7" s="1"/>
  <c r="R495" i="7"/>
  <c r="U495" i="7" s="1"/>
  <c r="R493" i="7"/>
  <c r="S493" i="7" s="1"/>
  <c r="R487" i="7"/>
  <c r="U487" i="7" s="1"/>
  <c r="R485" i="7"/>
  <c r="S485" i="7" s="1"/>
  <c r="R548" i="7"/>
  <c r="U548" i="7" s="1"/>
  <c r="R541" i="7"/>
  <c r="T541" i="7" s="1"/>
  <c r="S525" i="7"/>
  <c r="U525" i="7"/>
  <c r="S521" i="7"/>
  <c r="S502" i="7"/>
  <c r="S517" i="7"/>
  <c r="S488" i="7"/>
  <c r="U488" i="7"/>
  <c r="R546" i="7"/>
  <c r="S546" i="7" s="1"/>
  <c r="U544" i="7"/>
  <c r="S539" i="7"/>
  <c r="R533" i="7"/>
  <c r="T525" i="7"/>
  <c r="R515" i="7"/>
  <c r="U515" i="7" s="1"/>
  <c r="U513" i="7"/>
  <c r="R504" i="7"/>
  <c r="S500" i="7"/>
  <c r="R489" i="7"/>
  <c r="U489" i="7" s="1"/>
  <c r="R534" i="7"/>
  <c r="U534" i="7" s="1"/>
  <c r="T524" i="7"/>
  <c r="R547" i="7"/>
  <c r="U547" i="7" s="1"/>
  <c r="R542" i="7"/>
  <c r="S542" i="7"/>
  <c r="U529" i="7"/>
  <c r="U524" i="7"/>
  <c r="R510" i="7"/>
  <c r="U510" i="7" s="1"/>
  <c r="V506" i="7"/>
  <c r="T498" i="7"/>
  <c r="R494" i="7"/>
  <c r="U494" i="7" s="1"/>
  <c r="T490" i="7"/>
  <c r="R486" i="7"/>
  <c r="U486" i="7" s="1"/>
  <c r="R501" i="7"/>
  <c r="S501" i="7" s="1"/>
  <c r="T491" i="7"/>
  <c r="S497" i="7"/>
  <c r="P44" i="23"/>
  <c r="N44" i="23"/>
  <c r="M44" i="23"/>
  <c r="O44" i="23" s="1"/>
  <c r="J44" i="23"/>
  <c r="K44" i="23" s="1"/>
  <c r="S526" i="7" l="1"/>
  <c r="U538" i="7"/>
  <c r="T502" i="7"/>
  <c r="T152" i="8"/>
  <c r="U551" i="7"/>
  <c r="V551" i="7" s="1"/>
  <c r="T529" i="7"/>
  <c r="U519" i="7"/>
  <c r="T519" i="7"/>
  <c r="T496" i="7"/>
  <c r="V490" i="7"/>
  <c r="T489" i="7"/>
  <c r="U517" i="7"/>
  <c r="V517" i="7" s="1"/>
  <c r="S548" i="7"/>
  <c r="S496" i="7"/>
  <c r="V496" i="7" s="1"/>
  <c r="S491" i="7"/>
  <c r="V491" i="7" s="1"/>
  <c r="S487" i="7"/>
  <c r="U530" i="7"/>
  <c r="T494" i="7"/>
  <c r="T495" i="7"/>
  <c r="S505" i="7"/>
  <c r="U508" i="7"/>
  <c r="T548" i="7"/>
  <c r="V544" i="7"/>
  <c r="S508" i="7"/>
  <c r="U520" i="7"/>
  <c r="T547" i="7"/>
  <c r="U535" i="7"/>
  <c r="S152" i="8"/>
  <c r="V152" i="8" s="1"/>
  <c r="T153" i="8"/>
  <c r="U149" i="8"/>
  <c r="Y149" i="8" s="1"/>
  <c r="U150" i="8"/>
  <c r="Y150" i="8" s="1"/>
  <c r="T156" i="8"/>
  <c r="S148" i="8"/>
  <c r="U156" i="8"/>
  <c r="Y156" i="8" s="1"/>
  <c r="S153" i="8"/>
  <c r="T151" i="8"/>
  <c r="S154" i="8"/>
  <c r="T154" i="8"/>
  <c r="S151" i="8"/>
  <c r="T148" i="8"/>
  <c r="S155" i="8"/>
  <c r="U155" i="8"/>
  <c r="Y155" i="8" s="1"/>
  <c r="T149" i="8"/>
  <c r="T150" i="8"/>
  <c r="U492" i="7"/>
  <c r="V488" i="7"/>
  <c r="V545" i="7"/>
  <c r="S547" i="7"/>
  <c r="V547" i="7" s="1"/>
  <c r="T497" i="7"/>
  <c r="T539" i="7"/>
  <c r="U514" i="7"/>
  <c r="T512" i="7"/>
  <c r="V512" i="7" s="1"/>
  <c r="V513" i="7"/>
  <c r="T485" i="7"/>
  <c r="T514" i="7"/>
  <c r="S492" i="7"/>
  <c r="S537" i="7"/>
  <c r="T486" i="7"/>
  <c r="U546" i="7"/>
  <c r="S495" i="7"/>
  <c r="V495" i="7" s="1"/>
  <c r="U543" i="7"/>
  <c r="U522" i="7"/>
  <c r="U537" i="7"/>
  <c r="V537" i="7" s="1"/>
  <c r="S486" i="7"/>
  <c r="T546" i="7"/>
  <c r="V546" i="7" s="1"/>
  <c r="U498" i="7"/>
  <c r="V498" i="7" s="1"/>
  <c r="U512" i="7"/>
  <c r="T523" i="7"/>
  <c r="U516" i="7"/>
  <c r="T520" i="7"/>
  <c r="U484" i="7"/>
  <c r="T493" i="7"/>
  <c r="S523" i="7"/>
  <c r="V527" i="7"/>
  <c r="T526" i="7"/>
  <c r="V526" i="7" s="1"/>
  <c r="T528" i="7"/>
  <c r="S499" i="7"/>
  <c r="U499" i="7"/>
  <c r="S518" i="7"/>
  <c r="V500" i="7"/>
  <c r="T505" i="7"/>
  <c r="V505" i="7" s="1"/>
  <c r="T516" i="7"/>
  <c r="S531" i="7"/>
  <c r="T518" i="7"/>
  <c r="T507" i="7"/>
  <c r="S536" i="7"/>
  <c r="V521" i="7"/>
  <c r="V535" i="7"/>
  <c r="T543" i="7"/>
  <c r="V483" i="7"/>
  <c r="U528" i="7"/>
  <c r="V528" i="7" s="1"/>
  <c r="V529" i="7"/>
  <c r="T515" i="7"/>
  <c r="T531" i="7"/>
  <c r="U540" i="7"/>
  <c r="S484" i="7"/>
  <c r="S515" i="7"/>
  <c r="V520" i="7"/>
  <c r="U507" i="7"/>
  <c r="V497" i="7"/>
  <c r="T522" i="7"/>
  <c r="V522" i="7" s="1"/>
  <c r="V492" i="7"/>
  <c r="V539" i="7"/>
  <c r="U503" i="7"/>
  <c r="T536" i="7"/>
  <c r="S504" i="7"/>
  <c r="U504" i="7"/>
  <c r="T487" i="7"/>
  <c r="V487" i="7" s="1"/>
  <c r="S540" i="7"/>
  <c r="S511" i="7"/>
  <c r="T511" i="7"/>
  <c r="U493" i="7"/>
  <c r="T501" i="7"/>
  <c r="V486" i="7"/>
  <c r="T542" i="7"/>
  <c r="U542" i="7"/>
  <c r="S509" i="7"/>
  <c r="U509" i="7"/>
  <c r="S510" i="7"/>
  <c r="S489" i="7"/>
  <c r="V489" i="7" s="1"/>
  <c r="V525" i="7"/>
  <c r="T530" i="7"/>
  <c r="V530" i="7" s="1"/>
  <c r="S503" i="7"/>
  <c r="T510" i="7"/>
  <c r="S533" i="7"/>
  <c r="U533" i="7"/>
  <c r="S494" i="7"/>
  <c r="V494" i="7" s="1"/>
  <c r="V516" i="7"/>
  <c r="T532" i="7"/>
  <c r="V524" i="7"/>
  <c r="U501" i="7"/>
  <c r="V501" i="7" s="1"/>
  <c r="S534" i="7"/>
  <c r="V534" i="7" s="1"/>
  <c r="V502" i="7"/>
  <c r="T533" i="7"/>
  <c r="S549" i="7"/>
  <c r="U549" i="7"/>
  <c r="T534" i="7"/>
  <c r="T504" i="7"/>
  <c r="U485" i="7"/>
  <c r="V485" i="7" s="1"/>
  <c r="T538" i="7"/>
  <c r="V538" i="7" s="1"/>
  <c r="U532" i="7"/>
  <c r="S541" i="7"/>
  <c r="U541" i="7"/>
  <c r="U550" i="7"/>
  <c r="T550" i="7"/>
  <c r="U511" i="7"/>
  <c r="Q44" i="23"/>
  <c r="R44" i="23" s="1"/>
  <c r="L317" i="7"/>
  <c r="N317" i="7"/>
  <c r="P317" i="7" s="1"/>
  <c r="O317" i="7"/>
  <c r="Q317" i="7"/>
  <c r="L318" i="7"/>
  <c r="N318" i="7"/>
  <c r="P318" i="7" s="1"/>
  <c r="O318" i="7"/>
  <c r="Q318" i="7"/>
  <c r="L319" i="7"/>
  <c r="N319" i="7"/>
  <c r="P319" i="7" s="1"/>
  <c r="O319" i="7"/>
  <c r="Q319" i="7"/>
  <c r="L320" i="7"/>
  <c r="N320" i="7"/>
  <c r="P320" i="7" s="1"/>
  <c r="O320" i="7"/>
  <c r="Q320" i="7"/>
  <c r="L321" i="7"/>
  <c r="N321" i="7"/>
  <c r="P321" i="7" s="1"/>
  <c r="O321" i="7"/>
  <c r="Q321" i="7"/>
  <c r="L322" i="7"/>
  <c r="N322" i="7"/>
  <c r="P322" i="7" s="1"/>
  <c r="O322" i="7"/>
  <c r="Q322" i="7"/>
  <c r="L323" i="7"/>
  <c r="N323" i="7"/>
  <c r="P323" i="7" s="1"/>
  <c r="O323" i="7"/>
  <c r="Q323" i="7"/>
  <c r="L324" i="7"/>
  <c r="N324" i="7"/>
  <c r="P324" i="7" s="1"/>
  <c r="O324" i="7"/>
  <c r="Q324" i="7"/>
  <c r="L325" i="7"/>
  <c r="N325" i="7"/>
  <c r="P325" i="7" s="1"/>
  <c r="O325" i="7"/>
  <c r="Q325" i="7"/>
  <c r="L326" i="7"/>
  <c r="N326" i="7"/>
  <c r="P326" i="7" s="1"/>
  <c r="O326" i="7"/>
  <c r="Q326" i="7"/>
  <c r="L327" i="7"/>
  <c r="N327" i="7"/>
  <c r="P327" i="7" s="1"/>
  <c r="O327" i="7"/>
  <c r="Q327" i="7"/>
  <c r="L328" i="7"/>
  <c r="N328" i="7"/>
  <c r="P328" i="7" s="1"/>
  <c r="O328" i="7"/>
  <c r="Q328" i="7"/>
  <c r="L329" i="7"/>
  <c r="N329" i="7"/>
  <c r="P329" i="7" s="1"/>
  <c r="O329" i="7"/>
  <c r="Q329" i="7"/>
  <c r="L330" i="7"/>
  <c r="N330" i="7"/>
  <c r="P330" i="7" s="1"/>
  <c r="O330" i="7"/>
  <c r="Q330" i="7"/>
  <c r="L331" i="7"/>
  <c r="N331" i="7"/>
  <c r="P331" i="7" s="1"/>
  <c r="O331" i="7"/>
  <c r="Q331" i="7"/>
  <c r="L332" i="7"/>
  <c r="N332" i="7"/>
  <c r="P332" i="7" s="1"/>
  <c r="O332" i="7"/>
  <c r="Q332" i="7"/>
  <c r="L333" i="7"/>
  <c r="N333" i="7"/>
  <c r="P333" i="7" s="1"/>
  <c r="O333" i="7"/>
  <c r="Q333" i="7"/>
  <c r="L334" i="7"/>
  <c r="N334" i="7"/>
  <c r="P334" i="7" s="1"/>
  <c r="O334" i="7"/>
  <c r="Q334" i="7"/>
  <c r="L335" i="7"/>
  <c r="N335" i="7"/>
  <c r="P335" i="7" s="1"/>
  <c r="O335" i="7"/>
  <c r="Q335" i="7"/>
  <c r="L336" i="7"/>
  <c r="N336" i="7"/>
  <c r="P336" i="7" s="1"/>
  <c r="O336" i="7"/>
  <c r="Q336" i="7"/>
  <c r="L337" i="7"/>
  <c r="N337" i="7"/>
  <c r="P337" i="7" s="1"/>
  <c r="O337" i="7"/>
  <c r="Q337" i="7"/>
  <c r="L338" i="7"/>
  <c r="N338" i="7"/>
  <c r="O338" i="7"/>
  <c r="P338" i="7"/>
  <c r="Q338" i="7"/>
  <c r="L339" i="7"/>
  <c r="N339" i="7"/>
  <c r="P339" i="7" s="1"/>
  <c r="O339" i="7"/>
  <c r="Q339" i="7"/>
  <c r="L340" i="7"/>
  <c r="N340" i="7"/>
  <c r="P340" i="7" s="1"/>
  <c r="O340" i="7"/>
  <c r="Q340" i="7"/>
  <c r="L341" i="7"/>
  <c r="N341" i="7"/>
  <c r="P341" i="7" s="1"/>
  <c r="O341" i="7"/>
  <c r="Q341" i="7"/>
  <c r="L342" i="7"/>
  <c r="N342" i="7"/>
  <c r="P342" i="7" s="1"/>
  <c r="O342" i="7"/>
  <c r="Q342" i="7"/>
  <c r="L343" i="7"/>
  <c r="N343" i="7"/>
  <c r="P343" i="7" s="1"/>
  <c r="O343" i="7"/>
  <c r="Q343" i="7"/>
  <c r="L344" i="7"/>
  <c r="N344" i="7"/>
  <c r="P344" i="7" s="1"/>
  <c r="O344" i="7"/>
  <c r="Q344" i="7"/>
  <c r="L345" i="7"/>
  <c r="N345" i="7"/>
  <c r="P345" i="7" s="1"/>
  <c r="O345" i="7"/>
  <c r="Q345" i="7"/>
  <c r="L346" i="7"/>
  <c r="N346" i="7"/>
  <c r="P346" i="7" s="1"/>
  <c r="O346" i="7"/>
  <c r="Q346" i="7"/>
  <c r="L347" i="7"/>
  <c r="N347" i="7"/>
  <c r="P347" i="7" s="1"/>
  <c r="O347" i="7"/>
  <c r="Q347" i="7"/>
  <c r="L348" i="7"/>
  <c r="N348" i="7"/>
  <c r="P348" i="7" s="1"/>
  <c r="O348" i="7"/>
  <c r="Q348" i="7"/>
  <c r="L349" i="7"/>
  <c r="N349" i="7"/>
  <c r="P349" i="7" s="1"/>
  <c r="O349" i="7"/>
  <c r="Q349" i="7"/>
  <c r="L350" i="7"/>
  <c r="N350" i="7"/>
  <c r="P350" i="7" s="1"/>
  <c r="O350" i="7"/>
  <c r="Q350" i="7"/>
  <c r="L351" i="7"/>
  <c r="N351" i="7"/>
  <c r="P351" i="7" s="1"/>
  <c r="O351" i="7"/>
  <c r="Q351" i="7"/>
  <c r="L352" i="7"/>
  <c r="N352" i="7"/>
  <c r="P352" i="7" s="1"/>
  <c r="O352" i="7"/>
  <c r="Q352" i="7"/>
  <c r="L353" i="7"/>
  <c r="N353" i="7"/>
  <c r="P353" i="7" s="1"/>
  <c r="O353" i="7"/>
  <c r="Q353" i="7"/>
  <c r="L354" i="7"/>
  <c r="N354" i="7"/>
  <c r="P354" i="7" s="1"/>
  <c r="O354" i="7"/>
  <c r="Q354" i="7"/>
  <c r="L355" i="7"/>
  <c r="N355" i="7"/>
  <c r="P355" i="7" s="1"/>
  <c r="O355" i="7"/>
  <c r="Q355" i="7"/>
  <c r="L356" i="7"/>
  <c r="N356" i="7"/>
  <c r="P356" i="7" s="1"/>
  <c r="O356" i="7"/>
  <c r="Q356" i="7"/>
  <c r="L357" i="7"/>
  <c r="N357" i="7"/>
  <c r="P357" i="7" s="1"/>
  <c r="O357" i="7"/>
  <c r="Q357" i="7"/>
  <c r="L358" i="7"/>
  <c r="N358" i="7"/>
  <c r="P358" i="7" s="1"/>
  <c r="O358" i="7"/>
  <c r="Q358" i="7"/>
  <c r="L359" i="7"/>
  <c r="N359" i="7"/>
  <c r="P359" i="7" s="1"/>
  <c r="O359" i="7"/>
  <c r="Q359" i="7"/>
  <c r="L360" i="7"/>
  <c r="N360" i="7"/>
  <c r="P360" i="7" s="1"/>
  <c r="O360" i="7"/>
  <c r="Q360" i="7"/>
  <c r="L361" i="7"/>
  <c r="N361" i="7"/>
  <c r="P361" i="7" s="1"/>
  <c r="O361" i="7"/>
  <c r="Q361" i="7"/>
  <c r="L362" i="7"/>
  <c r="N362" i="7"/>
  <c r="P362" i="7" s="1"/>
  <c r="O362" i="7"/>
  <c r="Q362" i="7"/>
  <c r="L363" i="7"/>
  <c r="N363" i="7"/>
  <c r="P363" i="7" s="1"/>
  <c r="O363" i="7"/>
  <c r="Q363" i="7"/>
  <c r="L364" i="7"/>
  <c r="N364" i="7"/>
  <c r="P364" i="7" s="1"/>
  <c r="O364" i="7"/>
  <c r="Q364" i="7"/>
  <c r="L365" i="7"/>
  <c r="N365" i="7"/>
  <c r="P365" i="7" s="1"/>
  <c r="O365" i="7"/>
  <c r="Q365" i="7"/>
  <c r="L366" i="7"/>
  <c r="N366" i="7"/>
  <c r="P366" i="7" s="1"/>
  <c r="O366" i="7"/>
  <c r="Q366" i="7"/>
  <c r="L367" i="7"/>
  <c r="N367" i="7"/>
  <c r="P367" i="7" s="1"/>
  <c r="O367" i="7"/>
  <c r="Q367" i="7"/>
  <c r="L368" i="7"/>
  <c r="N368" i="7"/>
  <c r="P368" i="7" s="1"/>
  <c r="O368" i="7"/>
  <c r="Q368" i="7"/>
  <c r="L369" i="7"/>
  <c r="N369" i="7"/>
  <c r="P369" i="7" s="1"/>
  <c r="O369" i="7"/>
  <c r="Q369" i="7"/>
  <c r="L370" i="7"/>
  <c r="N370" i="7"/>
  <c r="P370" i="7" s="1"/>
  <c r="O370" i="7"/>
  <c r="Q370" i="7"/>
  <c r="L371" i="7"/>
  <c r="N371" i="7"/>
  <c r="P371" i="7" s="1"/>
  <c r="O371" i="7"/>
  <c r="Q371" i="7"/>
  <c r="L372" i="7"/>
  <c r="N372" i="7"/>
  <c r="P372" i="7" s="1"/>
  <c r="O372" i="7"/>
  <c r="Q372" i="7"/>
  <c r="L373" i="7"/>
  <c r="N373" i="7"/>
  <c r="P373" i="7" s="1"/>
  <c r="O373" i="7"/>
  <c r="Q373" i="7"/>
  <c r="L374" i="7"/>
  <c r="N374" i="7"/>
  <c r="P374" i="7" s="1"/>
  <c r="O374" i="7"/>
  <c r="Q374" i="7"/>
  <c r="L375" i="7"/>
  <c r="N375" i="7"/>
  <c r="P375" i="7" s="1"/>
  <c r="O375" i="7"/>
  <c r="Q375" i="7"/>
  <c r="L376" i="7"/>
  <c r="N376" i="7"/>
  <c r="P376" i="7" s="1"/>
  <c r="O376" i="7"/>
  <c r="Q376" i="7"/>
  <c r="L377" i="7"/>
  <c r="N377" i="7"/>
  <c r="P377" i="7" s="1"/>
  <c r="O377" i="7"/>
  <c r="Q377" i="7"/>
  <c r="L378" i="7"/>
  <c r="N378" i="7"/>
  <c r="O378" i="7"/>
  <c r="P378" i="7"/>
  <c r="Q378" i="7"/>
  <c r="L379" i="7"/>
  <c r="N379" i="7"/>
  <c r="P379" i="7" s="1"/>
  <c r="O379" i="7"/>
  <c r="Q379" i="7"/>
  <c r="L380" i="7"/>
  <c r="N380" i="7"/>
  <c r="P380" i="7" s="1"/>
  <c r="O380" i="7"/>
  <c r="Q380" i="7"/>
  <c r="L381" i="7"/>
  <c r="N381" i="7"/>
  <c r="P381" i="7" s="1"/>
  <c r="O381" i="7"/>
  <c r="Q381" i="7"/>
  <c r="L382" i="7"/>
  <c r="N382" i="7"/>
  <c r="P382" i="7" s="1"/>
  <c r="O382" i="7"/>
  <c r="Q382" i="7"/>
  <c r="L383" i="7"/>
  <c r="N383" i="7"/>
  <c r="P383" i="7" s="1"/>
  <c r="O383" i="7"/>
  <c r="Q383" i="7"/>
  <c r="L384" i="7"/>
  <c r="N384" i="7"/>
  <c r="P384" i="7" s="1"/>
  <c r="O384" i="7"/>
  <c r="Q384" i="7"/>
  <c r="L385" i="7"/>
  <c r="N385" i="7"/>
  <c r="P385" i="7" s="1"/>
  <c r="O385" i="7"/>
  <c r="R385" i="7" s="1"/>
  <c r="S385" i="7" s="1"/>
  <c r="Q385" i="7"/>
  <c r="L386" i="7"/>
  <c r="N386" i="7"/>
  <c r="P386" i="7" s="1"/>
  <c r="O386" i="7"/>
  <c r="Q386" i="7"/>
  <c r="L387" i="7"/>
  <c r="N387" i="7"/>
  <c r="P387" i="7" s="1"/>
  <c r="O387" i="7"/>
  <c r="Q387" i="7"/>
  <c r="L388" i="7"/>
  <c r="N388" i="7"/>
  <c r="P388" i="7" s="1"/>
  <c r="O388" i="7"/>
  <c r="Q388" i="7"/>
  <c r="L389" i="7"/>
  <c r="N389" i="7"/>
  <c r="P389" i="7" s="1"/>
  <c r="O389" i="7"/>
  <c r="Q389" i="7"/>
  <c r="L390" i="7"/>
  <c r="N390" i="7"/>
  <c r="P390" i="7" s="1"/>
  <c r="O390" i="7"/>
  <c r="Q390" i="7"/>
  <c r="L391" i="7"/>
  <c r="N391" i="7"/>
  <c r="P391" i="7" s="1"/>
  <c r="O391" i="7"/>
  <c r="Q391" i="7"/>
  <c r="L392" i="7"/>
  <c r="N392" i="7"/>
  <c r="P392" i="7" s="1"/>
  <c r="O392" i="7"/>
  <c r="Q392" i="7"/>
  <c r="L393" i="7"/>
  <c r="N393" i="7"/>
  <c r="P393" i="7" s="1"/>
  <c r="O393" i="7"/>
  <c r="Q393" i="7"/>
  <c r="L394" i="7"/>
  <c r="N394" i="7"/>
  <c r="P394" i="7" s="1"/>
  <c r="O394" i="7"/>
  <c r="Q394" i="7"/>
  <c r="L395" i="7"/>
  <c r="N395" i="7"/>
  <c r="P395" i="7" s="1"/>
  <c r="O395" i="7"/>
  <c r="Q395" i="7"/>
  <c r="L396" i="7"/>
  <c r="N396" i="7"/>
  <c r="P396" i="7" s="1"/>
  <c r="O396" i="7"/>
  <c r="Q396" i="7"/>
  <c r="L397" i="7"/>
  <c r="N397" i="7"/>
  <c r="P397" i="7" s="1"/>
  <c r="O397" i="7"/>
  <c r="Q397" i="7"/>
  <c r="L398" i="7"/>
  <c r="N398" i="7"/>
  <c r="P398" i="7" s="1"/>
  <c r="O398" i="7"/>
  <c r="Q398" i="7"/>
  <c r="L399" i="7"/>
  <c r="N399" i="7"/>
  <c r="P399" i="7" s="1"/>
  <c r="O399" i="7"/>
  <c r="Q399" i="7"/>
  <c r="L400" i="7"/>
  <c r="N400" i="7"/>
  <c r="P400" i="7" s="1"/>
  <c r="O400" i="7"/>
  <c r="Q400" i="7"/>
  <c r="L401" i="7"/>
  <c r="N401" i="7"/>
  <c r="P401" i="7" s="1"/>
  <c r="O401" i="7"/>
  <c r="Q401" i="7"/>
  <c r="L402" i="7"/>
  <c r="N402" i="7"/>
  <c r="P402" i="7" s="1"/>
  <c r="O402" i="7"/>
  <c r="Q402" i="7"/>
  <c r="L403" i="7"/>
  <c r="N403" i="7"/>
  <c r="P403" i="7" s="1"/>
  <c r="O403" i="7"/>
  <c r="Q403" i="7"/>
  <c r="L404" i="7"/>
  <c r="N404" i="7"/>
  <c r="P404" i="7" s="1"/>
  <c r="O404" i="7"/>
  <c r="Q404" i="7"/>
  <c r="L405" i="7"/>
  <c r="N405" i="7"/>
  <c r="P405" i="7" s="1"/>
  <c r="O405" i="7"/>
  <c r="Q405" i="7"/>
  <c r="L406" i="7"/>
  <c r="N406" i="7"/>
  <c r="P406" i="7" s="1"/>
  <c r="O406" i="7"/>
  <c r="Q406" i="7"/>
  <c r="L407" i="7"/>
  <c r="N407" i="7"/>
  <c r="P407" i="7" s="1"/>
  <c r="O407" i="7"/>
  <c r="Q407" i="7"/>
  <c r="L408" i="7"/>
  <c r="N408" i="7"/>
  <c r="P408" i="7" s="1"/>
  <c r="O408" i="7"/>
  <c r="Q408" i="7"/>
  <c r="L409" i="7"/>
  <c r="N409" i="7"/>
  <c r="P409" i="7" s="1"/>
  <c r="O409" i="7"/>
  <c r="Q409" i="7"/>
  <c r="L410" i="7"/>
  <c r="N410" i="7"/>
  <c r="P410" i="7" s="1"/>
  <c r="O410" i="7"/>
  <c r="Q410" i="7"/>
  <c r="L411" i="7"/>
  <c r="N411" i="7"/>
  <c r="P411" i="7" s="1"/>
  <c r="O411" i="7"/>
  <c r="Q411" i="7"/>
  <c r="L412" i="7"/>
  <c r="N412" i="7"/>
  <c r="P412" i="7" s="1"/>
  <c r="O412" i="7"/>
  <c r="Q412" i="7"/>
  <c r="L413" i="7"/>
  <c r="N413" i="7"/>
  <c r="P413" i="7" s="1"/>
  <c r="R413" i="7" s="1"/>
  <c r="O413" i="7"/>
  <c r="Q413" i="7"/>
  <c r="L414" i="7"/>
  <c r="N414" i="7"/>
  <c r="P414" i="7" s="1"/>
  <c r="O414" i="7"/>
  <c r="Q414" i="7"/>
  <c r="L415" i="7"/>
  <c r="N415" i="7"/>
  <c r="P415" i="7" s="1"/>
  <c r="O415" i="7"/>
  <c r="Q415" i="7"/>
  <c r="L416" i="7"/>
  <c r="N416" i="7"/>
  <c r="P416" i="7" s="1"/>
  <c r="O416" i="7"/>
  <c r="Q416" i="7"/>
  <c r="L417" i="7"/>
  <c r="N417" i="7"/>
  <c r="P417" i="7" s="1"/>
  <c r="O417" i="7"/>
  <c r="Q417" i="7"/>
  <c r="L418" i="7"/>
  <c r="N418" i="7"/>
  <c r="P418" i="7" s="1"/>
  <c r="O418" i="7"/>
  <c r="Q418" i="7"/>
  <c r="L419" i="7"/>
  <c r="N419" i="7"/>
  <c r="P419" i="7" s="1"/>
  <c r="O419" i="7"/>
  <c r="Q419" i="7"/>
  <c r="L420" i="7"/>
  <c r="N420" i="7"/>
  <c r="P420" i="7" s="1"/>
  <c r="O420" i="7"/>
  <c r="Q420" i="7"/>
  <c r="L421" i="7"/>
  <c r="N421" i="7"/>
  <c r="P421" i="7" s="1"/>
  <c r="O421" i="7"/>
  <c r="Q421" i="7"/>
  <c r="L422" i="7"/>
  <c r="N422" i="7"/>
  <c r="P422" i="7" s="1"/>
  <c r="O422" i="7"/>
  <c r="Q422" i="7"/>
  <c r="L423" i="7"/>
  <c r="N423" i="7"/>
  <c r="P423" i="7" s="1"/>
  <c r="O423" i="7"/>
  <c r="Q423" i="7"/>
  <c r="L424" i="7"/>
  <c r="N424" i="7"/>
  <c r="P424" i="7" s="1"/>
  <c r="O424" i="7"/>
  <c r="Q424" i="7"/>
  <c r="L425" i="7"/>
  <c r="N425" i="7"/>
  <c r="P425" i="7" s="1"/>
  <c r="O425" i="7"/>
  <c r="Q425" i="7"/>
  <c r="L426" i="7"/>
  <c r="N426" i="7"/>
  <c r="P426" i="7" s="1"/>
  <c r="O426" i="7"/>
  <c r="Q426" i="7"/>
  <c r="L427" i="7"/>
  <c r="N427" i="7"/>
  <c r="P427" i="7" s="1"/>
  <c r="O427" i="7"/>
  <c r="Q427" i="7"/>
  <c r="L428" i="7"/>
  <c r="N428" i="7"/>
  <c r="P428" i="7" s="1"/>
  <c r="O428" i="7"/>
  <c r="Q428" i="7"/>
  <c r="L429" i="7"/>
  <c r="N429" i="7"/>
  <c r="P429" i="7" s="1"/>
  <c r="R429" i="7" s="1"/>
  <c r="O429" i="7"/>
  <c r="Q429" i="7"/>
  <c r="L430" i="7"/>
  <c r="N430" i="7"/>
  <c r="P430" i="7" s="1"/>
  <c r="O430" i="7"/>
  <c r="Q430" i="7"/>
  <c r="L431" i="7"/>
  <c r="N431" i="7"/>
  <c r="P431" i="7" s="1"/>
  <c r="O431" i="7"/>
  <c r="Q431" i="7"/>
  <c r="L432" i="7"/>
  <c r="N432" i="7"/>
  <c r="P432" i="7" s="1"/>
  <c r="O432" i="7"/>
  <c r="Q432" i="7"/>
  <c r="L433" i="7"/>
  <c r="N433" i="7"/>
  <c r="P433" i="7" s="1"/>
  <c r="O433" i="7"/>
  <c r="Q433" i="7"/>
  <c r="L434" i="7"/>
  <c r="N434" i="7"/>
  <c r="P434" i="7" s="1"/>
  <c r="O434" i="7"/>
  <c r="Q434" i="7"/>
  <c r="L435" i="7"/>
  <c r="N435" i="7"/>
  <c r="P435" i="7" s="1"/>
  <c r="O435" i="7"/>
  <c r="Q435" i="7"/>
  <c r="L436" i="7"/>
  <c r="N436" i="7"/>
  <c r="P436" i="7" s="1"/>
  <c r="O436" i="7"/>
  <c r="Q436" i="7"/>
  <c r="L437" i="7"/>
  <c r="N437" i="7"/>
  <c r="P437" i="7" s="1"/>
  <c r="O437" i="7"/>
  <c r="Q437" i="7"/>
  <c r="L438" i="7"/>
  <c r="N438" i="7"/>
  <c r="P438" i="7" s="1"/>
  <c r="O438" i="7"/>
  <c r="Q438" i="7"/>
  <c r="L439" i="7"/>
  <c r="N439" i="7"/>
  <c r="P439" i="7" s="1"/>
  <c r="O439" i="7"/>
  <c r="Q439" i="7"/>
  <c r="L440" i="7"/>
  <c r="N440" i="7"/>
  <c r="P440" i="7" s="1"/>
  <c r="O440" i="7"/>
  <c r="Q440" i="7"/>
  <c r="L441" i="7"/>
  <c r="N441" i="7"/>
  <c r="P441" i="7" s="1"/>
  <c r="O441" i="7"/>
  <c r="Q441" i="7"/>
  <c r="L442" i="7"/>
  <c r="N442" i="7"/>
  <c r="P442" i="7" s="1"/>
  <c r="O442" i="7"/>
  <c r="Q442" i="7"/>
  <c r="L443" i="7"/>
  <c r="N443" i="7"/>
  <c r="P443" i="7" s="1"/>
  <c r="O443" i="7"/>
  <c r="Q443" i="7"/>
  <c r="L444" i="7"/>
  <c r="N444" i="7"/>
  <c r="P444" i="7" s="1"/>
  <c r="O444" i="7"/>
  <c r="Q444" i="7"/>
  <c r="L445" i="7"/>
  <c r="N445" i="7"/>
  <c r="P445" i="7" s="1"/>
  <c r="O445" i="7"/>
  <c r="Q445" i="7"/>
  <c r="L446" i="7"/>
  <c r="N446" i="7"/>
  <c r="P446" i="7" s="1"/>
  <c r="O446" i="7"/>
  <c r="Q446" i="7"/>
  <c r="L447" i="7"/>
  <c r="N447" i="7"/>
  <c r="P447" i="7" s="1"/>
  <c r="O447" i="7"/>
  <c r="Q447" i="7"/>
  <c r="L448" i="7"/>
  <c r="N448" i="7"/>
  <c r="P448" i="7" s="1"/>
  <c r="O448" i="7"/>
  <c r="Q448" i="7"/>
  <c r="L449" i="7"/>
  <c r="N449" i="7"/>
  <c r="P449" i="7" s="1"/>
  <c r="O449" i="7"/>
  <c r="Q449" i="7"/>
  <c r="L450" i="7"/>
  <c r="N450" i="7"/>
  <c r="P450" i="7" s="1"/>
  <c r="O450" i="7"/>
  <c r="Q450" i="7"/>
  <c r="L451" i="7"/>
  <c r="N451" i="7"/>
  <c r="P451" i="7" s="1"/>
  <c r="O451" i="7"/>
  <c r="Q451" i="7"/>
  <c r="L452" i="7"/>
  <c r="N452" i="7"/>
  <c r="P452" i="7" s="1"/>
  <c r="O452" i="7"/>
  <c r="Q452" i="7"/>
  <c r="L453" i="7"/>
  <c r="N453" i="7"/>
  <c r="P453" i="7" s="1"/>
  <c r="O453" i="7"/>
  <c r="Q453" i="7"/>
  <c r="L454" i="7"/>
  <c r="N454" i="7"/>
  <c r="P454" i="7" s="1"/>
  <c r="O454" i="7"/>
  <c r="Q454" i="7"/>
  <c r="L455" i="7"/>
  <c r="N455" i="7"/>
  <c r="P455" i="7" s="1"/>
  <c r="O455" i="7"/>
  <c r="Q455" i="7"/>
  <c r="L456" i="7"/>
  <c r="N456" i="7"/>
  <c r="P456" i="7" s="1"/>
  <c r="O456" i="7"/>
  <c r="Q456" i="7"/>
  <c r="L457" i="7"/>
  <c r="N457" i="7"/>
  <c r="P457" i="7" s="1"/>
  <c r="O457" i="7"/>
  <c r="Q457" i="7"/>
  <c r="L458" i="7"/>
  <c r="N458" i="7"/>
  <c r="P458" i="7" s="1"/>
  <c r="O458" i="7"/>
  <c r="Q458" i="7"/>
  <c r="L459" i="7"/>
  <c r="N459" i="7"/>
  <c r="P459" i="7" s="1"/>
  <c r="O459" i="7"/>
  <c r="Q459" i="7"/>
  <c r="L460" i="7"/>
  <c r="N460" i="7"/>
  <c r="P460" i="7" s="1"/>
  <c r="O460" i="7"/>
  <c r="Q460" i="7"/>
  <c r="L461" i="7"/>
  <c r="N461" i="7"/>
  <c r="P461" i="7" s="1"/>
  <c r="O461" i="7"/>
  <c r="Q461" i="7"/>
  <c r="L462" i="7"/>
  <c r="N462" i="7"/>
  <c r="P462" i="7" s="1"/>
  <c r="O462" i="7"/>
  <c r="Q462" i="7"/>
  <c r="L463" i="7"/>
  <c r="N463" i="7"/>
  <c r="P463" i="7" s="1"/>
  <c r="O463" i="7"/>
  <c r="Q463" i="7"/>
  <c r="L464" i="7"/>
  <c r="N464" i="7"/>
  <c r="P464" i="7" s="1"/>
  <c r="O464" i="7"/>
  <c r="Q464" i="7"/>
  <c r="L465" i="7"/>
  <c r="N465" i="7"/>
  <c r="P465" i="7" s="1"/>
  <c r="O465" i="7"/>
  <c r="Q465" i="7"/>
  <c r="L466" i="7"/>
  <c r="N466" i="7"/>
  <c r="P466" i="7" s="1"/>
  <c r="O466" i="7"/>
  <c r="Q466" i="7"/>
  <c r="L467" i="7"/>
  <c r="N467" i="7"/>
  <c r="O467" i="7"/>
  <c r="P467" i="7"/>
  <c r="Q467" i="7"/>
  <c r="L468" i="7"/>
  <c r="N468" i="7"/>
  <c r="P468" i="7" s="1"/>
  <c r="O468" i="7"/>
  <c r="Q468" i="7"/>
  <c r="L469" i="7"/>
  <c r="N469" i="7"/>
  <c r="O469" i="7"/>
  <c r="P469" i="7"/>
  <c r="Q469" i="7"/>
  <c r="L470" i="7"/>
  <c r="N470" i="7"/>
  <c r="P470" i="7" s="1"/>
  <c r="O470" i="7"/>
  <c r="Q470" i="7"/>
  <c r="L471" i="7"/>
  <c r="N471" i="7"/>
  <c r="P471" i="7" s="1"/>
  <c r="O471" i="7"/>
  <c r="Q471" i="7"/>
  <c r="L472" i="7"/>
  <c r="N472" i="7"/>
  <c r="P472" i="7" s="1"/>
  <c r="O472" i="7"/>
  <c r="Q472" i="7"/>
  <c r="L473" i="7"/>
  <c r="N473" i="7"/>
  <c r="P473" i="7" s="1"/>
  <c r="O473" i="7"/>
  <c r="Q473" i="7"/>
  <c r="L474" i="7"/>
  <c r="N474" i="7"/>
  <c r="P474" i="7" s="1"/>
  <c r="O474" i="7"/>
  <c r="Q474" i="7"/>
  <c r="L475" i="7"/>
  <c r="N475" i="7"/>
  <c r="P475" i="7" s="1"/>
  <c r="O475" i="7"/>
  <c r="Q475" i="7"/>
  <c r="L476" i="7"/>
  <c r="N476" i="7"/>
  <c r="P476" i="7" s="1"/>
  <c r="O476" i="7"/>
  <c r="Q476" i="7"/>
  <c r="L477" i="7"/>
  <c r="N477" i="7"/>
  <c r="P477" i="7" s="1"/>
  <c r="O477" i="7"/>
  <c r="Q477" i="7"/>
  <c r="L478" i="7"/>
  <c r="N478" i="7"/>
  <c r="P478" i="7" s="1"/>
  <c r="O478" i="7"/>
  <c r="Q478" i="7"/>
  <c r="L479" i="7"/>
  <c r="N479" i="7"/>
  <c r="P479" i="7" s="1"/>
  <c r="O479" i="7"/>
  <c r="Q479" i="7"/>
  <c r="L480" i="7"/>
  <c r="N480" i="7"/>
  <c r="P480" i="7" s="1"/>
  <c r="O480" i="7"/>
  <c r="Q480" i="7"/>
  <c r="L481" i="7"/>
  <c r="N481" i="7"/>
  <c r="P481" i="7" s="1"/>
  <c r="O481" i="7"/>
  <c r="Q481" i="7"/>
  <c r="L482" i="7"/>
  <c r="N482" i="7"/>
  <c r="P482" i="7" s="1"/>
  <c r="O482" i="7"/>
  <c r="Q482" i="7"/>
  <c r="L307" i="7"/>
  <c r="N307" i="7"/>
  <c r="P307" i="7" s="1"/>
  <c r="O307" i="7"/>
  <c r="Q307" i="7"/>
  <c r="L308" i="7"/>
  <c r="N308" i="7"/>
  <c r="P308" i="7" s="1"/>
  <c r="O308" i="7"/>
  <c r="Q308" i="7"/>
  <c r="L309" i="7"/>
  <c r="N309" i="7"/>
  <c r="P309" i="7" s="1"/>
  <c r="O309" i="7"/>
  <c r="Q309" i="7"/>
  <c r="L310" i="7"/>
  <c r="N310" i="7"/>
  <c r="P310" i="7" s="1"/>
  <c r="O310" i="7"/>
  <c r="Q310" i="7"/>
  <c r="L311" i="7"/>
  <c r="N311" i="7"/>
  <c r="P311" i="7" s="1"/>
  <c r="O311" i="7"/>
  <c r="Q311" i="7"/>
  <c r="L312" i="7"/>
  <c r="N312" i="7"/>
  <c r="P312" i="7" s="1"/>
  <c r="O312" i="7"/>
  <c r="Q312" i="7"/>
  <c r="L313" i="7"/>
  <c r="N313" i="7"/>
  <c r="P313" i="7" s="1"/>
  <c r="O313" i="7"/>
  <c r="Q313" i="7"/>
  <c r="L314" i="7"/>
  <c r="N314" i="7"/>
  <c r="P314" i="7" s="1"/>
  <c r="O314" i="7"/>
  <c r="Q314" i="7"/>
  <c r="L315" i="7"/>
  <c r="N315" i="7"/>
  <c r="P315" i="7" s="1"/>
  <c r="O315" i="7"/>
  <c r="Q315" i="7"/>
  <c r="L316" i="7"/>
  <c r="N316" i="7"/>
  <c r="P316" i="7" s="1"/>
  <c r="O316" i="7"/>
  <c r="Q316" i="7"/>
  <c r="J307" i="7"/>
  <c r="K307" i="7" s="1"/>
  <c r="J308" i="7"/>
  <c r="K308" i="7" s="1"/>
  <c r="J309" i="7"/>
  <c r="K309" i="7" s="1"/>
  <c r="J310" i="7"/>
  <c r="K310" i="7" s="1"/>
  <c r="J311" i="7"/>
  <c r="K311" i="7" s="1"/>
  <c r="J312" i="7"/>
  <c r="K312" i="7" s="1"/>
  <c r="J313" i="7"/>
  <c r="K313" i="7" s="1"/>
  <c r="J314" i="7"/>
  <c r="K314" i="7" s="1"/>
  <c r="J315" i="7"/>
  <c r="K315" i="7" s="1"/>
  <c r="J316" i="7"/>
  <c r="K316" i="7" s="1"/>
  <c r="J317" i="7"/>
  <c r="K317" i="7" s="1"/>
  <c r="J318" i="7"/>
  <c r="K318" i="7" s="1"/>
  <c r="J319" i="7"/>
  <c r="K319" i="7" s="1"/>
  <c r="J320" i="7"/>
  <c r="K320" i="7" s="1"/>
  <c r="J321" i="7"/>
  <c r="K321" i="7" s="1"/>
  <c r="J322" i="7"/>
  <c r="K322" i="7" s="1"/>
  <c r="J323" i="7"/>
  <c r="K323" i="7" s="1"/>
  <c r="J324" i="7"/>
  <c r="K324" i="7" s="1"/>
  <c r="J325" i="7"/>
  <c r="K325" i="7" s="1"/>
  <c r="J326" i="7"/>
  <c r="K326" i="7" s="1"/>
  <c r="J327" i="7"/>
  <c r="K327" i="7" s="1"/>
  <c r="J328" i="7"/>
  <c r="K328" i="7" s="1"/>
  <c r="J329" i="7"/>
  <c r="K329" i="7" s="1"/>
  <c r="J330" i="7"/>
  <c r="K330" i="7" s="1"/>
  <c r="J331" i="7"/>
  <c r="K331" i="7" s="1"/>
  <c r="J332" i="7"/>
  <c r="K332" i="7" s="1"/>
  <c r="J333" i="7"/>
  <c r="K333" i="7" s="1"/>
  <c r="J334" i="7"/>
  <c r="K334" i="7" s="1"/>
  <c r="J335" i="7"/>
  <c r="K335" i="7" s="1"/>
  <c r="J336" i="7"/>
  <c r="K336" i="7" s="1"/>
  <c r="J337" i="7"/>
  <c r="K337" i="7" s="1"/>
  <c r="J338" i="7"/>
  <c r="K338" i="7" s="1"/>
  <c r="J339" i="7"/>
  <c r="K339" i="7" s="1"/>
  <c r="J340" i="7"/>
  <c r="K340" i="7" s="1"/>
  <c r="J341" i="7"/>
  <c r="K341" i="7" s="1"/>
  <c r="J342" i="7"/>
  <c r="K342" i="7" s="1"/>
  <c r="J343" i="7"/>
  <c r="K343" i="7" s="1"/>
  <c r="J344" i="7"/>
  <c r="K344" i="7" s="1"/>
  <c r="J345" i="7"/>
  <c r="K345" i="7" s="1"/>
  <c r="J346" i="7"/>
  <c r="K346" i="7" s="1"/>
  <c r="J347" i="7"/>
  <c r="K347" i="7" s="1"/>
  <c r="J348" i="7"/>
  <c r="K348" i="7" s="1"/>
  <c r="J349" i="7"/>
  <c r="K349" i="7" s="1"/>
  <c r="J350" i="7"/>
  <c r="K350" i="7" s="1"/>
  <c r="J351" i="7"/>
  <c r="K351" i="7" s="1"/>
  <c r="J352" i="7"/>
  <c r="K352" i="7" s="1"/>
  <c r="J353" i="7"/>
  <c r="K353" i="7" s="1"/>
  <c r="J354" i="7"/>
  <c r="K354" i="7" s="1"/>
  <c r="J355" i="7"/>
  <c r="K355" i="7" s="1"/>
  <c r="J356" i="7"/>
  <c r="K356" i="7" s="1"/>
  <c r="J357" i="7"/>
  <c r="K357" i="7" s="1"/>
  <c r="J358" i="7"/>
  <c r="K358" i="7" s="1"/>
  <c r="J359" i="7"/>
  <c r="K359" i="7" s="1"/>
  <c r="J360" i="7"/>
  <c r="K360" i="7" s="1"/>
  <c r="J361" i="7"/>
  <c r="K361" i="7" s="1"/>
  <c r="J362" i="7"/>
  <c r="K362" i="7" s="1"/>
  <c r="J363" i="7"/>
  <c r="K363" i="7" s="1"/>
  <c r="J364" i="7"/>
  <c r="K364" i="7" s="1"/>
  <c r="J365" i="7"/>
  <c r="K365" i="7" s="1"/>
  <c r="J366" i="7"/>
  <c r="K366" i="7" s="1"/>
  <c r="J367" i="7"/>
  <c r="K367" i="7" s="1"/>
  <c r="J368" i="7"/>
  <c r="K368" i="7" s="1"/>
  <c r="J369" i="7"/>
  <c r="K369" i="7" s="1"/>
  <c r="J370" i="7"/>
  <c r="K370" i="7" s="1"/>
  <c r="J371" i="7"/>
  <c r="K371" i="7" s="1"/>
  <c r="J372" i="7"/>
  <c r="K372" i="7" s="1"/>
  <c r="J373" i="7"/>
  <c r="K373" i="7" s="1"/>
  <c r="J374" i="7"/>
  <c r="K374" i="7" s="1"/>
  <c r="J375" i="7"/>
  <c r="K375" i="7" s="1"/>
  <c r="J376" i="7"/>
  <c r="K376" i="7" s="1"/>
  <c r="J377" i="7"/>
  <c r="K377" i="7" s="1"/>
  <c r="J378" i="7"/>
  <c r="K378" i="7" s="1"/>
  <c r="J379" i="7"/>
  <c r="K379" i="7" s="1"/>
  <c r="J380" i="7"/>
  <c r="K380" i="7" s="1"/>
  <c r="J381" i="7"/>
  <c r="K381" i="7" s="1"/>
  <c r="J382" i="7"/>
  <c r="K382" i="7" s="1"/>
  <c r="J383" i="7"/>
  <c r="K383" i="7" s="1"/>
  <c r="J384" i="7"/>
  <c r="K384" i="7" s="1"/>
  <c r="J385" i="7"/>
  <c r="K385" i="7" s="1"/>
  <c r="J386" i="7"/>
  <c r="K386" i="7" s="1"/>
  <c r="J387" i="7"/>
  <c r="K387" i="7" s="1"/>
  <c r="J388" i="7"/>
  <c r="K388" i="7" s="1"/>
  <c r="J389" i="7"/>
  <c r="K389" i="7" s="1"/>
  <c r="J390" i="7"/>
  <c r="K390" i="7" s="1"/>
  <c r="J391" i="7"/>
  <c r="K391" i="7" s="1"/>
  <c r="J392" i="7"/>
  <c r="K392" i="7" s="1"/>
  <c r="J393" i="7"/>
  <c r="K393" i="7" s="1"/>
  <c r="J394" i="7"/>
  <c r="K394" i="7" s="1"/>
  <c r="J395" i="7"/>
  <c r="K395" i="7" s="1"/>
  <c r="J396" i="7"/>
  <c r="K396" i="7" s="1"/>
  <c r="J397" i="7"/>
  <c r="K397" i="7" s="1"/>
  <c r="J398" i="7"/>
  <c r="K398" i="7" s="1"/>
  <c r="J399" i="7"/>
  <c r="K399" i="7" s="1"/>
  <c r="J400" i="7"/>
  <c r="K400" i="7" s="1"/>
  <c r="J401" i="7"/>
  <c r="K401" i="7" s="1"/>
  <c r="J402" i="7"/>
  <c r="K402" i="7" s="1"/>
  <c r="J403" i="7"/>
  <c r="K403" i="7" s="1"/>
  <c r="J404" i="7"/>
  <c r="K404" i="7" s="1"/>
  <c r="J405" i="7"/>
  <c r="K405" i="7" s="1"/>
  <c r="J406" i="7"/>
  <c r="K406" i="7" s="1"/>
  <c r="J407" i="7"/>
  <c r="J408" i="7"/>
  <c r="K408" i="7" s="1"/>
  <c r="J409" i="7"/>
  <c r="K409" i="7" s="1"/>
  <c r="J410" i="7"/>
  <c r="K410" i="7" s="1"/>
  <c r="J411" i="7"/>
  <c r="K411" i="7" s="1"/>
  <c r="J412" i="7"/>
  <c r="K412" i="7" s="1"/>
  <c r="J413" i="7"/>
  <c r="K413" i="7" s="1"/>
  <c r="J414" i="7"/>
  <c r="K414" i="7" s="1"/>
  <c r="J415" i="7"/>
  <c r="K415" i="7" s="1"/>
  <c r="J416" i="7"/>
  <c r="K416" i="7" s="1"/>
  <c r="J417" i="7"/>
  <c r="K417" i="7" s="1"/>
  <c r="J418" i="7"/>
  <c r="K418" i="7" s="1"/>
  <c r="J419" i="7"/>
  <c r="K419" i="7" s="1"/>
  <c r="J420" i="7"/>
  <c r="K420" i="7" s="1"/>
  <c r="J421" i="7"/>
  <c r="K421" i="7" s="1"/>
  <c r="J422" i="7"/>
  <c r="K422" i="7" s="1"/>
  <c r="J423" i="7"/>
  <c r="K423" i="7" s="1"/>
  <c r="J424" i="7"/>
  <c r="K424" i="7" s="1"/>
  <c r="J425" i="7"/>
  <c r="K425" i="7" s="1"/>
  <c r="J426" i="7"/>
  <c r="K426" i="7" s="1"/>
  <c r="J427" i="7"/>
  <c r="K427" i="7" s="1"/>
  <c r="J428" i="7"/>
  <c r="K428" i="7" s="1"/>
  <c r="J429" i="7"/>
  <c r="K429" i="7" s="1"/>
  <c r="J430" i="7"/>
  <c r="K430" i="7" s="1"/>
  <c r="J431" i="7"/>
  <c r="K431" i="7" s="1"/>
  <c r="J432" i="7"/>
  <c r="K432" i="7" s="1"/>
  <c r="J433" i="7"/>
  <c r="K433" i="7" s="1"/>
  <c r="J434" i="7"/>
  <c r="K434" i="7" s="1"/>
  <c r="J435" i="7"/>
  <c r="K435" i="7" s="1"/>
  <c r="J436" i="7"/>
  <c r="K436" i="7" s="1"/>
  <c r="J437" i="7"/>
  <c r="K437" i="7" s="1"/>
  <c r="J438" i="7"/>
  <c r="K438" i="7" s="1"/>
  <c r="J439" i="7"/>
  <c r="K439" i="7" s="1"/>
  <c r="J440" i="7"/>
  <c r="K440" i="7" s="1"/>
  <c r="J441" i="7"/>
  <c r="K441" i="7" s="1"/>
  <c r="J442" i="7"/>
  <c r="K442" i="7" s="1"/>
  <c r="J443" i="7"/>
  <c r="K443" i="7" s="1"/>
  <c r="J444" i="7"/>
  <c r="K444" i="7" s="1"/>
  <c r="J445" i="7"/>
  <c r="K445" i="7" s="1"/>
  <c r="J446" i="7"/>
  <c r="K446" i="7" s="1"/>
  <c r="J447" i="7"/>
  <c r="K447" i="7" s="1"/>
  <c r="J448" i="7"/>
  <c r="K448" i="7" s="1"/>
  <c r="J449" i="7"/>
  <c r="K449" i="7" s="1"/>
  <c r="J450" i="7"/>
  <c r="K450" i="7" s="1"/>
  <c r="J451" i="7"/>
  <c r="K451" i="7" s="1"/>
  <c r="J452" i="7"/>
  <c r="K452" i="7" s="1"/>
  <c r="J453" i="7"/>
  <c r="K453" i="7" s="1"/>
  <c r="J454" i="7"/>
  <c r="K454" i="7" s="1"/>
  <c r="J455" i="7"/>
  <c r="K455" i="7" s="1"/>
  <c r="J456" i="7"/>
  <c r="K456" i="7" s="1"/>
  <c r="J457" i="7"/>
  <c r="K457" i="7" s="1"/>
  <c r="J458" i="7"/>
  <c r="K458" i="7" s="1"/>
  <c r="J459" i="7"/>
  <c r="K459" i="7" s="1"/>
  <c r="J460" i="7"/>
  <c r="K460" i="7" s="1"/>
  <c r="J461" i="7"/>
  <c r="K461" i="7" s="1"/>
  <c r="J462" i="7"/>
  <c r="K462" i="7" s="1"/>
  <c r="J463" i="7"/>
  <c r="K463" i="7" s="1"/>
  <c r="J464" i="7"/>
  <c r="K464" i="7" s="1"/>
  <c r="J465" i="7"/>
  <c r="K465" i="7" s="1"/>
  <c r="J466" i="7"/>
  <c r="K466" i="7" s="1"/>
  <c r="J467" i="7"/>
  <c r="K467" i="7" s="1"/>
  <c r="J468" i="7"/>
  <c r="K468" i="7" s="1"/>
  <c r="J469" i="7"/>
  <c r="K469" i="7" s="1"/>
  <c r="J470" i="7"/>
  <c r="K470" i="7" s="1"/>
  <c r="J471" i="7"/>
  <c r="K471" i="7" s="1"/>
  <c r="J472" i="7"/>
  <c r="K472" i="7" s="1"/>
  <c r="J473" i="7"/>
  <c r="K473" i="7" s="1"/>
  <c r="J474" i="7"/>
  <c r="K474" i="7" s="1"/>
  <c r="J475" i="7"/>
  <c r="K475" i="7" s="1"/>
  <c r="J476" i="7"/>
  <c r="K476" i="7" s="1"/>
  <c r="J477" i="7"/>
  <c r="K477" i="7" s="1"/>
  <c r="J478" i="7"/>
  <c r="K478" i="7" s="1"/>
  <c r="J479" i="7"/>
  <c r="K479" i="7" s="1"/>
  <c r="J480" i="7"/>
  <c r="K480" i="7" s="1"/>
  <c r="J481" i="7"/>
  <c r="K481" i="7" s="1"/>
  <c r="J482" i="7"/>
  <c r="K482" i="7" s="1"/>
  <c r="J56" i="11"/>
  <c r="K56" i="11"/>
  <c r="J57" i="11"/>
  <c r="K57" i="11" s="1"/>
  <c r="J58" i="11"/>
  <c r="K58" i="11" s="1"/>
  <c r="J59" i="11"/>
  <c r="K59" i="11" s="1"/>
  <c r="J60" i="11"/>
  <c r="K60" i="11" s="1"/>
  <c r="J61" i="11"/>
  <c r="K61" i="11" s="1"/>
  <c r="J62" i="11"/>
  <c r="K62" i="11" s="1"/>
  <c r="J63" i="11"/>
  <c r="K63" i="11" s="1"/>
  <c r="J42" i="11"/>
  <c r="K42" i="11"/>
  <c r="J43" i="11"/>
  <c r="K43" i="11" s="1"/>
  <c r="J44" i="11"/>
  <c r="K44" i="11" s="1"/>
  <c r="J45" i="11"/>
  <c r="K45" i="11" s="1"/>
  <c r="J46" i="11"/>
  <c r="K46" i="11"/>
  <c r="J47" i="11"/>
  <c r="K47" i="11" s="1"/>
  <c r="J48" i="11"/>
  <c r="K48" i="11"/>
  <c r="J49" i="11"/>
  <c r="K49" i="11" s="1"/>
  <c r="J50" i="11"/>
  <c r="K50" i="11"/>
  <c r="J55" i="11"/>
  <c r="K55" i="11" s="1"/>
  <c r="J41" i="11"/>
  <c r="K41" i="11" s="1"/>
  <c r="J35" i="23"/>
  <c r="K35" i="23" s="1"/>
  <c r="M35" i="23"/>
  <c r="O35" i="23" s="1"/>
  <c r="N35" i="23"/>
  <c r="P35" i="23"/>
  <c r="J36" i="23"/>
  <c r="K36" i="23" s="1"/>
  <c r="M36" i="23"/>
  <c r="O36" i="23" s="1"/>
  <c r="N36" i="23"/>
  <c r="P36" i="23"/>
  <c r="J37" i="23"/>
  <c r="K37" i="23"/>
  <c r="M37" i="23"/>
  <c r="O37" i="23" s="1"/>
  <c r="N37" i="23"/>
  <c r="P37" i="23"/>
  <c r="J38" i="23"/>
  <c r="K38" i="23" s="1"/>
  <c r="M38" i="23"/>
  <c r="O38" i="23" s="1"/>
  <c r="N38" i="23"/>
  <c r="P38" i="23"/>
  <c r="J39" i="23"/>
  <c r="K39" i="23" s="1"/>
  <c r="M39" i="23"/>
  <c r="O39" i="23" s="1"/>
  <c r="N39" i="23"/>
  <c r="P39" i="23"/>
  <c r="J40" i="23"/>
  <c r="K40" i="23" s="1"/>
  <c r="M40" i="23"/>
  <c r="O40" i="23" s="1"/>
  <c r="N40" i="23"/>
  <c r="P40" i="23"/>
  <c r="J41" i="23"/>
  <c r="K41" i="23" s="1"/>
  <c r="M41" i="23"/>
  <c r="O41" i="23" s="1"/>
  <c r="N41" i="23"/>
  <c r="P41" i="23"/>
  <c r="J25" i="23"/>
  <c r="K25" i="23" s="1"/>
  <c r="M25" i="23"/>
  <c r="O25" i="23" s="1"/>
  <c r="N25" i="23"/>
  <c r="P25" i="23"/>
  <c r="J26" i="23"/>
  <c r="K26" i="23" s="1"/>
  <c r="M26" i="23"/>
  <c r="N26" i="23"/>
  <c r="O26" i="23"/>
  <c r="P26" i="23"/>
  <c r="J27" i="23"/>
  <c r="K27" i="23" s="1"/>
  <c r="M27" i="23"/>
  <c r="O27" i="23" s="1"/>
  <c r="N27" i="23"/>
  <c r="P27" i="23"/>
  <c r="J28" i="23"/>
  <c r="K28" i="23" s="1"/>
  <c r="M28" i="23"/>
  <c r="O28" i="23" s="1"/>
  <c r="N28" i="23"/>
  <c r="P28" i="23"/>
  <c r="J29" i="23"/>
  <c r="K29" i="23" s="1"/>
  <c r="M29" i="23"/>
  <c r="O29" i="23" s="1"/>
  <c r="N29" i="23"/>
  <c r="P29" i="23"/>
  <c r="P34" i="23"/>
  <c r="N34" i="23"/>
  <c r="M34" i="23"/>
  <c r="O34" i="23" s="1"/>
  <c r="J34" i="23"/>
  <c r="K34" i="23" s="1"/>
  <c r="P24" i="23"/>
  <c r="O24" i="23"/>
  <c r="N24" i="23"/>
  <c r="M24" i="23"/>
  <c r="K24" i="23"/>
  <c r="J24" i="23"/>
  <c r="J18" i="23"/>
  <c r="K18" i="23" s="1"/>
  <c r="M18" i="23"/>
  <c r="N18" i="23"/>
  <c r="O18" i="23"/>
  <c r="P18" i="23"/>
  <c r="J19" i="23"/>
  <c r="K19" i="23" s="1"/>
  <c r="M19" i="23"/>
  <c r="O19" i="23" s="1"/>
  <c r="Q19" i="23" s="1"/>
  <c r="N19" i="23"/>
  <c r="P19" i="23"/>
  <c r="P17" i="23"/>
  <c r="N17" i="23"/>
  <c r="M17" i="23"/>
  <c r="O17" i="23" s="1"/>
  <c r="J17" i="23"/>
  <c r="K17" i="23" s="1"/>
  <c r="J11" i="23"/>
  <c r="K11" i="23" s="1"/>
  <c r="M11" i="23"/>
  <c r="O11" i="23" s="1"/>
  <c r="N11" i="23"/>
  <c r="P11" i="23"/>
  <c r="J12" i="23"/>
  <c r="K12" i="23" s="1"/>
  <c r="M12" i="23"/>
  <c r="O12" i="23" s="1"/>
  <c r="N12" i="23"/>
  <c r="P12" i="23"/>
  <c r="P10" i="23"/>
  <c r="N10" i="23"/>
  <c r="M10" i="23"/>
  <c r="O10" i="23" s="1"/>
  <c r="J10" i="23"/>
  <c r="K10" i="23" s="1"/>
  <c r="P5" i="23"/>
  <c r="N5" i="23"/>
  <c r="M5" i="23"/>
  <c r="O5" i="23" s="1"/>
  <c r="K5" i="23"/>
  <c r="J5" i="23"/>
  <c r="P4" i="23"/>
  <c r="N4" i="23"/>
  <c r="M4" i="23"/>
  <c r="O4" i="23" s="1"/>
  <c r="J4" i="23"/>
  <c r="K4" i="23" s="1"/>
  <c r="J10" i="22"/>
  <c r="K10" i="22" s="1"/>
  <c r="M10" i="22"/>
  <c r="N10" i="22"/>
  <c r="O10" i="22"/>
  <c r="P10" i="22"/>
  <c r="J11" i="22"/>
  <c r="K11" i="22" s="1"/>
  <c r="M11" i="22"/>
  <c r="N11" i="22"/>
  <c r="O11" i="22"/>
  <c r="P11" i="22"/>
  <c r="J12" i="22"/>
  <c r="K12" i="22" s="1"/>
  <c r="M12" i="22"/>
  <c r="O12" i="22" s="1"/>
  <c r="N12" i="22"/>
  <c r="P12" i="22"/>
  <c r="J18" i="22"/>
  <c r="K18" i="22" s="1"/>
  <c r="M18" i="22"/>
  <c r="N18" i="22"/>
  <c r="O18" i="22"/>
  <c r="P18" i="22"/>
  <c r="J19" i="22"/>
  <c r="K19" i="22" s="1"/>
  <c r="M19" i="22"/>
  <c r="N19" i="22"/>
  <c r="O19" i="22"/>
  <c r="P19" i="22"/>
  <c r="J20" i="22"/>
  <c r="K20" i="22"/>
  <c r="M20" i="22"/>
  <c r="O20" i="22" s="1"/>
  <c r="N20" i="22"/>
  <c r="P20" i="22"/>
  <c r="J26" i="22"/>
  <c r="K26" i="22" s="1"/>
  <c r="M26" i="22"/>
  <c r="O26" i="22" s="1"/>
  <c r="N26" i="22"/>
  <c r="P26" i="22"/>
  <c r="J27" i="22"/>
  <c r="K27" i="22" s="1"/>
  <c r="M27" i="22"/>
  <c r="O27" i="22" s="1"/>
  <c r="N27" i="22"/>
  <c r="P27" i="22"/>
  <c r="J28" i="22"/>
  <c r="K28" i="22" s="1"/>
  <c r="M28" i="22"/>
  <c r="O28" i="22" s="1"/>
  <c r="N28" i="22"/>
  <c r="P28" i="22"/>
  <c r="J29" i="22"/>
  <c r="K29" i="22" s="1"/>
  <c r="M29" i="22"/>
  <c r="O29" i="22" s="1"/>
  <c r="N29" i="22"/>
  <c r="P29" i="22"/>
  <c r="J30" i="22"/>
  <c r="K30" i="22" s="1"/>
  <c r="M30" i="22"/>
  <c r="N30" i="22"/>
  <c r="Q30" i="22" s="1"/>
  <c r="T30" i="22" s="1"/>
  <c r="O30" i="22"/>
  <c r="P30" i="22"/>
  <c r="J36" i="22"/>
  <c r="K36" i="22" s="1"/>
  <c r="M36" i="22"/>
  <c r="O36" i="22" s="1"/>
  <c r="N36" i="22"/>
  <c r="P36" i="22"/>
  <c r="J37" i="22"/>
  <c r="K37" i="22" s="1"/>
  <c r="M37" i="22"/>
  <c r="O37" i="22" s="1"/>
  <c r="N37" i="22"/>
  <c r="P37" i="22"/>
  <c r="J38" i="22"/>
  <c r="K38" i="22" s="1"/>
  <c r="M38" i="22"/>
  <c r="O38" i="22" s="1"/>
  <c r="N38" i="22"/>
  <c r="P38" i="22"/>
  <c r="J39" i="22"/>
  <c r="K39" i="22" s="1"/>
  <c r="M39" i="22"/>
  <c r="O39" i="22" s="1"/>
  <c r="N39" i="22"/>
  <c r="P39" i="22"/>
  <c r="J40" i="22"/>
  <c r="K40" i="22" s="1"/>
  <c r="M40" i="22"/>
  <c r="O40" i="22" s="1"/>
  <c r="Q40" i="22" s="1"/>
  <c r="R40" i="22" s="1"/>
  <c r="N40" i="22"/>
  <c r="P40" i="22"/>
  <c r="J46" i="22"/>
  <c r="K46" i="22" s="1"/>
  <c r="M46" i="22"/>
  <c r="N46" i="22"/>
  <c r="O46" i="22"/>
  <c r="P46" i="22"/>
  <c r="J47" i="22"/>
  <c r="K47" i="22" s="1"/>
  <c r="M47" i="22"/>
  <c r="O47" i="22" s="1"/>
  <c r="N47" i="22"/>
  <c r="P47" i="22"/>
  <c r="J48" i="22"/>
  <c r="K48" i="22" s="1"/>
  <c r="M48" i="22"/>
  <c r="O48" i="22" s="1"/>
  <c r="N48" i="22"/>
  <c r="P48" i="22"/>
  <c r="J49" i="22"/>
  <c r="K49" i="22" s="1"/>
  <c r="M49" i="22"/>
  <c r="N49" i="22"/>
  <c r="Q49" i="22" s="1"/>
  <c r="R49" i="22" s="1"/>
  <c r="O49" i="22"/>
  <c r="P49" i="22"/>
  <c r="J50" i="22"/>
  <c r="K50" i="22" s="1"/>
  <c r="M50" i="22"/>
  <c r="O50" i="22" s="1"/>
  <c r="N50" i="22"/>
  <c r="P50" i="22"/>
  <c r="J56" i="22"/>
  <c r="K56" i="22" s="1"/>
  <c r="M56" i="22"/>
  <c r="O56" i="22" s="1"/>
  <c r="N56" i="22"/>
  <c r="P56" i="22"/>
  <c r="J57" i="22"/>
  <c r="K57" i="22" s="1"/>
  <c r="M57" i="22"/>
  <c r="O57" i="22" s="1"/>
  <c r="N57" i="22"/>
  <c r="P57" i="22"/>
  <c r="J58" i="22"/>
  <c r="K58" i="22" s="1"/>
  <c r="M58" i="22"/>
  <c r="O58" i="22" s="1"/>
  <c r="N58" i="22"/>
  <c r="P58" i="22"/>
  <c r="J59" i="22"/>
  <c r="K59" i="22" s="1"/>
  <c r="M59" i="22"/>
  <c r="O59" i="22" s="1"/>
  <c r="N59" i="22"/>
  <c r="P59" i="22"/>
  <c r="P55" i="22"/>
  <c r="N55" i="22"/>
  <c r="M55" i="22"/>
  <c r="O55" i="22" s="1"/>
  <c r="J55" i="22"/>
  <c r="K55" i="22" s="1"/>
  <c r="P45" i="22"/>
  <c r="O45" i="22"/>
  <c r="N45" i="22"/>
  <c r="M45" i="22"/>
  <c r="J45" i="22"/>
  <c r="K45" i="22" s="1"/>
  <c r="P35" i="22"/>
  <c r="N35" i="22"/>
  <c r="M35" i="22"/>
  <c r="O35" i="22" s="1"/>
  <c r="J35" i="22"/>
  <c r="K35" i="22" s="1"/>
  <c r="P25" i="22"/>
  <c r="N25" i="22"/>
  <c r="M25" i="22"/>
  <c r="O25" i="22" s="1"/>
  <c r="J25" i="22"/>
  <c r="K25" i="22" s="1"/>
  <c r="P17" i="22"/>
  <c r="N17" i="22"/>
  <c r="M17" i="22"/>
  <c r="O17" i="22" s="1"/>
  <c r="J17" i="22"/>
  <c r="K17" i="22" s="1"/>
  <c r="P9" i="22"/>
  <c r="N9" i="22"/>
  <c r="M9" i="22"/>
  <c r="O9" i="22" s="1"/>
  <c r="J9" i="22"/>
  <c r="K9" i="22" s="1"/>
  <c r="P4" i="22"/>
  <c r="N4" i="22"/>
  <c r="M4" i="22"/>
  <c r="O4" i="22" s="1"/>
  <c r="J4" i="22"/>
  <c r="K4" i="22" s="1"/>
  <c r="J17" i="21"/>
  <c r="K17" i="21"/>
  <c r="M17" i="21"/>
  <c r="O17" i="21" s="1"/>
  <c r="N17" i="21"/>
  <c r="P17" i="21"/>
  <c r="J18" i="21"/>
  <c r="K18" i="21" s="1"/>
  <c r="M18" i="21"/>
  <c r="O18" i="21" s="1"/>
  <c r="Q18" i="21" s="1"/>
  <c r="T18" i="21" s="1"/>
  <c r="N18" i="21"/>
  <c r="P18" i="21"/>
  <c r="J19" i="21"/>
  <c r="K19" i="21" s="1"/>
  <c r="M19" i="21"/>
  <c r="O19" i="21" s="1"/>
  <c r="N19" i="21"/>
  <c r="P19" i="21"/>
  <c r="J20" i="21"/>
  <c r="K20" i="21" s="1"/>
  <c r="M20" i="21"/>
  <c r="O20" i="21" s="1"/>
  <c r="N20" i="21"/>
  <c r="P20" i="21"/>
  <c r="J21" i="21"/>
  <c r="K21" i="21" s="1"/>
  <c r="M21" i="21"/>
  <c r="O21" i="21" s="1"/>
  <c r="N21" i="21"/>
  <c r="P21" i="21"/>
  <c r="J27" i="21"/>
  <c r="K27" i="21" s="1"/>
  <c r="M27" i="21"/>
  <c r="O27" i="21" s="1"/>
  <c r="N27" i="21"/>
  <c r="P27" i="21"/>
  <c r="J28" i="21"/>
  <c r="K28" i="21" s="1"/>
  <c r="M28" i="21"/>
  <c r="N28" i="21"/>
  <c r="O28" i="21"/>
  <c r="P28" i="21"/>
  <c r="J34" i="21"/>
  <c r="K34" i="21" s="1"/>
  <c r="M34" i="21"/>
  <c r="O34" i="21" s="1"/>
  <c r="N34" i="21"/>
  <c r="P34" i="21"/>
  <c r="J35" i="21"/>
  <c r="K35" i="21" s="1"/>
  <c r="M35" i="21"/>
  <c r="O35" i="21" s="1"/>
  <c r="N35" i="21"/>
  <c r="P35" i="21"/>
  <c r="J36" i="21"/>
  <c r="K36" i="21" s="1"/>
  <c r="M36" i="21"/>
  <c r="O36" i="21" s="1"/>
  <c r="N36" i="21"/>
  <c r="P36" i="21"/>
  <c r="J37" i="21"/>
  <c r="K37" i="21" s="1"/>
  <c r="M37" i="21"/>
  <c r="O37" i="21" s="1"/>
  <c r="N37" i="21"/>
  <c r="P37" i="21"/>
  <c r="J38" i="21"/>
  <c r="K38" i="21" s="1"/>
  <c r="M38" i="21"/>
  <c r="O38" i="21" s="1"/>
  <c r="N38" i="21"/>
  <c r="P38" i="21"/>
  <c r="J39" i="21"/>
  <c r="K39" i="21" s="1"/>
  <c r="M39" i="21"/>
  <c r="O39" i="21" s="1"/>
  <c r="N39" i="21"/>
  <c r="P39" i="21"/>
  <c r="J40" i="21"/>
  <c r="K40" i="21" s="1"/>
  <c r="M40" i="21"/>
  <c r="N40" i="21"/>
  <c r="O40" i="21"/>
  <c r="P40" i="21"/>
  <c r="J46" i="21"/>
  <c r="K46" i="21" s="1"/>
  <c r="M46" i="21"/>
  <c r="O46" i="21" s="1"/>
  <c r="N46" i="21"/>
  <c r="P46" i="21"/>
  <c r="J47" i="21"/>
  <c r="K47" i="21" s="1"/>
  <c r="M47" i="21"/>
  <c r="N47" i="21"/>
  <c r="O47" i="21"/>
  <c r="P47" i="21"/>
  <c r="J48" i="21"/>
  <c r="K48" i="21" s="1"/>
  <c r="M48" i="21"/>
  <c r="O48" i="21" s="1"/>
  <c r="N48" i="21"/>
  <c r="P48" i="21"/>
  <c r="J49" i="21"/>
  <c r="K49" i="21" s="1"/>
  <c r="M49" i="21"/>
  <c r="N49" i="21"/>
  <c r="O49" i="21"/>
  <c r="P49" i="21"/>
  <c r="J50" i="21"/>
  <c r="K50" i="21" s="1"/>
  <c r="M50" i="21"/>
  <c r="O50" i="21" s="1"/>
  <c r="N50" i="21"/>
  <c r="P50" i="21"/>
  <c r="P45" i="21"/>
  <c r="N45" i="21"/>
  <c r="M45" i="21"/>
  <c r="O45" i="21" s="1"/>
  <c r="J45" i="21"/>
  <c r="K45" i="21" s="1"/>
  <c r="P33" i="21"/>
  <c r="N33" i="21"/>
  <c r="M33" i="21"/>
  <c r="O33" i="21" s="1"/>
  <c r="J33" i="21"/>
  <c r="K33" i="21" s="1"/>
  <c r="P26" i="21"/>
  <c r="N26" i="21"/>
  <c r="M26" i="21"/>
  <c r="O26" i="21" s="1"/>
  <c r="J26" i="21"/>
  <c r="K26" i="21" s="1"/>
  <c r="P16" i="21"/>
  <c r="O16" i="21"/>
  <c r="N16" i="21"/>
  <c r="M16" i="21"/>
  <c r="J16" i="21"/>
  <c r="K16" i="21" s="1"/>
  <c r="J5" i="21"/>
  <c r="K5" i="21" s="1"/>
  <c r="M5" i="21"/>
  <c r="O5" i="21" s="1"/>
  <c r="Q5" i="21" s="1"/>
  <c r="N5" i="21"/>
  <c r="P5" i="21"/>
  <c r="J6" i="21"/>
  <c r="K6" i="21" s="1"/>
  <c r="M6" i="21"/>
  <c r="O6" i="21" s="1"/>
  <c r="N6" i="21"/>
  <c r="P6" i="21"/>
  <c r="J7" i="21"/>
  <c r="K7" i="21" s="1"/>
  <c r="M7" i="21"/>
  <c r="O7" i="21" s="1"/>
  <c r="N7" i="21"/>
  <c r="P7" i="21"/>
  <c r="J8" i="21"/>
  <c r="K8" i="21" s="1"/>
  <c r="M8" i="21"/>
  <c r="O8" i="21" s="1"/>
  <c r="N8" i="21"/>
  <c r="P8" i="21"/>
  <c r="J9" i="21"/>
  <c r="K9" i="21" s="1"/>
  <c r="M9" i="21"/>
  <c r="O9" i="21" s="1"/>
  <c r="N9" i="21"/>
  <c r="P9" i="21"/>
  <c r="J10" i="21"/>
  <c r="K10" i="21" s="1"/>
  <c r="M10" i="21"/>
  <c r="N10" i="21"/>
  <c r="O10" i="21"/>
  <c r="P10" i="21"/>
  <c r="J11" i="21"/>
  <c r="K11" i="21" s="1"/>
  <c r="M11" i="21"/>
  <c r="O11" i="21" s="1"/>
  <c r="N11" i="21"/>
  <c r="P11" i="21"/>
  <c r="P4" i="21"/>
  <c r="O4" i="21"/>
  <c r="N4" i="21"/>
  <c r="M4" i="21"/>
  <c r="J4" i="21"/>
  <c r="K4" i="21" s="1"/>
  <c r="J47" i="10"/>
  <c r="K47" i="10" s="1"/>
  <c r="J48" i="10"/>
  <c r="K48" i="10" s="1"/>
  <c r="J49" i="10"/>
  <c r="K49" i="10" s="1"/>
  <c r="J46" i="10"/>
  <c r="K46" i="10" s="1"/>
  <c r="J36" i="10"/>
  <c r="K36" i="10" s="1"/>
  <c r="J37" i="10"/>
  <c r="K37" i="10" s="1"/>
  <c r="J38" i="10"/>
  <c r="K38" i="10" s="1"/>
  <c r="J39" i="10"/>
  <c r="K39" i="10" s="1"/>
  <c r="J40" i="10"/>
  <c r="K40" i="10" s="1"/>
  <c r="J41" i="10"/>
  <c r="K41" i="10" s="1"/>
  <c r="J35" i="10"/>
  <c r="K35" i="10" s="1"/>
  <c r="J96" i="20"/>
  <c r="K96" i="20" s="1"/>
  <c r="M96" i="20"/>
  <c r="O96" i="20" s="1"/>
  <c r="N96" i="20"/>
  <c r="P96" i="20"/>
  <c r="J97" i="20"/>
  <c r="K97" i="20" s="1"/>
  <c r="M97" i="20"/>
  <c r="O97" i="20" s="1"/>
  <c r="N97" i="20"/>
  <c r="P97" i="20"/>
  <c r="P95" i="20"/>
  <c r="N95" i="20"/>
  <c r="M95" i="20"/>
  <c r="O95" i="20" s="1"/>
  <c r="J95" i="20"/>
  <c r="K95" i="20" s="1"/>
  <c r="J5" i="20"/>
  <c r="K5" i="20" s="1"/>
  <c r="M5" i="20"/>
  <c r="O5" i="20" s="1"/>
  <c r="N5" i="20"/>
  <c r="P5" i="20"/>
  <c r="J6" i="20"/>
  <c r="K6" i="20" s="1"/>
  <c r="M6" i="20"/>
  <c r="O6" i="20" s="1"/>
  <c r="N6" i="20"/>
  <c r="P6" i="20"/>
  <c r="J7" i="20"/>
  <c r="K7" i="20" s="1"/>
  <c r="M7" i="20"/>
  <c r="O7" i="20" s="1"/>
  <c r="N7" i="20"/>
  <c r="P7" i="20"/>
  <c r="J8" i="20"/>
  <c r="K8" i="20" s="1"/>
  <c r="M8" i="20"/>
  <c r="N8" i="20"/>
  <c r="Q8" i="20" s="1"/>
  <c r="O8" i="20"/>
  <c r="P8" i="20"/>
  <c r="J9" i="20"/>
  <c r="K9" i="20" s="1"/>
  <c r="M9" i="20"/>
  <c r="O9" i="20" s="1"/>
  <c r="N9" i="20"/>
  <c r="P9" i="20"/>
  <c r="J10" i="20"/>
  <c r="K10" i="20" s="1"/>
  <c r="M10" i="20"/>
  <c r="O10" i="20" s="1"/>
  <c r="Q10" i="20" s="1"/>
  <c r="R10" i="20" s="1"/>
  <c r="N10" i="20"/>
  <c r="P10" i="20"/>
  <c r="J11" i="20"/>
  <c r="K11" i="20" s="1"/>
  <c r="M11" i="20"/>
  <c r="O11" i="20" s="1"/>
  <c r="N11" i="20"/>
  <c r="P11" i="20"/>
  <c r="J15" i="20"/>
  <c r="K15" i="20" s="1"/>
  <c r="M15" i="20"/>
  <c r="O15" i="20" s="1"/>
  <c r="N15" i="20"/>
  <c r="P15" i="20"/>
  <c r="J16" i="20"/>
  <c r="K16" i="20" s="1"/>
  <c r="M16" i="20"/>
  <c r="O16" i="20" s="1"/>
  <c r="N16" i="20"/>
  <c r="P16" i="20"/>
  <c r="J21" i="20"/>
  <c r="K21" i="20" s="1"/>
  <c r="M21" i="20"/>
  <c r="O21" i="20" s="1"/>
  <c r="N21" i="20"/>
  <c r="P21" i="20"/>
  <c r="J22" i="20"/>
  <c r="K22" i="20" s="1"/>
  <c r="M22" i="20"/>
  <c r="O22" i="20" s="1"/>
  <c r="N22" i="20"/>
  <c r="P22" i="20"/>
  <c r="J23" i="20"/>
  <c r="K23" i="20" s="1"/>
  <c r="M23" i="20"/>
  <c r="O23" i="20" s="1"/>
  <c r="N23" i="20"/>
  <c r="P23" i="20"/>
  <c r="J24" i="20"/>
  <c r="K24" i="20" s="1"/>
  <c r="M24" i="20"/>
  <c r="O24" i="20" s="1"/>
  <c r="N24" i="20"/>
  <c r="P24" i="20"/>
  <c r="J25" i="20"/>
  <c r="K25" i="20" s="1"/>
  <c r="M25" i="20"/>
  <c r="O25" i="20" s="1"/>
  <c r="N25" i="20"/>
  <c r="P25" i="20"/>
  <c r="J26" i="20"/>
  <c r="K26" i="20" s="1"/>
  <c r="M26" i="20"/>
  <c r="N26" i="20"/>
  <c r="Q26" i="20" s="1"/>
  <c r="O26" i="20"/>
  <c r="P26" i="20"/>
  <c r="J27" i="20"/>
  <c r="K27" i="20"/>
  <c r="M27" i="20"/>
  <c r="O27" i="20" s="1"/>
  <c r="N27" i="20"/>
  <c r="P27" i="20"/>
  <c r="J32" i="20"/>
  <c r="K32" i="20" s="1"/>
  <c r="M32" i="20"/>
  <c r="O32" i="20" s="1"/>
  <c r="Q32" i="20" s="1"/>
  <c r="R32" i="20" s="1"/>
  <c r="N32" i="20"/>
  <c r="P32" i="20"/>
  <c r="J33" i="20"/>
  <c r="K33" i="20"/>
  <c r="M33" i="20"/>
  <c r="O33" i="20" s="1"/>
  <c r="N33" i="20"/>
  <c r="P33" i="20"/>
  <c r="J34" i="20"/>
  <c r="K34" i="20" s="1"/>
  <c r="M34" i="20"/>
  <c r="O34" i="20" s="1"/>
  <c r="N34" i="20"/>
  <c r="P34" i="20"/>
  <c r="J35" i="20"/>
  <c r="K35" i="20" s="1"/>
  <c r="M35" i="20"/>
  <c r="O35" i="20" s="1"/>
  <c r="N35" i="20"/>
  <c r="P35" i="20"/>
  <c r="J40" i="20"/>
  <c r="K40" i="20" s="1"/>
  <c r="M40" i="20"/>
  <c r="N40" i="20"/>
  <c r="O40" i="20"/>
  <c r="P40" i="20"/>
  <c r="J41" i="20"/>
  <c r="K41" i="20"/>
  <c r="M41" i="20"/>
  <c r="O41" i="20" s="1"/>
  <c r="N41" i="20"/>
  <c r="P41" i="20"/>
  <c r="J46" i="20"/>
  <c r="K46" i="20" s="1"/>
  <c r="M46" i="20"/>
  <c r="O46" i="20" s="1"/>
  <c r="N46" i="20"/>
  <c r="P46" i="20"/>
  <c r="J47" i="20"/>
  <c r="K47" i="20" s="1"/>
  <c r="M47" i="20"/>
  <c r="O47" i="20" s="1"/>
  <c r="N47" i="20"/>
  <c r="P47" i="20"/>
  <c r="J48" i="20"/>
  <c r="K48" i="20" s="1"/>
  <c r="M48" i="20"/>
  <c r="O48" i="20" s="1"/>
  <c r="N48" i="20"/>
  <c r="P48" i="20"/>
  <c r="J49" i="20"/>
  <c r="K49" i="20" s="1"/>
  <c r="M49" i="20"/>
  <c r="O49" i="20" s="1"/>
  <c r="N49" i="20"/>
  <c r="P49" i="20"/>
  <c r="J54" i="20"/>
  <c r="K54" i="20" s="1"/>
  <c r="M54" i="20"/>
  <c r="N54" i="20"/>
  <c r="O54" i="20"/>
  <c r="P54" i="20"/>
  <c r="J55" i="20"/>
  <c r="K55" i="20" s="1"/>
  <c r="M55" i="20"/>
  <c r="O55" i="20" s="1"/>
  <c r="N55" i="20"/>
  <c r="P55" i="20"/>
  <c r="J56" i="20"/>
  <c r="K56" i="20" s="1"/>
  <c r="M56" i="20"/>
  <c r="O56" i="20" s="1"/>
  <c r="N56" i="20"/>
  <c r="P56" i="20"/>
  <c r="J57" i="20"/>
  <c r="K57" i="20" s="1"/>
  <c r="M57" i="20"/>
  <c r="O57" i="20" s="1"/>
  <c r="N57" i="20"/>
  <c r="P57" i="20"/>
  <c r="J58" i="20"/>
  <c r="K58" i="20" s="1"/>
  <c r="M58" i="20"/>
  <c r="O58" i="20" s="1"/>
  <c r="N58" i="20"/>
  <c r="P58" i="20"/>
  <c r="J59" i="20"/>
  <c r="K59" i="20" s="1"/>
  <c r="M59" i="20"/>
  <c r="O59" i="20" s="1"/>
  <c r="N59" i="20"/>
  <c r="P59" i="20"/>
  <c r="J64" i="20"/>
  <c r="K64" i="20" s="1"/>
  <c r="M64" i="20"/>
  <c r="O64" i="20" s="1"/>
  <c r="Q64" i="20" s="1"/>
  <c r="R64" i="20" s="1"/>
  <c r="N64" i="20"/>
  <c r="P64" i="20"/>
  <c r="J65" i="20"/>
  <c r="K65" i="20" s="1"/>
  <c r="M65" i="20"/>
  <c r="O65" i="20" s="1"/>
  <c r="N65" i="20"/>
  <c r="P65" i="20"/>
  <c r="J66" i="20"/>
  <c r="K66" i="20" s="1"/>
  <c r="M66" i="20"/>
  <c r="O66" i="20" s="1"/>
  <c r="N66" i="20"/>
  <c r="P66" i="20"/>
  <c r="J67" i="20"/>
  <c r="K67" i="20" s="1"/>
  <c r="M67" i="20"/>
  <c r="O67" i="20" s="1"/>
  <c r="N67" i="20"/>
  <c r="P67" i="20"/>
  <c r="J68" i="20"/>
  <c r="K68" i="20" s="1"/>
  <c r="M68" i="20"/>
  <c r="O68" i="20" s="1"/>
  <c r="N68" i="20"/>
  <c r="P68" i="20"/>
  <c r="J72" i="20"/>
  <c r="K72" i="20" s="1"/>
  <c r="M72" i="20"/>
  <c r="O72" i="20" s="1"/>
  <c r="N72" i="20"/>
  <c r="P72" i="20"/>
  <c r="J73" i="20"/>
  <c r="K73" i="20" s="1"/>
  <c r="M73" i="20"/>
  <c r="O73" i="20" s="1"/>
  <c r="N73" i="20"/>
  <c r="P73" i="20"/>
  <c r="J74" i="20"/>
  <c r="K74" i="20" s="1"/>
  <c r="M74" i="20"/>
  <c r="O74" i="20" s="1"/>
  <c r="N74" i="20"/>
  <c r="P74" i="20"/>
  <c r="J75" i="20"/>
  <c r="K75" i="20" s="1"/>
  <c r="M75" i="20"/>
  <c r="N75" i="20"/>
  <c r="O75" i="20"/>
  <c r="P75" i="20"/>
  <c r="J76" i="20"/>
  <c r="K76" i="20" s="1"/>
  <c r="M76" i="20"/>
  <c r="O76" i="20" s="1"/>
  <c r="N76" i="20"/>
  <c r="P76" i="20"/>
  <c r="J77" i="20"/>
  <c r="K77" i="20" s="1"/>
  <c r="M77" i="20"/>
  <c r="O77" i="20" s="1"/>
  <c r="N77" i="20"/>
  <c r="Q77" i="20" s="1"/>
  <c r="R77" i="20" s="1"/>
  <c r="P77" i="20"/>
  <c r="J78" i="20"/>
  <c r="K78" i="20" s="1"/>
  <c r="M78" i="20"/>
  <c r="O78" i="20" s="1"/>
  <c r="N78" i="20"/>
  <c r="P78" i="20"/>
  <c r="J79" i="20"/>
  <c r="K79" i="20"/>
  <c r="M79" i="20"/>
  <c r="O79" i="20" s="1"/>
  <c r="N79" i="20"/>
  <c r="P79" i="20"/>
  <c r="J84" i="20"/>
  <c r="K84" i="20"/>
  <c r="M84" i="20"/>
  <c r="O84" i="20" s="1"/>
  <c r="N84" i="20"/>
  <c r="P84" i="20"/>
  <c r="J85" i="20"/>
  <c r="K85" i="20" s="1"/>
  <c r="M85" i="20"/>
  <c r="O85" i="20" s="1"/>
  <c r="Q85" i="20" s="1"/>
  <c r="R85" i="20" s="1"/>
  <c r="N85" i="20"/>
  <c r="P85" i="20"/>
  <c r="J86" i="20"/>
  <c r="K86" i="20" s="1"/>
  <c r="M86" i="20"/>
  <c r="O86" i="20" s="1"/>
  <c r="N86" i="20"/>
  <c r="P86" i="20"/>
  <c r="J87" i="20"/>
  <c r="K87" i="20" s="1"/>
  <c r="M87" i="20"/>
  <c r="O87" i="20" s="1"/>
  <c r="N87" i="20"/>
  <c r="P87" i="20"/>
  <c r="J88" i="20"/>
  <c r="K88" i="20" s="1"/>
  <c r="M88" i="20"/>
  <c r="O88" i="20" s="1"/>
  <c r="N88" i="20"/>
  <c r="P88" i="20"/>
  <c r="J89" i="20"/>
  <c r="K89" i="20" s="1"/>
  <c r="M89" i="20"/>
  <c r="O89" i="20" s="1"/>
  <c r="N89" i="20"/>
  <c r="P89" i="20"/>
  <c r="J90" i="20"/>
  <c r="K90" i="20" s="1"/>
  <c r="M90" i="20"/>
  <c r="O90" i="20" s="1"/>
  <c r="N90" i="20"/>
  <c r="P90" i="20"/>
  <c r="P4" i="20"/>
  <c r="N4" i="20"/>
  <c r="M4" i="20"/>
  <c r="O4" i="20" s="1"/>
  <c r="K4" i="20"/>
  <c r="J4" i="20"/>
  <c r="M19" i="19"/>
  <c r="O19" i="19" s="1"/>
  <c r="N19" i="19"/>
  <c r="P19" i="19"/>
  <c r="M20" i="19"/>
  <c r="O20" i="19" s="1"/>
  <c r="Q20" i="19" s="1"/>
  <c r="T20" i="19" s="1"/>
  <c r="N20" i="19"/>
  <c r="P20" i="19"/>
  <c r="M21" i="19"/>
  <c r="O21" i="19" s="1"/>
  <c r="N21" i="19"/>
  <c r="P21" i="19"/>
  <c r="M22" i="19"/>
  <c r="O22" i="19" s="1"/>
  <c r="N22" i="19"/>
  <c r="P22" i="19"/>
  <c r="M23" i="19"/>
  <c r="N23" i="19"/>
  <c r="O23" i="19"/>
  <c r="P23" i="19"/>
  <c r="M24" i="19"/>
  <c r="N24" i="19"/>
  <c r="O24" i="19"/>
  <c r="P24" i="19"/>
  <c r="M25" i="19"/>
  <c r="N25" i="19"/>
  <c r="O25" i="19"/>
  <c r="P25" i="19"/>
  <c r="M30" i="19"/>
  <c r="O30" i="19" s="1"/>
  <c r="N30" i="19"/>
  <c r="P30" i="19"/>
  <c r="M31" i="19"/>
  <c r="O31" i="19" s="1"/>
  <c r="N31" i="19"/>
  <c r="P31" i="19"/>
  <c r="M32" i="19"/>
  <c r="O32" i="19" s="1"/>
  <c r="N32" i="19"/>
  <c r="P32" i="19"/>
  <c r="M33" i="19"/>
  <c r="O33" i="19" s="1"/>
  <c r="N33" i="19"/>
  <c r="P33" i="19"/>
  <c r="M34" i="19"/>
  <c r="O34" i="19" s="1"/>
  <c r="N34" i="19"/>
  <c r="P34" i="19"/>
  <c r="M39" i="19"/>
  <c r="O39" i="19" s="1"/>
  <c r="N39" i="19"/>
  <c r="P39" i="19"/>
  <c r="M40" i="19"/>
  <c r="O40" i="19" s="1"/>
  <c r="N40" i="19"/>
  <c r="P40" i="19"/>
  <c r="M41" i="19"/>
  <c r="O41" i="19" s="1"/>
  <c r="N41" i="19"/>
  <c r="P41" i="19"/>
  <c r="M42" i="19"/>
  <c r="O42" i="19" s="1"/>
  <c r="N42" i="19"/>
  <c r="P42" i="19"/>
  <c r="M43" i="19"/>
  <c r="O43" i="19" s="1"/>
  <c r="Q43" i="19" s="1"/>
  <c r="R43" i="19" s="1"/>
  <c r="N43" i="19"/>
  <c r="P43" i="19"/>
  <c r="M44" i="19"/>
  <c r="O44" i="19" s="1"/>
  <c r="N44" i="19"/>
  <c r="P44" i="19"/>
  <c r="M48" i="19"/>
  <c r="O48" i="19" s="1"/>
  <c r="N48" i="19"/>
  <c r="P48" i="19"/>
  <c r="M49" i="19"/>
  <c r="O49" i="19" s="1"/>
  <c r="N49" i="19"/>
  <c r="P49" i="19"/>
  <c r="M50" i="19"/>
  <c r="O50" i="19" s="1"/>
  <c r="N50" i="19"/>
  <c r="P50" i="19"/>
  <c r="M51" i="19"/>
  <c r="N51" i="19"/>
  <c r="O51" i="19"/>
  <c r="P51" i="19"/>
  <c r="M52" i="19"/>
  <c r="N52" i="19"/>
  <c r="O52" i="19"/>
  <c r="P52" i="19"/>
  <c r="M57" i="19"/>
  <c r="N57" i="19"/>
  <c r="Q57" i="19" s="1"/>
  <c r="O57" i="19"/>
  <c r="P57" i="19"/>
  <c r="M58" i="19"/>
  <c r="O58" i="19" s="1"/>
  <c r="N58" i="19"/>
  <c r="P58" i="19"/>
  <c r="M59" i="19"/>
  <c r="N59" i="19"/>
  <c r="O59" i="19"/>
  <c r="Q59" i="19" s="1"/>
  <c r="R59" i="19" s="1"/>
  <c r="P59" i="19"/>
  <c r="M60" i="19"/>
  <c r="N60" i="19"/>
  <c r="O60" i="19"/>
  <c r="Q60" i="19" s="1"/>
  <c r="P60" i="19"/>
  <c r="M61" i="19"/>
  <c r="O61" i="19" s="1"/>
  <c r="N61" i="19"/>
  <c r="P61" i="19"/>
  <c r="M66" i="19"/>
  <c r="O66" i="19" s="1"/>
  <c r="N66" i="19"/>
  <c r="P66" i="19"/>
  <c r="M67" i="19"/>
  <c r="O67" i="19" s="1"/>
  <c r="Q67" i="19" s="1"/>
  <c r="R67" i="19" s="1"/>
  <c r="N67" i="19"/>
  <c r="P67" i="19"/>
  <c r="M68" i="19"/>
  <c r="O68" i="19" s="1"/>
  <c r="N68" i="19"/>
  <c r="P68" i="19"/>
  <c r="M69" i="19"/>
  <c r="O69" i="19" s="1"/>
  <c r="N69" i="19"/>
  <c r="P69" i="19"/>
  <c r="M70" i="19"/>
  <c r="O70" i="19" s="1"/>
  <c r="N70" i="19"/>
  <c r="P70" i="19"/>
  <c r="M71" i="19"/>
  <c r="O71" i="19" s="1"/>
  <c r="N71" i="19"/>
  <c r="P71" i="19"/>
  <c r="M76" i="19"/>
  <c r="O76" i="19" s="1"/>
  <c r="Q76" i="19" s="1"/>
  <c r="T76" i="19" s="1"/>
  <c r="N76" i="19"/>
  <c r="P76" i="19"/>
  <c r="M77" i="19"/>
  <c r="O77" i="19" s="1"/>
  <c r="N77" i="19"/>
  <c r="P77" i="19"/>
  <c r="M78" i="19"/>
  <c r="O78" i="19" s="1"/>
  <c r="N78" i="19"/>
  <c r="P78" i="19"/>
  <c r="M79" i="19"/>
  <c r="O79" i="19" s="1"/>
  <c r="N79" i="19"/>
  <c r="P79" i="19"/>
  <c r="M84" i="19"/>
  <c r="O84" i="19" s="1"/>
  <c r="N84" i="19"/>
  <c r="P84" i="19"/>
  <c r="M85" i="19"/>
  <c r="O85" i="19" s="1"/>
  <c r="N85" i="19"/>
  <c r="P85" i="19"/>
  <c r="M86" i="19"/>
  <c r="O86" i="19" s="1"/>
  <c r="N86" i="19"/>
  <c r="P86" i="19"/>
  <c r="M87" i="19"/>
  <c r="N87" i="19"/>
  <c r="O87" i="19"/>
  <c r="P87" i="19"/>
  <c r="M88" i="19"/>
  <c r="O88" i="19" s="1"/>
  <c r="N88" i="19"/>
  <c r="P88" i="19"/>
  <c r="M93" i="19"/>
  <c r="O93" i="19" s="1"/>
  <c r="N93" i="19"/>
  <c r="P93" i="19"/>
  <c r="M94" i="19"/>
  <c r="O94" i="19" s="1"/>
  <c r="N94" i="19"/>
  <c r="P94" i="19"/>
  <c r="M5" i="19"/>
  <c r="O5" i="19" s="1"/>
  <c r="N5" i="19"/>
  <c r="P5" i="19"/>
  <c r="M6" i="19"/>
  <c r="O6" i="19" s="1"/>
  <c r="N6" i="19"/>
  <c r="P6" i="19"/>
  <c r="M7" i="19"/>
  <c r="O7" i="19" s="1"/>
  <c r="N7" i="19"/>
  <c r="P7" i="19"/>
  <c r="M8" i="19"/>
  <c r="O8" i="19" s="1"/>
  <c r="N8" i="19"/>
  <c r="P8" i="19"/>
  <c r="M9" i="19"/>
  <c r="O9" i="19" s="1"/>
  <c r="N9" i="19"/>
  <c r="P9" i="19"/>
  <c r="M10" i="19"/>
  <c r="O10" i="19" s="1"/>
  <c r="N10" i="19"/>
  <c r="P10" i="19"/>
  <c r="M11" i="19"/>
  <c r="O11" i="19" s="1"/>
  <c r="N11" i="19"/>
  <c r="P11" i="19"/>
  <c r="M12" i="19"/>
  <c r="O12" i="19" s="1"/>
  <c r="N12" i="19"/>
  <c r="P12" i="19"/>
  <c r="M13" i="19"/>
  <c r="O13" i="19" s="1"/>
  <c r="N13" i="19"/>
  <c r="P13" i="19"/>
  <c r="M14" i="19"/>
  <c r="O14" i="19" s="1"/>
  <c r="N14" i="19"/>
  <c r="P14" i="19"/>
  <c r="P4" i="19"/>
  <c r="N4" i="19"/>
  <c r="M4" i="19"/>
  <c r="O4" i="19" s="1"/>
  <c r="J5" i="19"/>
  <c r="K5" i="19" s="1"/>
  <c r="J6" i="19"/>
  <c r="K6" i="19" s="1"/>
  <c r="J7" i="19"/>
  <c r="K7" i="19" s="1"/>
  <c r="J8" i="19"/>
  <c r="K8" i="19" s="1"/>
  <c r="J9" i="19"/>
  <c r="K9" i="19" s="1"/>
  <c r="J10" i="19"/>
  <c r="K10" i="19" s="1"/>
  <c r="J11" i="19"/>
  <c r="K11" i="19" s="1"/>
  <c r="J12" i="19"/>
  <c r="K12" i="19" s="1"/>
  <c r="J13" i="19"/>
  <c r="K13" i="19" s="1"/>
  <c r="J14" i="19"/>
  <c r="K14" i="19" s="1"/>
  <c r="J19" i="19"/>
  <c r="K19" i="19" s="1"/>
  <c r="J20" i="19"/>
  <c r="K20" i="19" s="1"/>
  <c r="J21" i="19"/>
  <c r="K21" i="19" s="1"/>
  <c r="J22" i="19"/>
  <c r="K22" i="19" s="1"/>
  <c r="J23" i="19"/>
  <c r="K23" i="19" s="1"/>
  <c r="J24" i="19"/>
  <c r="K24" i="19" s="1"/>
  <c r="J25" i="19"/>
  <c r="K25" i="19" s="1"/>
  <c r="J30" i="19"/>
  <c r="K30" i="19" s="1"/>
  <c r="J31" i="19"/>
  <c r="K31" i="19" s="1"/>
  <c r="J32" i="19"/>
  <c r="K32" i="19"/>
  <c r="J33" i="19"/>
  <c r="K33" i="19" s="1"/>
  <c r="J34" i="19"/>
  <c r="K34" i="19" s="1"/>
  <c r="J39" i="19"/>
  <c r="K39" i="19" s="1"/>
  <c r="J40" i="19"/>
  <c r="K40" i="19" s="1"/>
  <c r="J41" i="19"/>
  <c r="K41" i="19" s="1"/>
  <c r="J42" i="19"/>
  <c r="K42" i="19" s="1"/>
  <c r="J43" i="19"/>
  <c r="K43" i="19" s="1"/>
  <c r="J44" i="19"/>
  <c r="K44" i="19" s="1"/>
  <c r="J48" i="19"/>
  <c r="K48" i="19" s="1"/>
  <c r="J49" i="19"/>
  <c r="K49" i="19" s="1"/>
  <c r="J50" i="19"/>
  <c r="K50" i="19" s="1"/>
  <c r="J51" i="19"/>
  <c r="K51" i="19" s="1"/>
  <c r="J52" i="19"/>
  <c r="K52" i="19" s="1"/>
  <c r="J57" i="19"/>
  <c r="K57" i="19" s="1"/>
  <c r="J58" i="19"/>
  <c r="K58" i="19" s="1"/>
  <c r="J59" i="19"/>
  <c r="K59" i="19" s="1"/>
  <c r="J60" i="19"/>
  <c r="K60" i="19"/>
  <c r="J61" i="19"/>
  <c r="K61" i="19" s="1"/>
  <c r="J66" i="19"/>
  <c r="K66" i="19" s="1"/>
  <c r="J67" i="19"/>
  <c r="K67" i="19" s="1"/>
  <c r="J68" i="19"/>
  <c r="K68" i="19" s="1"/>
  <c r="J69" i="19"/>
  <c r="K69" i="19" s="1"/>
  <c r="J70" i="19"/>
  <c r="K70" i="19" s="1"/>
  <c r="J71" i="19"/>
  <c r="K71" i="19" s="1"/>
  <c r="J76" i="19"/>
  <c r="K76" i="19"/>
  <c r="J77" i="19"/>
  <c r="K77" i="19" s="1"/>
  <c r="J78" i="19"/>
  <c r="K78" i="19" s="1"/>
  <c r="J79" i="19"/>
  <c r="K79" i="19" s="1"/>
  <c r="J84" i="19"/>
  <c r="K84" i="19" s="1"/>
  <c r="J85" i="19"/>
  <c r="K85" i="19" s="1"/>
  <c r="J86" i="19"/>
  <c r="K86" i="19" s="1"/>
  <c r="J87" i="19"/>
  <c r="K87" i="19" s="1"/>
  <c r="J88" i="19"/>
  <c r="K88" i="19" s="1"/>
  <c r="J93" i="19"/>
  <c r="K93" i="19" s="1"/>
  <c r="J94" i="19"/>
  <c r="K94" i="19" s="1"/>
  <c r="J4" i="19"/>
  <c r="K4" i="19" s="1"/>
  <c r="Q84" i="19" l="1"/>
  <c r="T84" i="19" s="1"/>
  <c r="Q88" i="20"/>
  <c r="R88" i="20" s="1"/>
  <c r="Q72" i="20"/>
  <c r="R72" i="20" s="1"/>
  <c r="Q58" i="20"/>
  <c r="Q5" i="20"/>
  <c r="R5" i="20" s="1"/>
  <c r="Q58" i="22"/>
  <c r="T58" i="22" s="1"/>
  <c r="Q11" i="23"/>
  <c r="T11" i="23" s="1"/>
  <c r="V519" i="7"/>
  <c r="Q68" i="19"/>
  <c r="Q25" i="19"/>
  <c r="Q23" i="19"/>
  <c r="Q75" i="20"/>
  <c r="Q39" i="21"/>
  <c r="T44" i="23"/>
  <c r="Q48" i="20"/>
  <c r="R48" i="20" s="1"/>
  <c r="Q16" i="20"/>
  <c r="R16" i="20" s="1"/>
  <c r="Q35" i="21"/>
  <c r="Q28" i="21"/>
  <c r="T28" i="21" s="1"/>
  <c r="S44" i="23"/>
  <c r="V508" i="7"/>
  <c r="V548" i="7"/>
  <c r="Q40" i="20"/>
  <c r="R40" i="20" s="1"/>
  <c r="Q11" i="21"/>
  <c r="R11" i="21" s="1"/>
  <c r="Q40" i="21"/>
  <c r="R40" i="21" s="1"/>
  <c r="Q19" i="22"/>
  <c r="T19" i="22" s="1"/>
  <c r="Q18" i="23"/>
  <c r="V543" i="7"/>
  <c r="V149" i="8"/>
  <c r="Q44" i="19"/>
  <c r="T44" i="19" s="1"/>
  <c r="Q24" i="19"/>
  <c r="Q46" i="22"/>
  <c r="Q40" i="23"/>
  <c r="R40" i="23" s="1"/>
  <c r="Q90" i="20"/>
  <c r="T90" i="20" s="1"/>
  <c r="Q74" i="20"/>
  <c r="Q47" i="20"/>
  <c r="R47" i="20" s="1"/>
  <c r="Q24" i="20"/>
  <c r="R24" i="20" s="1"/>
  <c r="Q12" i="23"/>
  <c r="T12" i="23" s="1"/>
  <c r="S90" i="20"/>
  <c r="S74" i="20"/>
  <c r="Q66" i="20"/>
  <c r="S66" i="20" s="1"/>
  <c r="Q7" i="20"/>
  <c r="T7" i="20" s="1"/>
  <c r="Q29" i="22"/>
  <c r="R29" i="22" s="1"/>
  <c r="T74" i="20"/>
  <c r="R74" i="20"/>
  <c r="S34" i="20"/>
  <c r="Q34" i="20"/>
  <c r="T34" i="20" s="1"/>
  <c r="S5" i="21"/>
  <c r="R5" i="21"/>
  <c r="Q48" i="21"/>
  <c r="R48" i="21" s="1"/>
  <c r="Q38" i="23"/>
  <c r="S38" i="23" s="1"/>
  <c r="T58" i="20"/>
  <c r="S58" i="20"/>
  <c r="S26" i="20"/>
  <c r="Q8" i="19"/>
  <c r="S8" i="19" s="1"/>
  <c r="Q56" i="20"/>
  <c r="R56" i="20" s="1"/>
  <c r="T26" i="20"/>
  <c r="R26" i="20"/>
  <c r="U26" i="20" s="1"/>
  <c r="T5" i="21"/>
  <c r="Q79" i="19"/>
  <c r="Q51" i="19"/>
  <c r="R51" i="19" s="1"/>
  <c r="Q49" i="19"/>
  <c r="S25" i="19"/>
  <c r="Q21" i="21"/>
  <c r="Q19" i="21"/>
  <c r="T19" i="21" s="1"/>
  <c r="Q50" i="22"/>
  <c r="Q47" i="22"/>
  <c r="S47" i="22" s="1"/>
  <c r="S30" i="22"/>
  <c r="S19" i="22"/>
  <c r="Q11" i="22"/>
  <c r="T11" i="22" s="1"/>
  <c r="Q29" i="23"/>
  <c r="Q27" i="23"/>
  <c r="R38" i="23"/>
  <c r="T39" i="21"/>
  <c r="S11" i="23"/>
  <c r="Q87" i="19"/>
  <c r="Q33" i="19"/>
  <c r="Q31" i="19"/>
  <c r="Q87" i="20"/>
  <c r="R87" i="20" s="1"/>
  <c r="T56" i="20"/>
  <c r="T11" i="21"/>
  <c r="Q10" i="21"/>
  <c r="Q47" i="21"/>
  <c r="T47" i="21" s="1"/>
  <c r="Q27" i="22"/>
  <c r="T27" i="22" s="1"/>
  <c r="T19" i="23"/>
  <c r="Q36" i="23"/>
  <c r="T36" i="23" s="1"/>
  <c r="R444" i="7"/>
  <c r="T444" i="7" s="1"/>
  <c r="V493" i="7"/>
  <c r="Q20" i="22"/>
  <c r="Q12" i="19"/>
  <c r="Q10" i="19"/>
  <c r="T10" i="19" s="1"/>
  <c r="R8" i="19"/>
  <c r="Q93" i="19"/>
  <c r="T52" i="19"/>
  <c r="Q41" i="19"/>
  <c r="Q39" i="19"/>
  <c r="T24" i="19"/>
  <c r="Q35" i="20"/>
  <c r="Q22" i="20"/>
  <c r="T5" i="20"/>
  <c r="Q50" i="21"/>
  <c r="T50" i="21" s="1"/>
  <c r="T40" i="21"/>
  <c r="T35" i="21"/>
  <c r="Q27" i="21"/>
  <c r="S27" i="21" s="1"/>
  <c r="Q56" i="22"/>
  <c r="T56" i="22" s="1"/>
  <c r="Q38" i="22"/>
  <c r="T38" i="22" s="1"/>
  <c r="Q36" i="22"/>
  <c r="T36" i="22" s="1"/>
  <c r="Q12" i="22"/>
  <c r="T40" i="23"/>
  <c r="R436" i="7"/>
  <c r="T436" i="7" s="1"/>
  <c r="R353" i="7"/>
  <c r="R333" i="7"/>
  <c r="Q4" i="19"/>
  <c r="T4" i="19" s="1"/>
  <c r="Q52" i="19"/>
  <c r="Q48" i="19"/>
  <c r="Q79" i="20"/>
  <c r="R79" i="20" s="1"/>
  <c r="S72" i="20"/>
  <c r="S16" i="20"/>
  <c r="T8" i="20"/>
  <c r="S5" i="20"/>
  <c r="Q6" i="21"/>
  <c r="S6" i="21" s="1"/>
  <c r="S40" i="21"/>
  <c r="S35" i="21"/>
  <c r="Q59" i="22"/>
  <c r="T49" i="22"/>
  <c r="T46" i="22"/>
  <c r="Q28" i="22"/>
  <c r="R12" i="23"/>
  <c r="V507" i="7"/>
  <c r="S79" i="20"/>
  <c r="R58" i="20"/>
  <c r="U58" i="20" s="1"/>
  <c r="S40" i="20"/>
  <c r="T32" i="20"/>
  <c r="S8" i="20"/>
  <c r="S49" i="22"/>
  <c r="R404" i="7"/>
  <c r="U404" i="7" s="1"/>
  <c r="T8" i="19"/>
  <c r="S27" i="22"/>
  <c r="R52" i="19"/>
  <c r="Q9" i="19"/>
  <c r="T9" i="19" s="1"/>
  <c r="Q71" i="19"/>
  <c r="Q32" i="19"/>
  <c r="T32" i="19" s="1"/>
  <c r="Q19" i="19"/>
  <c r="R19" i="19" s="1"/>
  <c r="R90" i="20"/>
  <c r="Q54" i="20"/>
  <c r="R8" i="20"/>
  <c r="Q97" i="20"/>
  <c r="S97" i="20" s="1"/>
  <c r="Q9" i="21"/>
  <c r="T9" i="21" s="1"/>
  <c r="R18" i="21"/>
  <c r="T29" i="22"/>
  <c r="Q10" i="22"/>
  <c r="S10" i="22" s="1"/>
  <c r="Q26" i="23"/>
  <c r="T26" i="23" s="1"/>
  <c r="T38" i="23"/>
  <c r="V523" i="7"/>
  <c r="V514" i="7"/>
  <c r="T22" i="20"/>
  <c r="Q11" i="19"/>
  <c r="T51" i="19"/>
  <c r="Q40" i="19"/>
  <c r="Q21" i="19"/>
  <c r="T21" i="19" s="1"/>
  <c r="Q49" i="21"/>
  <c r="R49" i="21" s="1"/>
  <c r="Q38" i="21"/>
  <c r="Q36" i="21"/>
  <c r="T21" i="21"/>
  <c r="T29" i="23"/>
  <c r="V515" i="7"/>
  <c r="V153" i="8"/>
  <c r="V154" i="8"/>
  <c r="V148" i="8"/>
  <c r="V150" i="8"/>
  <c r="V155" i="8"/>
  <c r="V156" i="8"/>
  <c r="V151" i="8"/>
  <c r="R438" i="7"/>
  <c r="S438" i="7" s="1"/>
  <c r="R420" i="7"/>
  <c r="U420" i="7" s="1"/>
  <c r="R369" i="7"/>
  <c r="S369" i="7" s="1"/>
  <c r="R334" i="7"/>
  <c r="S334" i="7" s="1"/>
  <c r="V542" i="7"/>
  <c r="V536" i="7"/>
  <c r="V518" i="7"/>
  <c r="R416" i="7"/>
  <c r="U416" i="7" s="1"/>
  <c r="R412" i="7"/>
  <c r="U412" i="7" s="1"/>
  <c r="R377" i="7"/>
  <c r="S377" i="7" s="1"/>
  <c r="R349" i="7"/>
  <c r="V499" i="7"/>
  <c r="R437" i="7"/>
  <c r="R433" i="7"/>
  <c r="V550" i="7"/>
  <c r="R421" i="7"/>
  <c r="T421" i="7" s="1"/>
  <c r="R362" i="7"/>
  <c r="R432" i="7"/>
  <c r="U432" i="7" s="1"/>
  <c r="R342" i="7"/>
  <c r="S342" i="7" s="1"/>
  <c r="R340" i="7"/>
  <c r="U340" i="7" s="1"/>
  <c r="V511" i="7"/>
  <c r="V484" i="7"/>
  <c r="V532" i="7"/>
  <c r="V503" i="7"/>
  <c r="V531" i="7"/>
  <c r="V540" i="7"/>
  <c r="V533" i="7"/>
  <c r="V510" i="7"/>
  <c r="V504" i="7"/>
  <c r="V541" i="7"/>
  <c r="V549" i="7"/>
  <c r="V509" i="7"/>
  <c r="R458" i="7"/>
  <c r="U458" i="7" s="1"/>
  <c r="R417" i="7"/>
  <c r="S417" i="7" s="1"/>
  <c r="R338" i="7"/>
  <c r="S338" i="7" s="1"/>
  <c r="R428" i="7"/>
  <c r="U428" i="7" s="1"/>
  <c r="R361" i="7"/>
  <c r="R448" i="7"/>
  <c r="U448" i="7" s="1"/>
  <c r="R405" i="7"/>
  <c r="R401" i="7"/>
  <c r="S401" i="7" s="1"/>
  <c r="R330" i="7"/>
  <c r="S330" i="7" s="1"/>
  <c r="R326" i="7"/>
  <c r="S326" i="7" s="1"/>
  <c r="R442" i="7"/>
  <c r="S442" i="7" s="1"/>
  <c r="R360" i="7"/>
  <c r="T360" i="7" s="1"/>
  <c r="R310" i="7"/>
  <c r="S310" i="7" s="1"/>
  <c r="R308" i="7"/>
  <c r="U308" i="7" s="1"/>
  <c r="R474" i="7"/>
  <c r="U474" i="7" s="1"/>
  <c r="R440" i="7"/>
  <c r="T440" i="7" s="1"/>
  <c r="R335" i="7"/>
  <c r="R318" i="7"/>
  <c r="S318" i="7" s="1"/>
  <c r="R396" i="7"/>
  <c r="S396" i="7" s="1"/>
  <c r="R392" i="7"/>
  <c r="S392" i="7" s="1"/>
  <c r="R373" i="7"/>
  <c r="S373" i="7" s="1"/>
  <c r="R371" i="7"/>
  <c r="U371" i="7" s="1"/>
  <c r="R352" i="7"/>
  <c r="U352" i="7" s="1"/>
  <c r="U44" i="23"/>
  <c r="R346" i="7"/>
  <c r="S346" i="7" s="1"/>
  <c r="R357" i="7"/>
  <c r="S357" i="7" s="1"/>
  <c r="T330" i="7"/>
  <c r="R322" i="7"/>
  <c r="S322" i="7" s="1"/>
  <c r="R478" i="7"/>
  <c r="U478" i="7" s="1"/>
  <c r="R471" i="7"/>
  <c r="T471" i="7" s="1"/>
  <c r="R462" i="7"/>
  <c r="U462" i="7" s="1"/>
  <c r="R453" i="7"/>
  <c r="U453" i="7" s="1"/>
  <c r="T448" i="7"/>
  <c r="U444" i="7"/>
  <c r="R441" i="7"/>
  <c r="U441" i="7" s="1"/>
  <c r="R397" i="7"/>
  <c r="T397" i="7" s="1"/>
  <c r="R379" i="7"/>
  <c r="U379" i="7" s="1"/>
  <c r="R363" i="7"/>
  <c r="U363" i="7" s="1"/>
  <c r="R358" i="7"/>
  <c r="U346" i="7"/>
  <c r="R336" i="7"/>
  <c r="U336" i="7" s="1"/>
  <c r="T333" i="7"/>
  <c r="R331" i="7"/>
  <c r="R469" i="7"/>
  <c r="T469" i="7" s="1"/>
  <c r="S444" i="7"/>
  <c r="S436" i="7"/>
  <c r="R425" i="7"/>
  <c r="U425" i="7" s="1"/>
  <c r="R409" i="7"/>
  <c r="T409" i="7" s="1"/>
  <c r="S404" i="7"/>
  <c r="R388" i="7"/>
  <c r="S388" i="7" s="1"/>
  <c r="R381" i="7"/>
  <c r="S381" i="7" s="1"/>
  <c r="R372" i="7"/>
  <c r="S372" i="7" s="1"/>
  <c r="R365" i="7"/>
  <c r="S365" i="7" s="1"/>
  <c r="R324" i="7"/>
  <c r="U324" i="7" s="1"/>
  <c r="R309" i="7"/>
  <c r="R473" i="7"/>
  <c r="T473" i="7" s="1"/>
  <c r="R315" i="7"/>
  <c r="T315" i="7" s="1"/>
  <c r="R307" i="7"/>
  <c r="T307" i="7" s="1"/>
  <c r="R467" i="7"/>
  <c r="R456" i="7"/>
  <c r="S456" i="7" s="1"/>
  <c r="R451" i="7"/>
  <c r="T451" i="7" s="1"/>
  <c r="R439" i="7"/>
  <c r="T439" i="7" s="1"/>
  <c r="R375" i="7"/>
  <c r="U375" i="7" s="1"/>
  <c r="U349" i="7"/>
  <c r="R329" i="7"/>
  <c r="T329" i="7" s="1"/>
  <c r="R321" i="7"/>
  <c r="T321" i="7" s="1"/>
  <c r="R457" i="7"/>
  <c r="U457" i="7" s="1"/>
  <c r="T338" i="7"/>
  <c r="R313" i="7"/>
  <c r="T313" i="7" s="1"/>
  <c r="R481" i="7"/>
  <c r="T481" i="7" s="1"/>
  <c r="R465" i="7"/>
  <c r="T465" i="7" s="1"/>
  <c r="R449" i="7"/>
  <c r="U449" i="7" s="1"/>
  <c r="R400" i="7"/>
  <c r="R384" i="7"/>
  <c r="U384" i="7" s="1"/>
  <c r="R368" i="7"/>
  <c r="U368" i="7" s="1"/>
  <c r="U362" i="7"/>
  <c r="R332" i="7"/>
  <c r="U332" i="7" s="1"/>
  <c r="R327" i="7"/>
  <c r="R343" i="7"/>
  <c r="U343" i="7" s="1"/>
  <c r="R479" i="7"/>
  <c r="T479" i="7" s="1"/>
  <c r="R470" i="7"/>
  <c r="U470" i="7" s="1"/>
  <c r="R463" i="7"/>
  <c r="T463" i="7" s="1"/>
  <c r="R452" i="7"/>
  <c r="U452" i="7" s="1"/>
  <c r="R445" i="7"/>
  <c r="U445" i="7" s="1"/>
  <c r="R364" i="7"/>
  <c r="T364" i="7" s="1"/>
  <c r="U357" i="7"/>
  <c r="T342" i="7"/>
  <c r="R337" i="7"/>
  <c r="T337" i="7" s="1"/>
  <c r="S308" i="7"/>
  <c r="R477" i="7"/>
  <c r="T477" i="7" s="1"/>
  <c r="R461" i="7"/>
  <c r="T461" i="7" s="1"/>
  <c r="U438" i="7"/>
  <c r="R424" i="7"/>
  <c r="U424" i="7" s="1"/>
  <c r="S412" i="7"/>
  <c r="R408" i="7"/>
  <c r="U408" i="7" s="1"/>
  <c r="R317" i="7"/>
  <c r="U317" i="7" s="1"/>
  <c r="R314" i="7"/>
  <c r="S314" i="7" s="1"/>
  <c r="R312" i="7"/>
  <c r="U312" i="7" s="1"/>
  <c r="R311" i="7"/>
  <c r="T311" i="7" s="1"/>
  <c r="R475" i="7"/>
  <c r="T475" i="7" s="1"/>
  <c r="R459" i="7"/>
  <c r="S459" i="7" s="1"/>
  <c r="R443" i="7"/>
  <c r="S443" i="7" s="1"/>
  <c r="R376" i="7"/>
  <c r="U376" i="7" s="1"/>
  <c r="R355" i="7"/>
  <c r="U355" i="7" s="1"/>
  <c r="U331" i="7"/>
  <c r="R454" i="7"/>
  <c r="U473" i="7"/>
  <c r="S433" i="7"/>
  <c r="U433" i="7"/>
  <c r="R430" i="7"/>
  <c r="T430" i="7" s="1"/>
  <c r="R414" i="7"/>
  <c r="T414" i="7" s="1"/>
  <c r="R482" i="7"/>
  <c r="U482" i="7" s="1"/>
  <c r="R468" i="7"/>
  <c r="S468" i="7" s="1"/>
  <c r="R466" i="7"/>
  <c r="U466" i="7" s="1"/>
  <c r="U459" i="7"/>
  <c r="T457" i="7"/>
  <c r="R426" i="7"/>
  <c r="R410" i="7"/>
  <c r="T410" i="7" s="1"/>
  <c r="R472" i="7"/>
  <c r="S472" i="7" s="1"/>
  <c r="S463" i="7"/>
  <c r="R450" i="7"/>
  <c r="T450" i="7" s="1"/>
  <c r="S429" i="7"/>
  <c r="U429" i="7"/>
  <c r="S413" i="7"/>
  <c r="U413" i="7"/>
  <c r="R446" i="7"/>
  <c r="R422" i="7"/>
  <c r="R406" i="7"/>
  <c r="T406" i="7" s="1"/>
  <c r="R480" i="7"/>
  <c r="S480" i="7" s="1"/>
  <c r="R464" i="7"/>
  <c r="S464" i="7" s="1"/>
  <c r="U442" i="7"/>
  <c r="U409" i="7"/>
  <c r="R476" i="7"/>
  <c r="S476" i="7" s="1"/>
  <c r="T467" i="7"/>
  <c r="U467" i="7"/>
  <c r="S467" i="7"/>
  <c r="R402" i="7"/>
  <c r="T402" i="7" s="1"/>
  <c r="R460" i="7"/>
  <c r="S460" i="7" s="1"/>
  <c r="R434" i="7"/>
  <c r="R418" i="7"/>
  <c r="T474" i="7"/>
  <c r="T458" i="7"/>
  <c r="T445" i="7"/>
  <c r="U437" i="7"/>
  <c r="S437" i="7"/>
  <c r="U421" i="7"/>
  <c r="S405" i="7"/>
  <c r="U405" i="7"/>
  <c r="S353" i="7"/>
  <c r="T353" i="7"/>
  <c r="T433" i="7"/>
  <c r="R389" i="7"/>
  <c r="S389" i="7" s="1"/>
  <c r="R387" i="7"/>
  <c r="U387" i="7" s="1"/>
  <c r="S474" i="7"/>
  <c r="S458" i="7"/>
  <c r="R455" i="7"/>
  <c r="S455" i="7" s="1"/>
  <c r="U372" i="7"/>
  <c r="T437" i="7"/>
  <c r="R431" i="7"/>
  <c r="S431" i="7" s="1"/>
  <c r="R423" i="7"/>
  <c r="S423" i="7" s="1"/>
  <c r="R415" i="7"/>
  <c r="S415" i="7" s="1"/>
  <c r="R407" i="7"/>
  <c r="S407" i="7" s="1"/>
  <c r="S465" i="7"/>
  <c r="S457" i="7"/>
  <c r="S452" i="7"/>
  <c r="S441" i="7"/>
  <c r="U436" i="7"/>
  <c r="R398" i="7"/>
  <c r="U398" i="7" s="1"/>
  <c r="S368" i="7"/>
  <c r="T368" i="7"/>
  <c r="T429" i="7"/>
  <c r="T413" i="7"/>
  <c r="T412" i="7"/>
  <c r="V412" i="7" s="1"/>
  <c r="T405" i="7"/>
  <c r="T404" i="7"/>
  <c r="S448" i="7"/>
  <c r="V448" i="7" s="1"/>
  <c r="R447" i="7"/>
  <c r="T447" i="7" s="1"/>
  <c r="R393" i="7"/>
  <c r="S393" i="7" s="1"/>
  <c r="R391" i="7"/>
  <c r="U391" i="7" s="1"/>
  <c r="T442" i="7"/>
  <c r="T438" i="7"/>
  <c r="V438" i="7" s="1"/>
  <c r="R435" i="7"/>
  <c r="S435" i="7" s="1"/>
  <c r="R427" i="7"/>
  <c r="S427" i="7" s="1"/>
  <c r="R419" i="7"/>
  <c r="S419" i="7" s="1"/>
  <c r="R411" i="7"/>
  <c r="S411" i="7" s="1"/>
  <c r="R403" i="7"/>
  <c r="S403" i="7" s="1"/>
  <c r="R394" i="7"/>
  <c r="U394" i="7" s="1"/>
  <c r="R390" i="7"/>
  <c r="S390" i="7" s="1"/>
  <c r="R386" i="7"/>
  <c r="S386" i="7" s="1"/>
  <c r="T379" i="7"/>
  <c r="U377" i="7"/>
  <c r="T373" i="7"/>
  <c r="R370" i="7"/>
  <c r="S370" i="7" s="1"/>
  <c r="U364" i="7"/>
  <c r="T355" i="7"/>
  <c r="U353" i="7"/>
  <c r="R339" i="7"/>
  <c r="T339" i="7" s="1"/>
  <c r="U333" i="7"/>
  <c r="S333" i="7"/>
  <c r="U322" i="7"/>
  <c r="R383" i="7"/>
  <c r="U383" i="7" s="1"/>
  <c r="R380" i="7"/>
  <c r="T380" i="7" s="1"/>
  <c r="R367" i="7"/>
  <c r="U367" i="7" s="1"/>
  <c r="T362" i="7"/>
  <c r="R350" i="7"/>
  <c r="T350" i="7" s="1"/>
  <c r="R347" i="7"/>
  <c r="U347" i="7" s="1"/>
  <c r="R345" i="7"/>
  <c r="T336" i="7"/>
  <c r="U334" i="7"/>
  <c r="T331" i="7"/>
  <c r="T322" i="7"/>
  <c r="R319" i="7"/>
  <c r="T319" i="7" s="1"/>
  <c r="R395" i="7"/>
  <c r="U381" i="7"/>
  <c r="R374" i="7"/>
  <c r="U374" i="7" s="1"/>
  <c r="R359" i="7"/>
  <c r="U359" i="7" s="1"/>
  <c r="T357" i="7"/>
  <c r="R356" i="7"/>
  <c r="T356" i="7" s="1"/>
  <c r="T347" i="7"/>
  <c r="T343" i="7"/>
  <c r="T334" i="7"/>
  <c r="R328" i="7"/>
  <c r="U328" i="7" s="1"/>
  <c r="R325" i="7"/>
  <c r="T325" i="7" s="1"/>
  <c r="S337" i="7"/>
  <c r="U335" i="7"/>
  <c r="T391" i="7"/>
  <c r="U385" i="7"/>
  <c r="T381" i="7"/>
  <c r="R378" i="7"/>
  <c r="U378" i="7" s="1"/>
  <c r="T371" i="7"/>
  <c r="U369" i="7"/>
  <c r="R354" i="7"/>
  <c r="U354" i="7" s="1"/>
  <c r="R351" i="7"/>
  <c r="U351" i="7" s="1"/>
  <c r="S349" i="7"/>
  <c r="V349" i="7" s="1"/>
  <c r="T349" i="7"/>
  <c r="R348" i="7"/>
  <c r="U338" i="7"/>
  <c r="T335" i="7"/>
  <c r="T326" i="7"/>
  <c r="R323" i="7"/>
  <c r="U323" i="7" s="1"/>
  <c r="R320" i="7"/>
  <c r="U320" i="7" s="1"/>
  <c r="S361" i="7"/>
  <c r="T361" i="7"/>
  <c r="S360" i="7"/>
  <c r="U358" i="7"/>
  <c r="U329" i="7"/>
  <c r="S329" i="7"/>
  <c r="V329" i="7" s="1"/>
  <c r="U327" i="7"/>
  <c r="S317" i="7"/>
  <c r="R399" i="7"/>
  <c r="S399" i="7" s="1"/>
  <c r="T385" i="7"/>
  <c r="V385" i="7" s="1"/>
  <c r="R382" i="7"/>
  <c r="U382" i="7" s="1"/>
  <c r="T375" i="7"/>
  <c r="U373" i="7"/>
  <c r="T369" i="7"/>
  <c r="V369" i="7" s="1"/>
  <c r="R366" i="7"/>
  <c r="T366" i="7" s="1"/>
  <c r="U361" i="7"/>
  <c r="T358" i="7"/>
  <c r="R344" i="7"/>
  <c r="U344" i="7" s="1"/>
  <c r="R341" i="7"/>
  <c r="T341" i="7" s="1"/>
  <c r="U330" i="7"/>
  <c r="V330" i="7" s="1"/>
  <c r="T327" i="7"/>
  <c r="T318" i="7"/>
  <c r="S379" i="7"/>
  <c r="S375" i="7"/>
  <c r="S371" i="7"/>
  <c r="S347" i="7"/>
  <c r="S340" i="7"/>
  <c r="S336" i="7"/>
  <c r="S332" i="7"/>
  <c r="S362" i="7"/>
  <c r="S358" i="7"/>
  <c r="S343" i="7"/>
  <c r="S335" i="7"/>
  <c r="S331" i="7"/>
  <c r="V331" i="7" s="1"/>
  <c r="S327" i="7"/>
  <c r="S323" i="7"/>
  <c r="R316" i="7"/>
  <c r="U316" i="7" s="1"/>
  <c r="T309" i="7"/>
  <c r="T314" i="7"/>
  <c r="S309" i="7"/>
  <c r="U309" i="7"/>
  <c r="U315" i="7"/>
  <c r="U310" i="7"/>
  <c r="S313" i="7"/>
  <c r="U313" i="7"/>
  <c r="T310" i="7"/>
  <c r="S315" i="7"/>
  <c r="S311" i="7"/>
  <c r="Q37" i="23"/>
  <c r="S37" i="23" s="1"/>
  <c r="Q41" i="23"/>
  <c r="T41" i="23" s="1"/>
  <c r="Q39" i="23"/>
  <c r="T39" i="23" s="1"/>
  <c r="S36" i="23"/>
  <c r="Q35" i="23"/>
  <c r="R35" i="23" s="1"/>
  <c r="R36" i="23"/>
  <c r="S28" i="23"/>
  <c r="Q28" i="23"/>
  <c r="R28" i="23" s="1"/>
  <c r="T27" i="23"/>
  <c r="R27" i="23"/>
  <c r="S29" i="23"/>
  <c r="S27" i="23"/>
  <c r="S25" i="23"/>
  <c r="Q25" i="23"/>
  <c r="R25" i="23" s="1"/>
  <c r="R29" i="23"/>
  <c r="R26" i="23"/>
  <c r="S34" i="23"/>
  <c r="Q34" i="23"/>
  <c r="T34" i="23" s="1"/>
  <c r="Q24" i="23"/>
  <c r="S24" i="23" s="1"/>
  <c r="R19" i="23"/>
  <c r="U19" i="23" s="1"/>
  <c r="S18" i="23"/>
  <c r="T18" i="23"/>
  <c r="R18" i="23"/>
  <c r="S19" i="23"/>
  <c r="T17" i="23"/>
  <c r="Q17" i="23"/>
  <c r="R17" i="23" s="1"/>
  <c r="R11" i="23"/>
  <c r="U11" i="23" s="1"/>
  <c r="Q10" i="23"/>
  <c r="T10" i="23" s="1"/>
  <c r="Q5" i="23"/>
  <c r="R5" i="23" s="1"/>
  <c r="Q4" i="23"/>
  <c r="R11" i="22"/>
  <c r="S12" i="22"/>
  <c r="T12" i="22"/>
  <c r="T10" i="22"/>
  <c r="R10" i="22"/>
  <c r="R12" i="22"/>
  <c r="S11" i="22"/>
  <c r="T20" i="22"/>
  <c r="R20" i="22"/>
  <c r="S20" i="22"/>
  <c r="Q18" i="22"/>
  <c r="R18" i="22" s="1"/>
  <c r="R19" i="22"/>
  <c r="U19" i="22" s="1"/>
  <c r="T28" i="22"/>
  <c r="R28" i="22"/>
  <c r="S28" i="22"/>
  <c r="Q26" i="22"/>
  <c r="R26" i="22" s="1"/>
  <c r="R30" i="22"/>
  <c r="U30" i="22" s="1"/>
  <c r="R27" i="22"/>
  <c r="S36" i="22"/>
  <c r="Q39" i="22"/>
  <c r="S39" i="22" s="1"/>
  <c r="S38" i="22"/>
  <c r="Q37" i="22"/>
  <c r="R37" i="22" s="1"/>
  <c r="T40" i="22"/>
  <c r="R36" i="22"/>
  <c r="R38" i="22"/>
  <c r="S40" i="22"/>
  <c r="U40" i="22" s="1"/>
  <c r="S50" i="22"/>
  <c r="T50" i="22"/>
  <c r="U49" i="22"/>
  <c r="Q48" i="22"/>
  <c r="S48" i="22" s="1"/>
  <c r="S46" i="22"/>
  <c r="R46" i="22"/>
  <c r="T47" i="22"/>
  <c r="R50" i="22"/>
  <c r="R47" i="22"/>
  <c r="Q57" i="22"/>
  <c r="T57" i="22" s="1"/>
  <c r="S58" i="22"/>
  <c r="T59" i="22"/>
  <c r="S56" i="22"/>
  <c r="R56" i="22"/>
  <c r="R59" i="22"/>
  <c r="S59" i="22"/>
  <c r="R58" i="22"/>
  <c r="Q55" i="22"/>
  <c r="S55" i="22" s="1"/>
  <c r="Q45" i="22"/>
  <c r="T45" i="22" s="1"/>
  <c r="Q35" i="22"/>
  <c r="S35" i="22" s="1"/>
  <c r="Q25" i="22"/>
  <c r="T25" i="22" s="1"/>
  <c r="Q17" i="22"/>
  <c r="S17" i="22" s="1"/>
  <c r="Q9" i="22"/>
  <c r="T9" i="22" s="1"/>
  <c r="Q4" i="22"/>
  <c r="S4" i="22" s="1"/>
  <c r="S21" i="21"/>
  <c r="S19" i="21"/>
  <c r="Q20" i="21"/>
  <c r="T20" i="21" s="1"/>
  <c r="Q17" i="21"/>
  <c r="S17" i="21" s="1"/>
  <c r="R19" i="21"/>
  <c r="R21" i="21"/>
  <c r="U21" i="21" s="1"/>
  <c r="S18" i="21"/>
  <c r="U18" i="21" s="1"/>
  <c r="R28" i="21"/>
  <c r="U28" i="21" s="1"/>
  <c r="T27" i="21"/>
  <c r="R27" i="21"/>
  <c r="S28" i="21"/>
  <c r="Q34" i="21"/>
  <c r="R34" i="21" s="1"/>
  <c r="U40" i="21"/>
  <c r="S39" i="21"/>
  <c r="R39" i="21"/>
  <c r="Q37" i="21"/>
  <c r="R37" i="21" s="1"/>
  <c r="T38" i="21"/>
  <c r="T36" i="21"/>
  <c r="R36" i="21"/>
  <c r="S38" i="21"/>
  <c r="S36" i="21"/>
  <c r="R38" i="21"/>
  <c r="R35" i="21"/>
  <c r="U35" i="21" s="1"/>
  <c r="S50" i="21"/>
  <c r="S47" i="21"/>
  <c r="Q46" i="21"/>
  <c r="R46" i="21" s="1"/>
  <c r="R50" i="21"/>
  <c r="R47" i="21"/>
  <c r="U47" i="21" s="1"/>
  <c r="R45" i="21"/>
  <c r="Q45" i="21"/>
  <c r="T45" i="21" s="1"/>
  <c r="Q33" i="21"/>
  <c r="S33" i="21" s="1"/>
  <c r="Q26" i="21"/>
  <c r="T26" i="21" s="1"/>
  <c r="Q16" i="21"/>
  <c r="T16" i="21" s="1"/>
  <c r="S9" i="21"/>
  <c r="Q7" i="21"/>
  <c r="T7" i="21" s="1"/>
  <c r="U5" i="21"/>
  <c r="T8" i="21"/>
  <c r="T10" i="21"/>
  <c r="S10" i="21"/>
  <c r="R10" i="21"/>
  <c r="Q8" i="21"/>
  <c r="R8" i="21" s="1"/>
  <c r="R7" i="21"/>
  <c r="R9" i="21"/>
  <c r="S11" i="21"/>
  <c r="U11" i="21" s="1"/>
  <c r="R6" i="21"/>
  <c r="Q4" i="21"/>
  <c r="T4" i="21" s="1"/>
  <c r="T97" i="20"/>
  <c r="Q96" i="20"/>
  <c r="R97" i="20"/>
  <c r="Q95" i="20"/>
  <c r="S95" i="20" s="1"/>
  <c r="Q49" i="20"/>
  <c r="T49" i="20" s="1"/>
  <c r="R49" i="20"/>
  <c r="T88" i="20"/>
  <c r="T79" i="20"/>
  <c r="S77" i="20"/>
  <c r="U74" i="20"/>
  <c r="Q59" i="20"/>
  <c r="S59" i="20" s="1"/>
  <c r="S49" i="20"/>
  <c r="Q33" i="20"/>
  <c r="T33" i="20" s="1"/>
  <c r="R33" i="20"/>
  <c r="Q21" i="20"/>
  <c r="R21" i="20" s="1"/>
  <c r="S10" i="20"/>
  <c r="U10" i="20" s="1"/>
  <c r="U5" i="20"/>
  <c r="S88" i="20"/>
  <c r="Q78" i="20"/>
  <c r="S78" i="20" s="1"/>
  <c r="T75" i="20"/>
  <c r="Q73" i="20"/>
  <c r="T73" i="20" s="1"/>
  <c r="R73" i="20"/>
  <c r="Q68" i="20"/>
  <c r="T68" i="20" s="1"/>
  <c r="T64" i="20"/>
  <c r="Q55" i="20"/>
  <c r="T47" i="20"/>
  <c r="Q46" i="20"/>
  <c r="S46" i="20" s="1"/>
  <c r="Q41" i="20"/>
  <c r="T41" i="20" s="1"/>
  <c r="T35" i="20"/>
  <c r="S22" i="20"/>
  <c r="T10" i="20"/>
  <c r="T78" i="20"/>
  <c r="Q25" i="20"/>
  <c r="T25" i="20" s="1"/>
  <c r="U90" i="20"/>
  <c r="S75" i="20"/>
  <c r="S64" i="20"/>
  <c r="U64" i="20" s="1"/>
  <c r="S41" i="20"/>
  <c r="S35" i="20"/>
  <c r="Q27" i="20"/>
  <c r="T27" i="20" s="1"/>
  <c r="S84" i="20"/>
  <c r="Q84" i="20"/>
  <c r="T84" i="20" s="1"/>
  <c r="S6" i="20"/>
  <c r="Q89" i="20"/>
  <c r="T89" i="20" s="1"/>
  <c r="R89" i="20"/>
  <c r="T85" i="20"/>
  <c r="U79" i="20"/>
  <c r="Q65" i="20"/>
  <c r="T65" i="20" s="1"/>
  <c r="T48" i="20"/>
  <c r="S47" i="20"/>
  <c r="U47" i="20" s="1"/>
  <c r="T24" i="20"/>
  <c r="Q6" i="20"/>
  <c r="T6" i="20" s="1"/>
  <c r="S85" i="20"/>
  <c r="S65" i="20"/>
  <c r="Q57" i="20"/>
  <c r="T57" i="20" s="1"/>
  <c r="T54" i="20"/>
  <c r="Q23" i="20"/>
  <c r="S23" i="20" s="1"/>
  <c r="Q11" i="20"/>
  <c r="R11" i="20" s="1"/>
  <c r="U8" i="20"/>
  <c r="S87" i="20"/>
  <c r="Q86" i="20"/>
  <c r="R86" i="20" s="1"/>
  <c r="T77" i="20"/>
  <c r="Q76" i="20"/>
  <c r="T76" i="20" s="1"/>
  <c r="T72" i="20"/>
  <c r="U72" i="20" s="1"/>
  <c r="Q67" i="20"/>
  <c r="S67" i="20" s="1"/>
  <c r="S54" i="20"/>
  <c r="T40" i="20"/>
  <c r="U40" i="20" s="1"/>
  <c r="S32" i="20"/>
  <c r="U32" i="20" s="1"/>
  <c r="T16" i="20"/>
  <c r="U16" i="20" s="1"/>
  <c r="Q15" i="20"/>
  <c r="S15" i="20" s="1"/>
  <c r="Q9" i="20"/>
  <c r="T9" i="20" s="1"/>
  <c r="R54" i="20"/>
  <c r="R46" i="20"/>
  <c r="R22" i="20"/>
  <c r="U22" i="20" s="1"/>
  <c r="R6" i="20"/>
  <c r="R75" i="20"/>
  <c r="R67" i="20"/>
  <c r="R35" i="20"/>
  <c r="Q4" i="20"/>
  <c r="T4" i="20" s="1"/>
  <c r="S57" i="19"/>
  <c r="T57" i="19"/>
  <c r="R57" i="19"/>
  <c r="Q50" i="19"/>
  <c r="R50" i="19" s="1"/>
  <c r="T41" i="19"/>
  <c r="R41" i="19"/>
  <c r="T39" i="19"/>
  <c r="S39" i="19"/>
  <c r="Q88" i="19"/>
  <c r="R88" i="19" s="1"/>
  <c r="Q86" i="19"/>
  <c r="S86" i="19"/>
  <c r="Q77" i="19"/>
  <c r="R77" i="19" s="1"/>
  <c r="T71" i="19"/>
  <c r="S71" i="19"/>
  <c r="T68" i="19"/>
  <c r="Q61" i="19"/>
  <c r="T61" i="19" s="1"/>
  <c r="S19" i="19"/>
  <c r="S88" i="19"/>
  <c r="S77" i="19"/>
  <c r="T40" i="19"/>
  <c r="S32" i="19"/>
  <c r="R32" i="19"/>
  <c r="Q30" i="19"/>
  <c r="S30" i="19" s="1"/>
  <c r="S21" i="19"/>
  <c r="Q94" i="19"/>
  <c r="S94" i="19" s="1"/>
  <c r="Q85" i="19"/>
  <c r="T85" i="19" s="1"/>
  <c r="T79" i="19"/>
  <c r="S79" i="19"/>
  <c r="R68" i="19"/>
  <c r="Q66" i="19"/>
  <c r="R66" i="19" s="1"/>
  <c r="T60" i="19"/>
  <c r="T58" i="19"/>
  <c r="S49" i="19"/>
  <c r="T49" i="19"/>
  <c r="R49" i="19"/>
  <c r="Q34" i="19"/>
  <c r="S34" i="19" s="1"/>
  <c r="T25" i="19"/>
  <c r="R25" i="19"/>
  <c r="U25" i="19" s="1"/>
  <c r="S23" i="19"/>
  <c r="T23" i="19"/>
  <c r="S40" i="19"/>
  <c r="R40" i="19"/>
  <c r="S85" i="19"/>
  <c r="T93" i="19"/>
  <c r="S87" i="19"/>
  <c r="T87" i="19"/>
  <c r="R76" i="19"/>
  <c r="Q70" i="19"/>
  <c r="T70" i="19" s="1"/>
  <c r="T67" i="19"/>
  <c r="R60" i="19"/>
  <c r="S58" i="19"/>
  <c r="Q58" i="19"/>
  <c r="R58" i="19" s="1"/>
  <c r="R44" i="19"/>
  <c r="Q42" i="19"/>
  <c r="S42" i="19" s="1"/>
  <c r="S33" i="19"/>
  <c r="R20" i="19"/>
  <c r="T33" i="19"/>
  <c r="R33" i="19"/>
  <c r="T31" i="19"/>
  <c r="S31" i="19"/>
  <c r="S93" i="19"/>
  <c r="R84" i="19"/>
  <c r="Q78" i="19"/>
  <c r="S78" i="19" s="1"/>
  <c r="Q69" i="19"/>
  <c r="T69" i="19" s="1"/>
  <c r="T59" i="19"/>
  <c r="T48" i="19"/>
  <c r="R48" i="19"/>
  <c r="S48" i="19"/>
  <c r="T43" i="19"/>
  <c r="S41" i="19"/>
  <c r="S24" i="19"/>
  <c r="R24" i="19"/>
  <c r="Q22" i="19"/>
  <c r="S22" i="19" s="1"/>
  <c r="T19" i="19"/>
  <c r="U19" i="19" s="1"/>
  <c r="R87" i="19"/>
  <c r="R79" i="19"/>
  <c r="R71" i="19"/>
  <c r="R39" i="19"/>
  <c r="U39" i="19" s="1"/>
  <c r="R31" i="19"/>
  <c r="U31" i="19" s="1"/>
  <c r="R23" i="19"/>
  <c r="U23" i="19" s="1"/>
  <c r="R85" i="19"/>
  <c r="S76" i="19"/>
  <c r="S68" i="19"/>
  <c r="S60" i="19"/>
  <c r="S52" i="19"/>
  <c r="U52" i="19" s="1"/>
  <c r="S44" i="19"/>
  <c r="R21" i="19"/>
  <c r="S20" i="19"/>
  <c r="R93" i="19"/>
  <c r="S84" i="19"/>
  <c r="S67" i="19"/>
  <c r="S59" i="19"/>
  <c r="S51" i="19"/>
  <c r="U51" i="19" s="1"/>
  <c r="S43" i="19"/>
  <c r="U43" i="19" s="1"/>
  <c r="T7" i="19"/>
  <c r="Q14" i="19"/>
  <c r="R14" i="19" s="1"/>
  <c r="Q5" i="19"/>
  <c r="S5" i="19" s="1"/>
  <c r="S11" i="19"/>
  <c r="T11" i="19"/>
  <c r="S9" i="19"/>
  <c r="Q13" i="19"/>
  <c r="S10" i="19"/>
  <c r="R12" i="19"/>
  <c r="T12" i="19"/>
  <c r="Q6" i="19"/>
  <c r="R6" i="19" s="1"/>
  <c r="S12" i="19"/>
  <c r="Q7" i="19"/>
  <c r="R7" i="19" s="1"/>
  <c r="R11" i="19"/>
  <c r="R10" i="19"/>
  <c r="U10" i="19" s="1"/>
  <c r="R9" i="19"/>
  <c r="S4" i="19"/>
  <c r="R4" i="19"/>
  <c r="M37" i="13"/>
  <c r="M38" i="13"/>
  <c r="M39" i="13"/>
  <c r="M36" i="13"/>
  <c r="K37" i="13"/>
  <c r="L37" i="13"/>
  <c r="K38" i="13"/>
  <c r="L38" i="13"/>
  <c r="N38" i="13" s="1"/>
  <c r="K39" i="13"/>
  <c r="L39" i="13"/>
  <c r="K41" i="13"/>
  <c r="L41" i="13"/>
  <c r="L36" i="13"/>
  <c r="N36" i="13" s="1"/>
  <c r="K36" i="13"/>
  <c r="X16" i="10"/>
  <c r="Y16" i="10"/>
  <c r="Z16" i="10"/>
  <c r="X17" i="10"/>
  <c r="Y17" i="10"/>
  <c r="Z17" i="10"/>
  <c r="X18" i="10"/>
  <c r="Y18" i="10"/>
  <c r="Z18" i="10"/>
  <c r="X19" i="10"/>
  <c r="Y19" i="10"/>
  <c r="Z19" i="10"/>
  <c r="X20" i="10"/>
  <c r="Y20" i="10"/>
  <c r="Z20" i="10"/>
  <c r="X25" i="10"/>
  <c r="Y25" i="10"/>
  <c r="Z25" i="10"/>
  <c r="X26" i="10"/>
  <c r="Y26" i="10"/>
  <c r="Z26" i="10"/>
  <c r="X27" i="10"/>
  <c r="Y27" i="10"/>
  <c r="Z27" i="10"/>
  <c r="X28" i="10"/>
  <c r="Y28" i="10"/>
  <c r="Z28" i="10"/>
  <c r="X29" i="10"/>
  <c r="Y29" i="10"/>
  <c r="Z29" i="10"/>
  <c r="X30" i="10"/>
  <c r="AA30" i="10" s="1"/>
  <c r="Y30" i="10"/>
  <c r="Z30" i="10"/>
  <c r="Z15" i="10"/>
  <c r="Y15" i="10"/>
  <c r="X15" i="10"/>
  <c r="Y5" i="10"/>
  <c r="Z5" i="10"/>
  <c r="AA5" i="10"/>
  <c r="AA4" i="10"/>
  <c r="Z4" i="10"/>
  <c r="Y4" i="10"/>
  <c r="M31" i="4"/>
  <c r="O31" i="4" s="1"/>
  <c r="N31" i="4"/>
  <c r="M32" i="4"/>
  <c r="O32" i="4" s="1"/>
  <c r="N32" i="4"/>
  <c r="M33" i="4"/>
  <c r="O33" i="4" s="1"/>
  <c r="N33" i="4"/>
  <c r="M34" i="4"/>
  <c r="O34" i="4" s="1"/>
  <c r="N34" i="4"/>
  <c r="N30" i="4"/>
  <c r="M30" i="4"/>
  <c r="O30" i="4" s="1"/>
  <c r="O49" i="9"/>
  <c r="O37" i="9"/>
  <c r="R13" i="9"/>
  <c r="R14" i="9"/>
  <c r="R15" i="9"/>
  <c r="R16" i="9"/>
  <c r="R17" i="9"/>
  <c r="R18" i="9"/>
  <c r="R19" i="9"/>
  <c r="R12" i="9"/>
  <c r="O12" i="9"/>
  <c r="P33" i="4" l="1"/>
  <c r="AA27" i="10"/>
  <c r="AA17" i="10"/>
  <c r="AD17" i="10"/>
  <c r="U76" i="19"/>
  <c r="S7" i="21"/>
  <c r="U7" i="21" s="1"/>
  <c r="S45" i="21"/>
  <c r="U45" i="21" s="1"/>
  <c r="U19" i="21"/>
  <c r="S7" i="19"/>
  <c r="U27" i="22"/>
  <c r="S40" i="23"/>
  <c r="N39" i="13"/>
  <c r="U71" i="19"/>
  <c r="S66" i="19"/>
  <c r="T66" i="19"/>
  <c r="S69" i="19"/>
  <c r="U50" i="21"/>
  <c r="R25" i="22"/>
  <c r="R34" i="23"/>
  <c r="V334" i="7"/>
  <c r="S48" i="20"/>
  <c r="U48" i="20" s="1"/>
  <c r="S48" i="21"/>
  <c r="AA26" i="10"/>
  <c r="AA16" i="10"/>
  <c r="AD16" i="10" s="1"/>
  <c r="N37" i="13"/>
  <c r="T14" i="19"/>
  <c r="U67" i="19"/>
  <c r="R61" i="19"/>
  <c r="R9" i="20"/>
  <c r="U10" i="21"/>
  <c r="S359" i="7"/>
  <c r="S56" i="20"/>
  <c r="U56" i="20" s="1"/>
  <c r="U33" i="19"/>
  <c r="S76" i="20"/>
  <c r="S5" i="23"/>
  <c r="T328" i="7"/>
  <c r="T6" i="21"/>
  <c r="P31" i="4"/>
  <c r="AA20" i="10"/>
  <c r="AD20" i="10" s="1"/>
  <c r="U21" i="19"/>
  <c r="R42" i="19"/>
  <c r="S11" i="20"/>
  <c r="U88" i="20"/>
  <c r="U56" i="22"/>
  <c r="U47" i="22"/>
  <c r="S382" i="7"/>
  <c r="T351" i="7"/>
  <c r="S7" i="20"/>
  <c r="R7" i="20"/>
  <c r="U59" i="19"/>
  <c r="T42" i="19"/>
  <c r="S4" i="21"/>
  <c r="S37" i="21"/>
  <c r="T49" i="21"/>
  <c r="P34" i="4"/>
  <c r="AB5" i="10"/>
  <c r="AE5" i="10" s="1"/>
  <c r="AD26" i="10"/>
  <c r="U4" i="19"/>
  <c r="S6" i="19"/>
  <c r="U24" i="19"/>
  <c r="U40" i="19"/>
  <c r="T46" i="20"/>
  <c r="R4" i="21"/>
  <c r="S16" i="21"/>
  <c r="U39" i="21"/>
  <c r="T5" i="23"/>
  <c r="U5" i="23" s="1"/>
  <c r="U18" i="23"/>
  <c r="U26" i="23"/>
  <c r="V381" i="7"/>
  <c r="S49" i="21"/>
  <c r="R34" i="20"/>
  <c r="U34" i="20" s="1"/>
  <c r="S12" i="23"/>
  <c r="U12" i="23" s="1"/>
  <c r="P30" i="4"/>
  <c r="AA15" i="10"/>
  <c r="AA29" i="10"/>
  <c r="AC29" i="10" s="1"/>
  <c r="AC26" i="10"/>
  <c r="AA19" i="10"/>
  <c r="AD19" i="10" s="1"/>
  <c r="U6" i="21"/>
  <c r="R26" i="21"/>
  <c r="U38" i="22"/>
  <c r="S35" i="23"/>
  <c r="S26" i="23"/>
  <c r="U84" i="19"/>
  <c r="U32" i="19"/>
  <c r="R65" i="20"/>
  <c r="S57" i="22"/>
  <c r="S41" i="23"/>
  <c r="T66" i="20"/>
  <c r="R66" i="20"/>
  <c r="U66" i="20" s="1"/>
  <c r="S24" i="20"/>
  <c r="U24" i="20" s="1"/>
  <c r="P36" i="13"/>
  <c r="U12" i="19"/>
  <c r="T11" i="20"/>
  <c r="U97" i="20"/>
  <c r="S9" i="22"/>
  <c r="U8" i="19"/>
  <c r="U40" i="23"/>
  <c r="AA28" i="10"/>
  <c r="AC28" i="10" s="1"/>
  <c r="AA18" i="10"/>
  <c r="AD18" i="10" s="1"/>
  <c r="U87" i="19"/>
  <c r="T77" i="19"/>
  <c r="R76" i="20"/>
  <c r="U85" i="20"/>
  <c r="T67" i="20"/>
  <c r="S73" i="20"/>
  <c r="U73" i="20" s="1"/>
  <c r="S33" i="20"/>
  <c r="U77" i="20"/>
  <c r="R33" i="21"/>
  <c r="T37" i="21"/>
  <c r="S34" i="21"/>
  <c r="R9" i="22"/>
  <c r="R57" i="22"/>
  <c r="S26" i="22"/>
  <c r="U11" i="22"/>
  <c r="U17" i="23"/>
  <c r="T28" i="23"/>
  <c r="R41" i="23"/>
  <c r="U38" i="23"/>
  <c r="T87" i="20"/>
  <c r="U87" i="20" s="1"/>
  <c r="AD15" i="10"/>
  <c r="AC30" i="10"/>
  <c r="AA25" i="10"/>
  <c r="T6" i="19"/>
  <c r="S14" i="19"/>
  <c r="U48" i="19"/>
  <c r="S61" i="19"/>
  <c r="U35" i="20"/>
  <c r="S68" i="20"/>
  <c r="U59" i="22"/>
  <c r="S17" i="23"/>
  <c r="T25" i="23"/>
  <c r="U36" i="23"/>
  <c r="S351" i="7"/>
  <c r="T441" i="7"/>
  <c r="T459" i="7"/>
  <c r="V459" i="7" s="1"/>
  <c r="T452" i="7"/>
  <c r="V452" i="7" s="1"/>
  <c r="U342" i="7"/>
  <c r="V342" i="7" s="1"/>
  <c r="V444" i="7"/>
  <c r="S29" i="22"/>
  <c r="U29" i="22" s="1"/>
  <c r="T48" i="21"/>
  <c r="U48" i="21" s="1"/>
  <c r="S324" i="7"/>
  <c r="S363" i="7"/>
  <c r="T332" i="7"/>
  <c r="S374" i="7"/>
  <c r="U389" i="7"/>
  <c r="S398" i="7"/>
  <c r="U392" i="7"/>
  <c r="T389" i="7"/>
  <c r="S421" i="7"/>
  <c r="S409" i="7"/>
  <c r="V409" i="7" s="1"/>
  <c r="S428" i="7"/>
  <c r="U419" i="7"/>
  <c r="S473" i="7"/>
  <c r="V473" i="7" s="1"/>
  <c r="T392" i="7"/>
  <c r="S425" i="7"/>
  <c r="U318" i="7"/>
  <c r="V318" i="7" s="1"/>
  <c r="T416" i="7"/>
  <c r="S416" i="7"/>
  <c r="S312" i="7"/>
  <c r="S367" i="7"/>
  <c r="T398" i="7"/>
  <c r="T377" i="7"/>
  <c r="V377" i="7" s="1"/>
  <c r="T393" i="7"/>
  <c r="T420" i="7"/>
  <c r="S449" i="7"/>
  <c r="T453" i="7"/>
  <c r="T401" i="7"/>
  <c r="T432" i="7"/>
  <c r="S432" i="7"/>
  <c r="S471" i="7"/>
  <c r="T383" i="7"/>
  <c r="S445" i="7"/>
  <c r="V445" i="7" s="1"/>
  <c r="T464" i="7"/>
  <c r="U471" i="7"/>
  <c r="S420" i="7"/>
  <c r="T456" i="7"/>
  <c r="S355" i="7"/>
  <c r="T363" i="7"/>
  <c r="U360" i="7"/>
  <c r="V360" i="7" s="1"/>
  <c r="T340" i="7"/>
  <c r="T317" i="7"/>
  <c r="U456" i="7"/>
  <c r="V456" i="7" s="1"/>
  <c r="U477" i="7"/>
  <c r="T470" i="7"/>
  <c r="T308" i="7"/>
  <c r="V308" i="7" s="1"/>
  <c r="S350" i="7"/>
  <c r="U397" i="7"/>
  <c r="U350" i="7"/>
  <c r="U388" i="7"/>
  <c r="V458" i="7"/>
  <c r="U401" i="7"/>
  <c r="V401" i="7" s="1"/>
  <c r="U440" i="7"/>
  <c r="T424" i="7"/>
  <c r="V351" i="7"/>
  <c r="S321" i="7"/>
  <c r="T388" i="7"/>
  <c r="S462" i="7"/>
  <c r="T417" i="7"/>
  <c r="U417" i="7"/>
  <c r="U326" i="7"/>
  <c r="V326" i="7" s="1"/>
  <c r="U307" i="7"/>
  <c r="S319" i="7"/>
  <c r="T359" i="7"/>
  <c r="U321" i="7"/>
  <c r="S364" i="7"/>
  <c r="T428" i="7"/>
  <c r="V428" i="7" s="1"/>
  <c r="T372" i="7"/>
  <c r="V372" i="7" s="1"/>
  <c r="S470" i="7"/>
  <c r="V470" i="7" s="1"/>
  <c r="T425" i="7"/>
  <c r="V425" i="7" s="1"/>
  <c r="S307" i="7"/>
  <c r="V359" i="7"/>
  <c r="T352" i="7"/>
  <c r="S477" i="7"/>
  <c r="V477" i="7" s="1"/>
  <c r="S328" i="7"/>
  <c r="V328" i="7" s="1"/>
  <c r="T324" i="7"/>
  <c r="S352" i="7"/>
  <c r="U439" i="7"/>
  <c r="S439" i="7"/>
  <c r="V441" i="7"/>
  <c r="S481" i="7"/>
  <c r="U319" i="7"/>
  <c r="V436" i="7"/>
  <c r="V373" i="7"/>
  <c r="U443" i="7"/>
  <c r="S440" i="7"/>
  <c r="V338" i="7"/>
  <c r="V310" i="7"/>
  <c r="T374" i="7"/>
  <c r="V374" i="7" s="1"/>
  <c r="T462" i="7"/>
  <c r="T396" i="7"/>
  <c r="U396" i="7"/>
  <c r="P32" i="4"/>
  <c r="U366" i="7"/>
  <c r="S354" i="7"/>
  <c r="V336" i="7"/>
  <c r="U339" i="7"/>
  <c r="V357" i="7"/>
  <c r="S397" i="7"/>
  <c r="T384" i="7"/>
  <c r="U427" i="7"/>
  <c r="S376" i="7"/>
  <c r="T382" i="7"/>
  <c r="V382" i="7" s="1"/>
  <c r="U472" i="7"/>
  <c r="T478" i="7"/>
  <c r="U463" i="7"/>
  <c r="V463" i="7" s="1"/>
  <c r="U314" i="7"/>
  <c r="V314" i="7" s="1"/>
  <c r="U311" i="7"/>
  <c r="V311" i="7" s="1"/>
  <c r="T400" i="7"/>
  <c r="S400" i="7"/>
  <c r="U400" i="7"/>
  <c r="S424" i="7"/>
  <c r="V424" i="7" s="1"/>
  <c r="T312" i="7"/>
  <c r="V312" i="7" s="1"/>
  <c r="T443" i="7"/>
  <c r="T320" i="7"/>
  <c r="S384" i="7"/>
  <c r="V404" i="7"/>
  <c r="V457" i="7"/>
  <c r="T378" i="7"/>
  <c r="U461" i="7"/>
  <c r="S453" i="7"/>
  <c r="V433" i="7"/>
  <c r="S408" i="7"/>
  <c r="V315" i="7"/>
  <c r="V362" i="7"/>
  <c r="V347" i="7"/>
  <c r="U365" i="7"/>
  <c r="V322" i="7"/>
  <c r="S461" i="7"/>
  <c r="V392" i="7"/>
  <c r="S478" i="7"/>
  <c r="T472" i="7"/>
  <c r="T435" i="7"/>
  <c r="S475" i="7"/>
  <c r="U468" i="7"/>
  <c r="U469" i="7"/>
  <c r="U465" i="7"/>
  <c r="V465" i="7" s="1"/>
  <c r="T346" i="7"/>
  <c r="V346" i="7" s="1"/>
  <c r="S366" i="7"/>
  <c r="V366" i="7" s="1"/>
  <c r="U476" i="7"/>
  <c r="U475" i="7"/>
  <c r="T449" i="7"/>
  <c r="V449" i="7" s="1"/>
  <c r="S383" i="7"/>
  <c r="V383" i="7" s="1"/>
  <c r="S320" i="7"/>
  <c r="U337" i="7"/>
  <c r="V337" i="7" s="1"/>
  <c r="T394" i="7"/>
  <c r="V442" i="7"/>
  <c r="S469" i="7"/>
  <c r="U451" i="7"/>
  <c r="S387" i="7"/>
  <c r="S479" i="7"/>
  <c r="U481" i="7"/>
  <c r="V317" i="7"/>
  <c r="S339" i="7"/>
  <c r="V333" i="7"/>
  <c r="S451" i="7"/>
  <c r="U479" i="7"/>
  <c r="T365" i="7"/>
  <c r="T387" i="7"/>
  <c r="T376" i="7"/>
  <c r="V368" i="7"/>
  <c r="T460" i="7"/>
  <c r="T476" i="7"/>
  <c r="T482" i="7"/>
  <c r="T408" i="7"/>
  <c r="S434" i="7"/>
  <c r="U434" i="7"/>
  <c r="S446" i="7"/>
  <c r="U446" i="7"/>
  <c r="V327" i="7"/>
  <c r="V358" i="7"/>
  <c r="V340" i="7"/>
  <c r="V371" i="7"/>
  <c r="U386" i="7"/>
  <c r="V361" i="7"/>
  <c r="T354" i="7"/>
  <c r="T367" i="7"/>
  <c r="S394" i="7"/>
  <c r="S391" i="7"/>
  <c r="V391" i="7" s="1"/>
  <c r="V474" i="7"/>
  <c r="U423" i="7"/>
  <c r="S447" i="7"/>
  <c r="T434" i="7"/>
  <c r="T411" i="7"/>
  <c r="T480" i="7"/>
  <c r="T446" i="7"/>
  <c r="V413" i="7"/>
  <c r="U399" i="7"/>
  <c r="T468" i="7"/>
  <c r="T407" i="7"/>
  <c r="S344" i="7"/>
  <c r="V375" i="7"/>
  <c r="U341" i="7"/>
  <c r="S341" i="7"/>
  <c r="U390" i="7"/>
  <c r="U348" i="7"/>
  <c r="S348" i="7"/>
  <c r="U411" i="7"/>
  <c r="U447" i="7"/>
  <c r="T427" i="7"/>
  <c r="V427" i="7" s="1"/>
  <c r="T403" i="7"/>
  <c r="U455" i="7"/>
  <c r="S414" i="7"/>
  <c r="U414" i="7"/>
  <c r="S395" i="7"/>
  <c r="U395" i="7"/>
  <c r="V335" i="7"/>
  <c r="V379" i="7"/>
  <c r="U370" i="7"/>
  <c r="S378" i="7"/>
  <c r="V378" i="7" s="1"/>
  <c r="T323" i="7"/>
  <c r="V323" i="7" s="1"/>
  <c r="T386" i="7"/>
  <c r="U435" i="7"/>
  <c r="U393" i="7"/>
  <c r="V393" i="7" s="1"/>
  <c r="T395" i="7"/>
  <c r="T370" i="7"/>
  <c r="S482" i="7"/>
  <c r="U431" i="7"/>
  <c r="V405" i="7"/>
  <c r="V467" i="7"/>
  <c r="T431" i="7"/>
  <c r="S406" i="7"/>
  <c r="U406" i="7"/>
  <c r="V429" i="7"/>
  <c r="S410" i="7"/>
  <c r="U410" i="7"/>
  <c r="V398" i="7"/>
  <c r="T455" i="7"/>
  <c r="T423" i="7"/>
  <c r="U356" i="7"/>
  <c r="S356" i="7"/>
  <c r="V343" i="7"/>
  <c r="V355" i="7"/>
  <c r="U325" i="7"/>
  <c r="S325" i="7"/>
  <c r="V364" i="7"/>
  <c r="T348" i="7"/>
  <c r="T399" i="7"/>
  <c r="U407" i="7"/>
  <c r="V421" i="7"/>
  <c r="U460" i="7"/>
  <c r="T415" i="7"/>
  <c r="V471" i="7"/>
  <c r="U450" i="7"/>
  <c r="S450" i="7"/>
  <c r="T419" i="7"/>
  <c r="S430" i="7"/>
  <c r="U430" i="7"/>
  <c r="T344" i="7"/>
  <c r="T390" i="7"/>
  <c r="V390" i="7" s="1"/>
  <c r="V437" i="7"/>
  <c r="S418" i="7"/>
  <c r="U418" i="7"/>
  <c r="S422" i="7"/>
  <c r="U422" i="7"/>
  <c r="S426" i="7"/>
  <c r="U426" i="7"/>
  <c r="S454" i="7"/>
  <c r="U454" i="7"/>
  <c r="U380" i="7"/>
  <c r="S380" i="7"/>
  <c r="V332" i="7"/>
  <c r="U345" i="7"/>
  <c r="S345" i="7"/>
  <c r="T345" i="7"/>
  <c r="U403" i="7"/>
  <c r="S466" i="7"/>
  <c r="U415" i="7"/>
  <c r="V353" i="7"/>
  <c r="T418" i="7"/>
  <c r="S402" i="7"/>
  <c r="U402" i="7"/>
  <c r="T422" i="7"/>
  <c r="T466" i="7"/>
  <c r="T426" i="7"/>
  <c r="U464" i="7"/>
  <c r="V464" i="7" s="1"/>
  <c r="U480" i="7"/>
  <c r="T454" i="7"/>
  <c r="V309" i="7"/>
  <c r="V313" i="7"/>
  <c r="S316" i="7"/>
  <c r="T316" i="7"/>
  <c r="U41" i="23"/>
  <c r="T35" i="23"/>
  <c r="R39" i="23"/>
  <c r="U35" i="23"/>
  <c r="S39" i="23"/>
  <c r="T37" i="23"/>
  <c r="R37" i="23"/>
  <c r="U27" i="23"/>
  <c r="U29" i="23"/>
  <c r="U25" i="23"/>
  <c r="U28" i="23"/>
  <c r="U34" i="23"/>
  <c r="R24" i="23"/>
  <c r="T24" i="23"/>
  <c r="S10" i="23"/>
  <c r="R10" i="23"/>
  <c r="T4" i="23"/>
  <c r="R4" i="23"/>
  <c r="S4" i="23"/>
  <c r="U12" i="22"/>
  <c r="U10" i="22"/>
  <c r="S18" i="22"/>
  <c r="U18" i="22" s="1"/>
  <c r="U20" i="22"/>
  <c r="T18" i="22"/>
  <c r="T26" i="22"/>
  <c r="U26" i="22" s="1"/>
  <c r="U28" i="22"/>
  <c r="S37" i="22"/>
  <c r="T37" i="22"/>
  <c r="U36" i="22"/>
  <c r="R39" i="22"/>
  <c r="U39" i="22" s="1"/>
  <c r="T39" i="22"/>
  <c r="U50" i="22"/>
  <c r="U46" i="22"/>
  <c r="T48" i="22"/>
  <c r="R48" i="22"/>
  <c r="U58" i="22"/>
  <c r="U57" i="22"/>
  <c r="T55" i="22"/>
  <c r="R55" i="22"/>
  <c r="S45" i="22"/>
  <c r="R45" i="22"/>
  <c r="T35" i="22"/>
  <c r="R35" i="22"/>
  <c r="S25" i="22"/>
  <c r="U25" i="22" s="1"/>
  <c r="T17" i="22"/>
  <c r="R17" i="22"/>
  <c r="U9" i="22"/>
  <c r="R4" i="22"/>
  <c r="T4" i="22"/>
  <c r="S20" i="21"/>
  <c r="R20" i="21"/>
  <c r="T17" i="21"/>
  <c r="R17" i="21"/>
  <c r="U27" i="21"/>
  <c r="U38" i="21"/>
  <c r="U37" i="21"/>
  <c r="T34" i="21"/>
  <c r="U34" i="21" s="1"/>
  <c r="U36" i="21"/>
  <c r="S46" i="21"/>
  <c r="T46" i="21"/>
  <c r="T33" i="21"/>
  <c r="U33" i="21" s="1"/>
  <c r="S26" i="21"/>
  <c r="U26" i="21" s="1"/>
  <c r="R16" i="21"/>
  <c r="U16" i="21" s="1"/>
  <c r="U9" i="21"/>
  <c r="S8" i="21"/>
  <c r="U8" i="21" s="1"/>
  <c r="U4" i="21"/>
  <c r="S96" i="20"/>
  <c r="R96" i="20"/>
  <c r="T96" i="20"/>
  <c r="R95" i="20"/>
  <c r="T95" i="20"/>
  <c r="R59" i="20"/>
  <c r="T21" i="20"/>
  <c r="S57" i="20"/>
  <c r="R84" i="20"/>
  <c r="U84" i="20" s="1"/>
  <c r="R78" i="20"/>
  <c r="U78" i="20" s="1"/>
  <c r="S9" i="20"/>
  <c r="U9" i="20" s="1"/>
  <c r="U67" i="20"/>
  <c r="U46" i="20"/>
  <c r="T59" i="20"/>
  <c r="U76" i="20"/>
  <c r="T86" i="20"/>
  <c r="U33" i="20"/>
  <c r="R68" i="20"/>
  <c r="U68" i="20" s="1"/>
  <c r="U49" i="20"/>
  <c r="R55" i="20"/>
  <c r="T55" i="20"/>
  <c r="U11" i="20"/>
  <c r="U75" i="20"/>
  <c r="U54" i="20"/>
  <c r="S86" i="20"/>
  <c r="S89" i="20"/>
  <c r="U89" i="20" s="1"/>
  <c r="S55" i="20"/>
  <c r="R25" i="20"/>
  <c r="R41" i="20"/>
  <c r="U41" i="20" s="1"/>
  <c r="S27" i="20"/>
  <c r="U65" i="20"/>
  <c r="R27" i="20"/>
  <c r="U6" i="20"/>
  <c r="R57" i="20"/>
  <c r="U57" i="20" s="1"/>
  <c r="S21" i="20"/>
  <c r="S25" i="20"/>
  <c r="R15" i="20"/>
  <c r="U15" i="20" s="1"/>
  <c r="T15" i="20"/>
  <c r="R23" i="20"/>
  <c r="T23" i="20"/>
  <c r="R4" i="20"/>
  <c r="S4" i="20"/>
  <c r="U61" i="19"/>
  <c r="R69" i="19"/>
  <c r="U69" i="19" s="1"/>
  <c r="U49" i="19"/>
  <c r="R30" i="19"/>
  <c r="T30" i="19"/>
  <c r="S50" i="19"/>
  <c r="U50" i="19" s="1"/>
  <c r="U60" i="19"/>
  <c r="T34" i="19"/>
  <c r="U57" i="19"/>
  <c r="U77" i="19"/>
  <c r="T50" i="19"/>
  <c r="U44" i="19"/>
  <c r="S70" i="19"/>
  <c r="R70" i="19"/>
  <c r="U66" i="19"/>
  <c r="T88" i="19"/>
  <c r="U88" i="19" s="1"/>
  <c r="U93" i="19"/>
  <c r="U85" i="19"/>
  <c r="R78" i="19"/>
  <c r="T78" i="19"/>
  <c r="U42" i="19"/>
  <c r="R34" i="19"/>
  <c r="U34" i="19" s="1"/>
  <c r="U79" i="19"/>
  <c r="R22" i="19"/>
  <c r="U22" i="19" s="1"/>
  <c r="T22" i="19"/>
  <c r="U20" i="19"/>
  <c r="U58" i="19"/>
  <c r="U68" i="19"/>
  <c r="R94" i="19"/>
  <c r="T94" i="19"/>
  <c r="R86" i="19"/>
  <c r="T86" i="19"/>
  <c r="U41" i="19"/>
  <c r="U6" i="19"/>
  <c r="U9" i="19"/>
  <c r="U11" i="19"/>
  <c r="T13" i="19"/>
  <c r="R13" i="19"/>
  <c r="U7" i="19"/>
  <c r="R5" i="19"/>
  <c r="T5" i="19"/>
  <c r="S13" i="19"/>
  <c r="U14" i="19"/>
  <c r="AB18" i="10"/>
  <c r="AC18" i="10"/>
  <c r="AB20" i="10"/>
  <c r="AC20" i="10"/>
  <c r="AD25" i="10"/>
  <c r="AB17" i="10"/>
  <c r="AC17" i="10"/>
  <c r="AD30" i="10"/>
  <c r="AC25" i="10"/>
  <c r="AB19" i="10"/>
  <c r="AC19" i="10"/>
  <c r="AC27" i="10"/>
  <c r="AB16" i="10"/>
  <c r="AC16" i="10"/>
  <c r="AB30" i="10"/>
  <c r="AB29" i="10"/>
  <c r="AB28" i="10"/>
  <c r="AB27" i="10"/>
  <c r="AB26" i="10"/>
  <c r="AE26" i="10" s="1"/>
  <c r="AB25" i="10"/>
  <c r="AC15" i="10"/>
  <c r="AB15" i="10"/>
  <c r="AB4" i="10"/>
  <c r="N50" i="2"/>
  <c r="P50" i="2" s="1"/>
  <c r="O50" i="2"/>
  <c r="Q50" i="2"/>
  <c r="N51" i="2"/>
  <c r="P51" i="2" s="1"/>
  <c r="O51" i="2"/>
  <c r="Q51" i="2"/>
  <c r="Q49" i="2"/>
  <c r="O49" i="2"/>
  <c r="N49" i="2"/>
  <c r="P49" i="2" s="1"/>
  <c r="N42" i="2"/>
  <c r="O42" i="2"/>
  <c r="P42" i="2"/>
  <c r="Q42" i="2"/>
  <c r="N43" i="2"/>
  <c r="P43" i="2" s="1"/>
  <c r="O43" i="2"/>
  <c r="Q43" i="2"/>
  <c r="N44" i="2"/>
  <c r="P44" i="2" s="1"/>
  <c r="O44" i="2"/>
  <c r="Q44" i="2"/>
  <c r="N45" i="2"/>
  <c r="P45" i="2" s="1"/>
  <c r="O45" i="2"/>
  <c r="Q45" i="2"/>
  <c r="Q41" i="2"/>
  <c r="O41" i="2"/>
  <c r="N41" i="2"/>
  <c r="P41" i="2" s="1"/>
  <c r="N35" i="2"/>
  <c r="P35" i="2" s="1"/>
  <c r="O35" i="2"/>
  <c r="Q35" i="2"/>
  <c r="N36" i="2"/>
  <c r="P36" i="2" s="1"/>
  <c r="O36" i="2"/>
  <c r="Q36" i="2"/>
  <c r="N37" i="2"/>
  <c r="P37" i="2" s="1"/>
  <c r="O37" i="2"/>
  <c r="Q37" i="2"/>
  <c r="Q34" i="2"/>
  <c r="O34" i="2"/>
  <c r="N34" i="2"/>
  <c r="P34" i="2" s="1"/>
  <c r="N25" i="2"/>
  <c r="O25" i="2"/>
  <c r="P25" i="2"/>
  <c r="Q25" i="2"/>
  <c r="N26" i="2"/>
  <c r="P26" i="2" s="1"/>
  <c r="O26" i="2"/>
  <c r="R26" i="2" s="1"/>
  <c r="U26" i="2" s="1"/>
  <c r="Q26" i="2"/>
  <c r="N27" i="2"/>
  <c r="P27" i="2" s="1"/>
  <c r="O27" i="2"/>
  <c r="Q27" i="2"/>
  <c r="N28" i="2"/>
  <c r="P28" i="2" s="1"/>
  <c r="O28" i="2"/>
  <c r="Q28" i="2"/>
  <c r="N29" i="2"/>
  <c r="P29" i="2" s="1"/>
  <c r="O29" i="2"/>
  <c r="Q29" i="2"/>
  <c r="N30" i="2"/>
  <c r="P30" i="2" s="1"/>
  <c r="O30" i="2"/>
  <c r="Q30" i="2"/>
  <c r="Q24" i="2"/>
  <c r="O24" i="2"/>
  <c r="N24" i="2"/>
  <c r="P24" i="2" s="1"/>
  <c r="N16" i="2"/>
  <c r="P16" i="2" s="1"/>
  <c r="O16" i="2"/>
  <c r="Q16" i="2"/>
  <c r="N17" i="2"/>
  <c r="P17" i="2" s="1"/>
  <c r="O17" i="2"/>
  <c r="Q17" i="2"/>
  <c r="N18" i="2"/>
  <c r="P18" i="2" s="1"/>
  <c r="O18" i="2"/>
  <c r="Q18" i="2"/>
  <c r="N19" i="2"/>
  <c r="P19" i="2" s="1"/>
  <c r="O19" i="2"/>
  <c r="Q19" i="2"/>
  <c r="N20" i="2"/>
  <c r="O20" i="2"/>
  <c r="P20" i="2"/>
  <c r="Q20" i="2"/>
  <c r="Q15" i="2"/>
  <c r="O15" i="2"/>
  <c r="N15" i="2"/>
  <c r="P15" i="2" s="1"/>
  <c r="N6" i="2"/>
  <c r="P6" i="2" s="1"/>
  <c r="O6" i="2"/>
  <c r="Q6" i="2"/>
  <c r="N7" i="2"/>
  <c r="P7" i="2" s="1"/>
  <c r="R7" i="2" s="1"/>
  <c r="O7" i="2"/>
  <c r="Q7" i="2"/>
  <c r="N8" i="2"/>
  <c r="P8" i="2" s="1"/>
  <c r="O8" i="2"/>
  <c r="Q8" i="2"/>
  <c r="N9" i="2"/>
  <c r="P9" i="2" s="1"/>
  <c r="O9" i="2"/>
  <c r="Q9" i="2"/>
  <c r="N10" i="2"/>
  <c r="O10" i="2"/>
  <c r="P10" i="2"/>
  <c r="Q10" i="2"/>
  <c r="N11" i="2"/>
  <c r="P11" i="2" s="1"/>
  <c r="O11" i="2"/>
  <c r="Q11" i="2"/>
  <c r="Q5" i="2"/>
  <c r="O5" i="2"/>
  <c r="N5" i="2"/>
  <c r="P5" i="2" s="1"/>
  <c r="N81" i="1"/>
  <c r="P81" i="1" s="1"/>
  <c r="O81" i="1"/>
  <c r="Q81" i="1"/>
  <c r="N82" i="1"/>
  <c r="P82" i="1" s="1"/>
  <c r="O82" i="1"/>
  <c r="Q82" i="1"/>
  <c r="N83" i="1"/>
  <c r="P83" i="1" s="1"/>
  <c r="O83" i="1"/>
  <c r="Q83" i="1"/>
  <c r="N84" i="1"/>
  <c r="O84" i="1"/>
  <c r="P84" i="1"/>
  <c r="R84" i="1" s="1"/>
  <c r="Q84" i="1"/>
  <c r="N85" i="1"/>
  <c r="P85" i="1" s="1"/>
  <c r="O85" i="1"/>
  <c r="Q85" i="1"/>
  <c r="Q80" i="1"/>
  <c r="O80" i="1"/>
  <c r="N80" i="1"/>
  <c r="P80" i="1" s="1"/>
  <c r="N70" i="1"/>
  <c r="P70" i="1" s="1"/>
  <c r="O70" i="1"/>
  <c r="Q70" i="1"/>
  <c r="N71" i="1"/>
  <c r="P71" i="1" s="1"/>
  <c r="O71" i="1"/>
  <c r="Q71" i="1"/>
  <c r="N72" i="1"/>
  <c r="P72" i="1" s="1"/>
  <c r="O72" i="1"/>
  <c r="Q72" i="1"/>
  <c r="N73" i="1"/>
  <c r="P73" i="1" s="1"/>
  <c r="O73" i="1"/>
  <c r="Q73" i="1"/>
  <c r="N74" i="1"/>
  <c r="P74" i="1" s="1"/>
  <c r="O74" i="1"/>
  <c r="Q74" i="1"/>
  <c r="N75" i="1"/>
  <c r="P75" i="1" s="1"/>
  <c r="O75" i="1"/>
  <c r="Q75" i="1"/>
  <c r="N76" i="1"/>
  <c r="P76" i="1" s="1"/>
  <c r="O76" i="1"/>
  <c r="R76" i="1" s="1"/>
  <c r="U76" i="1" s="1"/>
  <c r="Q76" i="1"/>
  <c r="Q69" i="1"/>
  <c r="O69" i="1"/>
  <c r="N69" i="1"/>
  <c r="P69" i="1" s="1"/>
  <c r="O5" i="9"/>
  <c r="Q5" i="9" s="1"/>
  <c r="P5" i="9"/>
  <c r="R5" i="9"/>
  <c r="O6" i="9"/>
  <c r="Q6" i="9" s="1"/>
  <c r="P6" i="9"/>
  <c r="R6" i="9"/>
  <c r="O7" i="9"/>
  <c r="P7" i="9"/>
  <c r="Q7" i="9"/>
  <c r="R7" i="9"/>
  <c r="O8" i="9"/>
  <c r="Q8" i="9" s="1"/>
  <c r="P8" i="9"/>
  <c r="R8" i="9"/>
  <c r="P12" i="9"/>
  <c r="Q12" i="9"/>
  <c r="O13" i="9"/>
  <c r="Q13" i="9" s="1"/>
  <c r="P13" i="9"/>
  <c r="O14" i="9"/>
  <c r="Q14" i="9" s="1"/>
  <c r="P14" i="9"/>
  <c r="O15" i="9"/>
  <c r="Q15" i="9" s="1"/>
  <c r="P15" i="9"/>
  <c r="O16" i="9"/>
  <c r="Q16" i="9" s="1"/>
  <c r="P16" i="9"/>
  <c r="O17" i="9"/>
  <c r="Q17" i="9" s="1"/>
  <c r="P17" i="9"/>
  <c r="O18" i="9"/>
  <c r="Q18" i="9" s="1"/>
  <c r="S18" i="9" s="1"/>
  <c r="V18" i="9" s="1"/>
  <c r="P18" i="9"/>
  <c r="O19" i="9"/>
  <c r="Q19" i="9" s="1"/>
  <c r="P19" i="9"/>
  <c r="O23" i="9"/>
  <c r="Q23" i="9" s="1"/>
  <c r="P23" i="9"/>
  <c r="R23" i="9"/>
  <c r="O24" i="9"/>
  <c r="Q24" i="9" s="1"/>
  <c r="P24" i="9"/>
  <c r="R24" i="9"/>
  <c r="O25" i="9"/>
  <c r="Q25" i="9" s="1"/>
  <c r="P25" i="9"/>
  <c r="R25" i="9"/>
  <c r="O27" i="9"/>
  <c r="Q27" i="9" s="1"/>
  <c r="P27" i="9"/>
  <c r="R27" i="9"/>
  <c r="O31" i="9"/>
  <c r="Q31" i="9" s="1"/>
  <c r="P31" i="9"/>
  <c r="R31" i="9"/>
  <c r="O32" i="9"/>
  <c r="Q32" i="9" s="1"/>
  <c r="P32" i="9"/>
  <c r="R32" i="9"/>
  <c r="O33" i="9"/>
  <c r="Q33" i="9" s="1"/>
  <c r="P33" i="9"/>
  <c r="R33" i="9"/>
  <c r="P37" i="9"/>
  <c r="Q37" i="9"/>
  <c r="R37" i="9"/>
  <c r="O38" i="9"/>
  <c r="Q38" i="9" s="1"/>
  <c r="P38" i="9"/>
  <c r="R38" i="9"/>
  <c r="O39" i="9"/>
  <c r="Q39" i="9" s="1"/>
  <c r="P39" i="9"/>
  <c r="R39" i="9"/>
  <c r="O40" i="9"/>
  <c r="Q40" i="9" s="1"/>
  <c r="P40" i="9"/>
  <c r="R40" i="9"/>
  <c r="O41" i="9"/>
  <c r="Q41" i="9" s="1"/>
  <c r="P41" i="9"/>
  <c r="R41" i="9"/>
  <c r="O42" i="9"/>
  <c r="Q42" i="9" s="1"/>
  <c r="P42" i="9"/>
  <c r="R42" i="9"/>
  <c r="O43" i="9"/>
  <c r="Q43" i="9" s="1"/>
  <c r="P43" i="9"/>
  <c r="R43" i="9"/>
  <c r="O47" i="9"/>
  <c r="Q47" i="9" s="1"/>
  <c r="P47" i="9"/>
  <c r="R47" i="9"/>
  <c r="O48" i="9"/>
  <c r="Q48" i="9" s="1"/>
  <c r="P48" i="9"/>
  <c r="R48" i="9"/>
  <c r="Q49" i="9"/>
  <c r="P49" i="9"/>
  <c r="R49" i="9"/>
  <c r="O50" i="9"/>
  <c r="P50" i="9"/>
  <c r="Q50" i="9"/>
  <c r="R50" i="9"/>
  <c r="O51" i="9"/>
  <c r="P51" i="9"/>
  <c r="Q51" i="9"/>
  <c r="R51" i="9"/>
  <c r="O55" i="9"/>
  <c r="Q55" i="9" s="1"/>
  <c r="P55" i="9"/>
  <c r="R55" i="9"/>
  <c r="O56" i="9"/>
  <c r="Q56" i="9" s="1"/>
  <c r="P56" i="9"/>
  <c r="R56" i="9"/>
  <c r="O57" i="9"/>
  <c r="Q57" i="9" s="1"/>
  <c r="P57" i="9"/>
  <c r="R57" i="9"/>
  <c r="O58" i="9"/>
  <c r="Q58" i="9" s="1"/>
  <c r="P58" i="9"/>
  <c r="R58" i="9"/>
  <c r="O59" i="9"/>
  <c r="Q59" i="9" s="1"/>
  <c r="P59" i="9"/>
  <c r="R59" i="9"/>
  <c r="O60" i="9"/>
  <c r="Q60" i="9" s="1"/>
  <c r="P60" i="9"/>
  <c r="R60" i="9"/>
  <c r="O61" i="9"/>
  <c r="Q61" i="9" s="1"/>
  <c r="P61" i="9"/>
  <c r="R61" i="9"/>
  <c r="O62" i="9"/>
  <c r="Q62" i="9" s="1"/>
  <c r="P62" i="9"/>
  <c r="R62" i="9"/>
  <c r="O66" i="9"/>
  <c r="Q66" i="9" s="1"/>
  <c r="P66" i="9"/>
  <c r="R66" i="9"/>
  <c r="O67" i="9"/>
  <c r="Q67" i="9" s="1"/>
  <c r="P67" i="9"/>
  <c r="R67" i="9"/>
  <c r="O68" i="9"/>
  <c r="Q68" i="9" s="1"/>
  <c r="P68" i="9"/>
  <c r="R68" i="9"/>
  <c r="O69" i="9"/>
  <c r="P69" i="9"/>
  <c r="Q69" i="9"/>
  <c r="R69" i="9"/>
  <c r="O70" i="9"/>
  <c r="Q70" i="9" s="1"/>
  <c r="P70" i="9"/>
  <c r="R70" i="9"/>
  <c r="R4" i="9"/>
  <c r="P4" i="9"/>
  <c r="O4" i="9"/>
  <c r="Q4" i="9" s="1"/>
  <c r="S15" i="9" l="1"/>
  <c r="V15" i="9" s="1"/>
  <c r="S24" i="9"/>
  <c r="S51" i="9"/>
  <c r="U51" i="9" s="1"/>
  <c r="S58" i="9"/>
  <c r="T58" i="9" s="1"/>
  <c r="S12" i="9"/>
  <c r="S42" i="9"/>
  <c r="T42" i="9" s="1"/>
  <c r="AE25" i="10"/>
  <c r="U17" i="21"/>
  <c r="V439" i="7"/>
  <c r="AD28" i="10"/>
  <c r="S67" i="9"/>
  <c r="U67" i="9" s="1"/>
  <c r="V24" i="9"/>
  <c r="R42" i="2"/>
  <c r="T42" i="2" s="1"/>
  <c r="U46" i="21"/>
  <c r="V432" i="7"/>
  <c r="S59" i="9"/>
  <c r="U59" i="9" s="1"/>
  <c r="U24" i="9"/>
  <c r="R28" i="2"/>
  <c r="S28" i="2" s="1"/>
  <c r="AC5" i="10"/>
  <c r="AF5" i="10" s="1"/>
  <c r="V431" i="7"/>
  <c r="U49" i="21"/>
  <c r="AD5" i="10"/>
  <c r="Y23" i="9"/>
  <c r="R5" i="2"/>
  <c r="R30" i="2"/>
  <c r="S30" i="2" s="1"/>
  <c r="R43" i="2"/>
  <c r="S43" i="2" s="1"/>
  <c r="U37" i="23"/>
  <c r="V388" i="7"/>
  <c r="V389" i="7"/>
  <c r="AD29" i="10"/>
  <c r="U7" i="20"/>
  <c r="V58" i="9"/>
  <c r="S66" i="9"/>
  <c r="U66" i="9" s="1"/>
  <c r="T36" i="2"/>
  <c r="R36" i="2"/>
  <c r="S36" i="2" s="1"/>
  <c r="S16" i="9"/>
  <c r="V16" i="9" s="1"/>
  <c r="U16" i="9"/>
  <c r="W16" i="9" s="1"/>
  <c r="R16" i="2"/>
  <c r="T16" i="2" s="1"/>
  <c r="R45" i="2"/>
  <c r="T45" i="2" s="1"/>
  <c r="R82" i="1"/>
  <c r="S82" i="1" s="1"/>
  <c r="R18" i="2"/>
  <c r="S18" i="2" s="1"/>
  <c r="R51" i="2"/>
  <c r="S51" i="2" s="1"/>
  <c r="T18" i="2"/>
  <c r="U42" i="2"/>
  <c r="R37" i="2"/>
  <c r="S37" i="2" s="1"/>
  <c r="R50" i="2"/>
  <c r="U50" i="2" s="1"/>
  <c r="S6" i="9"/>
  <c r="T6" i="9" s="1"/>
  <c r="R83" i="1"/>
  <c r="S83" i="1" s="1"/>
  <c r="R17" i="2"/>
  <c r="S17" i="2" s="1"/>
  <c r="T43" i="2"/>
  <c r="T16" i="9"/>
  <c r="R75" i="1"/>
  <c r="T75" i="1" s="1"/>
  <c r="U70" i="19"/>
  <c r="U17" i="22"/>
  <c r="U10" i="23"/>
  <c r="V367" i="7"/>
  <c r="S43" i="9"/>
  <c r="U43" i="9" s="1"/>
  <c r="V6" i="9"/>
  <c r="R29" i="2"/>
  <c r="T25" i="2"/>
  <c r="U36" i="2"/>
  <c r="V462" i="7"/>
  <c r="R85" i="1"/>
  <c r="T85" i="1" s="1"/>
  <c r="R25" i="2"/>
  <c r="U25" i="2" s="1"/>
  <c r="U37" i="2"/>
  <c r="AE18" i="10"/>
  <c r="U23" i="20"/>
  <c r="U86" i="20"/>
  <c r="U37" i="22"/>
  <c r="V416" i="7"/>
  <c r="V363" i="7"/>
  <c r="S50" i="9"/>
  <c r="U50" i="9" s="1"/>
  <c r="T43" i="9"/>
  <c r="S17" i="9"/>
  <c r="T17" i="9" s="1"/>
  <c r="R70" i="1"/>
  <c r="U83" i="1"/>
  <c r="R11" i="2"/>
  <c r="U11" i="2" s="1"/>
  <c r="U20" i="21"/>
  <c r="U48" i="22"/>
  <c r="R74" i="1"/>
  <c r="T74" i="1" s="1"/>
  <c r="T20" i="2"/>
  <c r="V420" i="7"/>
  <c r="U84" i="1"/>
  <c r="R10" i="2"/>
  <c r="R20" i="2"/>
  <c r="U17" i="2"/>
  <c r="U45" i="2"/>
  <c r="S42" i="2"/>
  <c r="AE17" i="10"/>
  <c r="V376" i="7"/>
  <c r="V307" i="7"/>
  <c r="V350" i="7"/>
  <c r="S69" i="9"/>
  <c r="V69" i="9" s="1"/>
  <c r="S8" i="9"/>
  <c r="U8" i="9" s="1"/>
  <c r="R73" i="1"/>
  <c r="U73" i="1" s="1"/>
  <c r="T84" i="1"/>
  <c r="R81" i="1"/>
  <c r="R8" i="2"/>
  <c r="U18" i="2"/>
  <c r="AE28" i="10"/>
  <c r="U4" i="23"/>
  <c r="V443" i="7"/>
  <c r="V352" i="7"/>
  <c r="V440" i="7"/>
  <c r="V8" i="9"/>
  <c r="S84" i="1"/>
  <c r="R19" i="2"/>
  <c r="U19" i="2" s="1"/>
  <c r="S45" i="2"/>
  <c r="U43" i="2"/>
  <c r="AE29" i="10"/>
  <c r="U21" i="20"/>
  <c r="U25" i="20"/>
  <c r="U55" i="20"/>
  <c r="V384" i="7"/>
  <c r="V324" i="7"/>
  <c r="V419" i="7"/>
  <c r="V356" i="7"/>
  <c r="V468" i="7"/>
  <c r="V453" i="7"/>
  <c r="V396" i="7"/>
  <c r="V316" i="7"/>
  <c r="V423" i="7"/>
  <c r="V408" i="7"/>
  <c r="V417" i="7"/>
  <c r="V482" i="7"/>
  <c r="V319" i="7"/>
  <c r="V400" i="7"/>
  <c r="V480" i="7"/>
  <c r="V481" i="7"/>
  <c r="V460" i="7"/>
  <c r="V386" i="7"/>
  <c r="V387" i="7"/>
  <c r="V479" i="7"/>
  <c r="V478" i="7"/>
  <c r="V321" i="7"/>
  <c r="V476" i="7"/>
  <c r="V451" i="7"/>
  <c r="V461" i="7"/>
  <c r="V397" i="7"/>
  <c r="V407" i="7"/>
  <c r="V399" i="7"/>
  <c r="V370" i="7"/>
  <c r="V472" i="7"/>
  <c r="V339" i="7"/>
  <c r="V354" i="7"/>
  <c r="V447" i="7"/>
  <c r="V365" i="7"/>
  <c r="V320" i="7"/>
  <c r="V475" i="7"/>
  <c r="V411" i="7"/>
  <c r="V415" i="7"/>
  <c r="V403" i="7"/>
  <c r="V380" i="7"/>
  <c r="V455" i="7"/>
  <c r="V435" i="7"/>
  <c r="V394" i="7"/>
  <c r="V469" i="7"/>
  <c r="V402" i="7"/>
  <c r="V344" i="7"/>
  <c r="V446" i="7"/>
  <c r="V345" i="7"/>
  <c r="V418" i="7"/>
  <c r="V430" i="7"/>
  <c r="V410" i="7"/>
  <c r="V395" i="7"/>
  <c r="V434" i="7"/>
  <c r="V454" i="7"/>
  <c r="V348" i="7"/>
  <c r="V414" i="7"/>
  <c r="V422" i="7"/>
  <c r="V466" i="7"/>
  <c r="V426" i="7"/>
  <c r="V450" i="7"/>
  <c r="V325" i="7"/>
  <c r="V406" i="7"/>
  <c r="V341" i="7"/>
  <c r="U39" i="23"/>
  <c r="U24" i="23"/>
  <c r="U55" i="22"/>
  <c r="U45" i="22"/>
  <c r="U35" i="22"/>
  <c r="U4" i="22"/>
  <c r="U96" i="20"/>
  <c r="U95" i="20"/>
  <c r="U27" i="20"/>
  <c r="U59" i="20"/>
  <c r="U4" i="20"/>
  <c r="U78" i="19"/>
  <c r="U30" i="19"/>
  <c r="U86" i="19"/>
  <c r="U94" i="19"/>
  <c r="U5" i="19"/>
  <c r="U13" i="19"/>
  <c r="AE27" i="10"/>
  <c r="AE19" i="10"/>
  <c r="AE16" i="10"/>
  <c r="AE30" i="10"/>
  <c r="AE20" i="10"/>
  <c r="AE15" i="10"/>
  <c r="AF15" i="10" s="1"/>
  <c r="AE4" i="10"/>
  <c r="AC4" i="10"/>
  <c r="AD4" i="10"/>
  <c r="V50" i="9"/>
  <c r="T50" i="9"/>
  <c r="S68" i="9"/>
  <c r="T68" i="9" s="1"/>
  <c r="S56" i="9"/>
  <c r="T56" i="9" s="1"/>
  <c r="T51" i="9"/>
  <c r="W51" i="9" s="1"/>
  <c r="U42" i="9"/>
  <c r="V66" i="9"/>
  <c r="T24" i="9"/>
  <c r="W24" i="9" s="1"/>
  <c r="V51" i="9"/>
  <c r="S37" i="9"/>
  <c r="V37" i="9" s="1"/>
  <c r="S33" i="9"/>
  <c r="T33" i="9" s="1"/>
  <c r="S60" i="9"/>
  <c r="T60" i="9" s="1"/>
  <c r="U15" i="9"/>
  <c r="U18" i="9"/>
  <c r="T18" i="9"/>
  <c r="R49" i="2"/>
  <c r="V43" i="2"/>
  <c r="R44" i="2"/>
  <c r="S44" i="2" s="1"/>
  <c r="R41" i="2"/>
  <c r="U41" i="2" s="1"/>
  <c r="R35" i="2"/>
  <c r="T35" i="2"/>
  <c r="T34" i="2"/>
  <c r="R34" i="2"/>
  <c r="U34" i="2" s="1"/>
  <c r="U30" i="2"/>
  <c r="R27" i="2"/>
  <c r="T26" i="2"/>
  <c r="S29" i="2"/>
  <c r="T29" i="2"/>
  <c r="S26" i="2"/>
  <c r="S25" i="2"/>
  <c r="V25" i="2" s="1"/>
  <c r="T30" i="2"/>
  <c r="U29" i="2"/>
  <c r="U28" i="2"/>
  <c r="T28" i="2"/>
  <c r="R24" i="2"/>
  <c r="U24" i="2" s="1"/>
  <c r="U20" i="2"/>
  <c r="V18" i="2"/>
  <c r="S20" i="2"/>
  <c r="R15" i="2"/>
  <c r="U15" i="2" s="1"/>
  <c r="T10" i="2"/>
  <c r="T8" i="2"/>
  <c r="S8" i="2"/>
  <c r="R6" i="2"/>
  <c r="T6" i="2" s="1"/>
  <c r="S10" i="2"/>
  <c r="U9" i="2"/>
  <c r="U7" i="2"/>
  <c r="S7" i="2"/>
  <c r="T7" i="2"/>
  <c r="T11" i="2"/>
  <c r="R9" i="2"/>
  <c r="S9" i="2" s="1"/>
  <c r="U8" i="2"/>
  <c r="U10" i="2"/>
  <c r="S11" i="2"/>
  <c r="U81" i="1"/>
  <c r="S81" i="1"/>
  <c r="T81" i="1"/>
  <c r="V84" i="1"/>
  <c r="U85" i="1"/>
  <c r="S85" i="1"/>
  <c r="S80" i="1"/>
  <c r="V80" i="1" s="1"/>
  <c r="T80" i="1"/>
  <c r="R80" i="1"/>
  <c r="U80" i="1" s="1"/>
  <c r="T70" i="1"/>
  <c r="T76" i="1"/>
  <c r="U75" i="1"/>
  <c r="R71" i="1"/>
  <c r="S71" i="1" s="1"/>
  <c r="T71" i="1"/>
  <c r="S70" i="1"/>
  <c r="U70" i="1"/>
  <c r="U74" i="1"/>
  <c r="R72" i="1"/>
  <c r="S72" i="1" s="1"/>
  <c r="S76" i="1"/>
  <c r="V76" i="1" s="1"/>
  <c r="S75" i="1"/>
  <c r="S74" i="1"/>
  <c r="S69" i="1"/>
  <c r="T69" i="1"/>
  <c r="R69" i="1"/>
  <c r="U69" i="1" s="1"/>
  <c r="S41" i="9"/>
  <c r="T41" i="9" s="1"/>
  <c r="T12" i="9"/>
  <c r="V12" i="9"/>
  <c r="U69" i="9"/>
  <c r="V67" i="9"/>
  <c r="S55" i="9"/>
  <c r="U55" i="9" s="1"/>
  <c r="S47" i="9"/>
  <c r="S38" i="9"/>
  <c r="U38" i="9" s="1"/>
  <c r="S25" i="9"/>
  <c r="T25" i="9" s="1"/>
  <c r="S19" i="9"/>
  <c r="V19" i="9" s="1"/>
  <c r="U17" i="9"/>
  <c r="S5" i="9"/>
  <c r="U5" i="9" s="1"/>
  <c r="S57" i="9"/>
  <c r="T57" i="9" s="1"/>
  <c r="S49" i="9"/>
  <c r="T49" i="9" s="1"/>
  <c r="S27" i="9"/>
  <c r="T27" i="9" s="1"/>
  <c r="T67" i="9"/>
  <c r="S62" i="9"/>
  <c r="V62" i="9" s="1"/>
  <c r="S14" i="9"/>
  <c r="T14" i="9" s="1"/>
  <c r="S70" i="9"/>
  <c r="V70" i="9" s="1"/>
  <c r="S39" i="9"/>
  <c r="S61" i="9"/>
  <c r="V61" i="9" s="1"/>
  <c r="V68" i="9"/>
  <c r="S31" i="9"/>
  <c r="U31" i="9" s="1"/>
  <c r="S23" i="9"/>
  <c r="U23" i="9" s="1"/>
  <c r="U68" i="9"/>
  <c r="U56" i="9"/>
  <c r="V56" i="9"/>
  <c r="S13" i="9"/>
  <c r="V13" i="9" s="1"/>
  <c r="V41" i="9"/>
  <c r="S48" i="9"/>
  <c r="T48" i="9" s="1"/>
  <c r="S40" i="9"/>
  <c r="T40" i="9" s="1"/>
  <c r="S32" i="9"/>
  <c r="T32" i="9" s="1"/>
  <c r="S7" i="9"/>
  <c r="T7" i="9" s="1"/>
  <c r="T69" i="9"/>
  <c r="V43" i="9"/>
  <c r="W43" i="9" s="1"/>
  <c r="U12" i="9"/>
  <c r="V42" i="9"/>
  <c r="W42" i="9" s="1"/>
  <c r="S4" i="9"/>
  <c r="V4" i="9" s="1"/>
  <c r="AF42" i="2"/>
  <c r="AG42" i="2" s="1"/>
  <c r="AF43" i="2"/>
  <c r="AG43" i="2" s="1"/>
  <c r="AF44" i="2"/>
  <c r="AG44" i="2" s="1"/>
  <c r="AF45" i="2"/>
  <c r="AG45" i="2" s="1"/>
  <c r="AF41" i="2"/>
  <c r="AG41" i="2" s="1"/>
  <c r="V59" i="9" l="1"/>
  <c r="W15" i="9"/>
  <c r="W69" i="9"/>
  <c r="T59" i="9"/>
  <c r="W59" i="9" s="1"/>
  <c r="V17" i="9"/>
  <c r="W17" i="9" s="1"/>
  <c r="U58" i="9"/>
  <c r="W58" i="9" s="1"/>
  <c r="T66" i="9"/>
  <c r="T15" i="9"/>
  <c r="V28" i="2"/>
  <c r="V42" i="2"/>
  <c r="U72" i="1"/>
  <c r="V45" i="2"/>
  <c r="T70" i="9"/>
  <c r="V30" i="2"/>
  <c r="U82" i="1"/>
  <c r="U86" i="1" s="1"/>
  <c r="T17" i="2"/>
  <c r="V17" i="2" s="1"/>
  <c r="V70" i="1"/>
  <c r="U51" i="2"/>
  <c r="T51" i="2"/>
  <c r="U6" i="9"/>
  <c r="W6" i="9" s="1"/>
  <c r="V36" i="2"/>
  <c r="T8" i="9"/>
  <c r="W8" i="9" s="1"/>
  <c r="U62" i="9"/>
  <c r="V74" i="1"/>
  <c r="T50" i="2"/>
  <c r="T73" i="1"/>
  <c r="V75" i="1"/>
  <c r="V11" i="2"/>
  <c r="V51" i="2"/>
  <c r="V85" i="1"/>
  <c r="S19" i="2"/>
  <c r="T19" i="2"/>
  <c r="T37" i="2"/>
  <c r="V37" i="2" s="1"/>
  <c r="S16" i="2"/>
  <c r="U16" i="2"/>
  <c r="U21" i="2" s="1"/>
  <c r="V26" i="2"/>
  <c r="W66" i="9"/>
  <c r="V83" i="1"/>
  <c r="S50" i="2"/>
  <c r="T83" i="1"/>
  <c r="U13" i="9"/>
  <c r="T72" i="1"/>
  <c r="T9" i="2"/>
  <c r="V9" i="2" s="1"/>
  <c r="S34" i="2"/>
  <c r="V34" i="2" s="1"/>
  <c r="T44" i="2"/>
  <c r="V44" i="2" s="1"/>
  <c r="U60" i="9"/>
  <c r="S73" i="1"/>
  <c r="T82" i="1"/>
  <c r="T62" i="9"/>
  <c r="AF4" i="10"/>
  <c r="U49" i="9"/>
  <c r="T37" i="9"/>
  <c r="W62" i="9"/>
  <c r="W68" i="9"/>
  <c r="V27" i="9"/>
  <c r="U25" i="9"/>
  <c r="V60" i="9"/>
  <c r="V38" i="9"/>
  <c r="V71" i="9"/>
  <c r="U33" i="9"/>
  <c r="T38" i="9"/>
  <c r="V33" i="9"/>
  <c r="U37" i="9"/>
  <c r="W50" i="9"/>
  <c r="T19" i="9"/>
  <c r="U19" i="9"/>
  <c r="T13" i="9"/>
  <c r="W13" i="9" s="1"/>
  <c r="V14" i="9"/>
  <c r="W18" i="9"/>
  <c r="S49" i="2"/>
  <c r="U49" i="2"/>
  <c r="U52" i="2" s="1"/>
  <c r="T49" i="2"/>
  <c r="U44" i="2"/>
  <c r="U46" i="2" s="1"/>
  <c r="S41" i="2"/>
  <c r="T41" i="2"/>
  <c r="S35" i="2"/>
  <c r="U35" i="2"/>
  <c r="U38" i="2" s="1"/>
  <c r="V29" i="2"/>
  <c r="U27" i="2"/>
  <c r="U31" i="2" s="1"/>
  <c r="S27" i="2"/>
  <c r="T27" i="2"/>
  <c r="S24" i="2"/>
  <c r="T24" i="2"/>
  <c r="V20" i="2"/>
  <c r="S15" i="2"/>
  <c r="T15" i="2"/>
  <c r="V10" i="2"/>
  <c r="V7" i="2"/>
  <c r="S6" i="2"/>
  <c r="U6" i="2"/>
  <c r="V8" i="2"/>
  <c r="S5" i="2"/>
  <c r="U5" i="2"/>
  <c r="T5" i="2"/>
  <c r="V81" i="1"/>
  <c r="V72" i="1"/>
  <c r="U71" i="1"/>
  <c r="U77" i="1" s="1"/>
  <c r="V69" i="1"/>
  <c r="T47" i="9"/>
  <c r="V47" i="9"/>
  <c r="U7" i="9"/>
  <c r="V7" i="9"/>
  <c r="U47" i="9"/>
  <c r="T61" i="9"/>
  <c r="V23" i="9"/>
  <c r="T23" i="9"/>
  <c r="U70" i="9"/>
  <c r="U57" i="9"/>
  <c r="V55" i="9"/>
  <c r="T55" i="9"/>
  <c r="U41" i="9"/>
  <c r="W41" i="9" s="1"/>
  <c r="U32" i="9"/>
  <c r="V32" i="9"/>
  <c r="W32" i="9" s="1"/>
  <c r="W12" i="9"/>
  <c r="W56" i="9"/>
  <c r="U40" i="9"/>
  <c r="V40" i="9"/>
  <c r="V31" i="9"/>
  <c r="T31" i="9"/>
  <c r="U14" i="9"/>
  <c r="U27" i="9"/>
  <c r="W27" i="9" s="1"/>
  <c r="V49" i="9"/>
  <c r="V48" i="9"/>
  <c r="U48" i="9"/>
  <c r="T39" i="9"/>
  <c r="V39" i="9"/>
  <c r="W67" i="9"/>
  <c r="T5" i="9"/>
  <c r="V5" i="9"/>
  <c r="U39" i="9"/>
  <c r="U61" i="9"/>
  <c r="V25" i="9"/>
  <c r="W25" i="9" s="1"/>
  <c r="V57" i="9"/>
  <c r="T4" i="9"/>
  <c r="U4" i="9"/>
  <c r="J143" i="8"/>
  <c r="K143" i="8" s="1"/>
  <c r="Z143" i="8" s="1"/>
  <c r="L143" i="8"/>
  <c r="P143" i="8"/>
  <c r="O143" i="8"/>
  <c r="J144" i="8"/>
  <c r="K144" i="8" s="1"/>
  <c r="Z144" i="8" s="1"/>
  <c r="L144" i="8"/>
  <c r="P144" i="8"/>
  <c r="O144" i="8"/>
  <c r="J145" i="8"/>
  <c r="K145" i="8" s="1"/>
  <c r="Z145" i="8" s="1"/>
  <c r="L145" i="8"/>
  <c r="P145" i="8"/>
  <c r="O145" i="8"/>
  <c r="J146" i="8"/>
  <c r="K146" i="8" s="1"/>
  <c r="Z146" i="8" s="1"/>
  <c r="L146" i="8"/>
  <c r="P146" i="8"/>
  <c r="O146" i="8"/>
  <c r="J147" i="8"/>
  <c r="K147" i="8" s="1"/>
  <c r="Z147" i="8" s="1"/>
  <c r="L147" i="8"/>
  <c r="P147" i="8"/>
  <c r="O147" i="8"/>
  <c r="J139" i="8"/>
  <c r="K139" i="8" s="1"/>
  <c r="Z139" i="8" s="1"/>
  <c r="L139" i="8"/>
  <c r="P139" i="8"/>
  <c r="O139" i="8"/>
  <c r="J140" i="8"/>
  <c r="K140" i="8" s="1"/>
  <c r="Z140" i="8" s="1"/>
  <c r="L140" i="8"/>
  <c r="P140" i="8"/>
  <c r="O140" i="8"/>
  <c r="J141" i="8"/>
  <c r="K141" i="8" s="1"/>
  <c r="Z141" i="8" s="1"/>
  <c r="L141" i="8"/>
  <c r="P141" i="8"/>
  <c r="O141" i="8"/>
  <c r="J142" i="8"/>
  <c r="K142" i="8" s="1"/>
  <c r="Z142" i="8" s="1"/>
  <c r="L142" i="8"/>
  <c r="P142" i="8"/>
  <c r="O142" i="8"/>
  <c r="J136" i="8"/>
  <c r="L136" i="8"/>
  <c r="P136" i="8"/>
  <c r="O136" i="8"/>
  <c r="Q136" i="8"/>
  <c r="J137" i="8"/>
  <c r="L137" i="8"/>
  <c r="P137" i="8"/>
  <c r="O137" i="8"/>
  <c r="Q137" i="8"/>
  <c r="J138" i="8"/>
  <c r="K138" i="8" s="1"/>
  <c r="Z138" i="8" s="1"/>
  <c r="L138" i="8"/>
  <c r="P138" i="8"/>
  <c r="O138" i="8"/>
  <c r="M25" i="14"/>
  <c r="N25" i="14"/>
  <c r="O25" i="14"/>
  <c r="P25" i="14"/>
  <c r="Q25" i="14"/>
  <c r="R25" i="14"/>
  <c r="S25" i="14"/>
  <c r="T25" i="14"/>
  <c r="M26" i="14"/>
  <c r="N26" i="14"/>
  <c r="O26" i="14"/>
  <c r="P26" i="14"/>
  <c r="Q26" i="14"/>
  <c r="R26" i="14"/>
  <c r="S26" i="14"/>
  <c r="T26" i="14"/>
  <c r="T24" i="14"/>
  <c r="S24" i="14"/>
  <c r="R24" i="14"/>
  <c r="Q24" i="14"/>
  <c r="P24" i="14"/>
  <c r="O24" i="14"/>
  <c r="N24" i="14"/>
  <c r="M24" i="14"/>
  <c r="J25" i="14"/>
  <c r="K25" i="14" s="1"/>
  <c r="J26" i="14"/>
  <c r="K26" i="14" s="1"/>
  <c r="J24" i="14"/>
  <c r="K24" i="14" s="1"/>
  <c r="J212" i="7"/>
  <c r="K212" i="7" s="1"/>
  <c r="L212" i="7"/>
  <c r="N212" i="7"/>
  <c r="P212" i="7" s="1"/>
  <c r="O212" i="7"/>
  <c r="Q212" i="7"/>
  <c r="J213" i="7"/>
  <c r="K213" i="7" s="1"/>
  <c r="L213" i="7"/>
  <c r="N213" i="7"/>
  <c r="P213" i="7" s="1"/>
  <c r="O213" i="7"/>
  <c r="Q213" i="7"/>
  <c r="J214" i="7"/>
  <c r="K214" i="7" s="1"/>
  <c r="L214" i="7"/>
  <c r="N214" i="7"/>
  <c r="P214" i="7" s="1"/>
  <c r="O214" i="7"/>
  <c r="Q214" i="7"/>
  <c r="J215" i="7"/>
  <c r="K215" i="7" s="1"/>
  <c r="L215" i="7"/>
  <c r="N215" i="7"/>
  <c r="P215" i="7" s="1"/>
  <c r="O215" i="7"/>
  <c r="Q215" i="7"/>
  <c r="J216" i="7"/>
  <c r="K216" i="7" s="1"/>
  <c r="L216" i="7"/>
  <c r="N216" i="7"/>
  <c r="P216" i="7" s="1"/>
  <c r="O216" i="7"/>
  <c r="Q216" i="7"/>
  <c r="J217" i="7"/>
  <c r="K217" i="7" s="1"/>
  <c r="L217" i="7"/>
  <c r="N217" i="7"/>
  <c r="P217" i="7" s="1"/>
  <c r="O217" i="7"/>
  <c r="Q217" i="7"/>
  <c r="J218" i="7"/>
  <c r="K218" i="7" s="1"/>
  <c r="L218" i="7"/>
  <c r="N218" i="7"/>
  <c r="P218" i="7" s="1"/>
  <c r="O218" i="7"/>
  <c r="Q218" i="7"/>
  <c r="J219" i="7"/>
  <c r="K219" i="7" s="1"/>
  <c r="L219" i="7"/>
  <c r="N219" i="7"/>
  <c r="P219" i="7" s="1"/>
  <c r="O219" i="7"/>
  <c r="Q219" i="7"/>
  <c r="J220" i="7"/>
  <c r="K220" i="7" s="1"/>
  <c r="L220" i="7"/>
  <c r="N220" i="7"/>
  <c r="P220" i="7" s="1"/>
  <c r="O220" i="7"/>
  <c r="Q220" i="7"/>
  <c r="J221" i="7"/>
  <c r="K221" i="7" s="1"/>
  <c r="L221" i="7"/>
  <c r="N221" i="7"/>
  <c r="P221" i="7" s="1"/>
  <c r="O221" i="7"/>
  <c r="Q221" i="7"/>
  <c r="J222" i="7"/>
  <c r="K222" i="7" s="1"/>
  <c r="L222" i="7"/>
  <c r="N222" i="7"/>
  <c r="P222" i="7" s="1"/>
  <c r="O222" i="7"/>
  <c r="Q222" i="7"/>
  <c r="J223" i="7"/>
  <c r="K223" i="7" s="1"/>
  <c r="L223" i="7"/>
  <c r="N223" i="7"/>
  <c r="P223" i="7" s="1"/>
  <c r="O223" i="7"/>
  <c r="Q223" i="7"/>
  <c r="J224" i="7"/>
  <c r="K224" i="7" s="1"/>
  <c r="L224" i="7"/>
  <c r="N224" i="7"/>
  <c r="P224" i="7" s="1"/>
  <c r="O224" i="7"/>
  <c r="Q224" i="7"/>
  <c r="J225" i="7"/>
  <c r="K225" i="7" s="1"/>
  <c r="L225" i="7"/>
  <c r="N225" i="7"/>
  <c r="P225" i="7" s="1"/>
  <c r="O225" i="7"/>
  <c r="Q225" i="7"/>
  <c r="J226" i="7"/>
  <c r="K226" i="7" s="1"/>
  <c r="L226" i="7"/>
  <c r="N226" i="7"/>
  <c r="P226" i="7" s="1"/>
  <c r="O226" i="7"/>
  <c r="Q226" i="7"/>
  <c r="J227" i="7"/>
  <c r="K227" i="7" s="1"/>
  <c r="L227" i="7"/>
  <c r="N227" i="7"/>
  <c r="P227" i="7" s="1"/>
  <c r="O227" i="7"/>
  <c r="Q227" i="7"/>
  <c r="J228" i="7"/>
  <c r="K228" i="7" s="1"/>
  <c r="L228" i="7"/>
  <c r="N228" i="7"/>
  <c r="P228" i="7" s="1"/>
  <c r="O228" i="7"/>
  <c r="Q228" i="7"/>
  <c r="J229" i="7"/>
  <c r="K229" i="7" s="1"/>
  <c r="L229" i="7"/>
  <c r="N229" i="7"/>
  <c r="P229" i="7" s="1"/>
  <c r="O229" i="7"/>
  <c r="Q229" i="7"/>
  <c r="J230" i="7"/>
  <c r="K230" i="7" s="1"/>
  <c r="L230" i="7"/>
  <c r="N230" i="7"/>
  <c r="P230" i="7" s="1"/>
  <c r="O230" i="7"/>
  <c r="Q230" i="7"/>
  <c r="J231" i="7"/>
  <c r="K231" i="7" s="1"/>
  <c r="L231" i="7"/>
  <c r="N231" i="7"/>
  <c r="P231" i="7" s="1"/>
  <c r="O231" i="7"/>
  <c r="Q231" i="7"/>
  <c r="J232" i="7"/>
  <c r="K232" i="7" s="1"/>
  <c r="L232" i="7"/>
  <c r="N232" i="7"/>
  <c r="P232" i="7" s="1"/>
  <c r="O232" i="7"/>
  <c r="Q232" i="7"/>
  <c r="J233" i="7"/>
  <c r="K233" i="7" s="1"/>
  <c r="L233" i="7"/>
  <c r="N233" i="7"/>
  <c r="P233" i="7" s="1"/>
  <c r="O233" i="7"/>
  <c r="Q233" i="7"/>
  <c r="J234" i="7"/>
  <c r="K234" i="7" s="1"/>
  <c r="L234" i="7"/>
  <c r="N234" i="7"/>
  <c r="P234" i="7" s="1"/>
  <c r="O234" i="7"/>
  <c r="Q234" i="7"/>
  <c r="J235" i="7"/>
  <c r="K235" i="7" s="1"/>
  <c r="L235" i="7"/>
  <c r="N235" i="7"/>
  <c r="P235" i="7" s="1"/>
  <c r="O235" i="7"/>
  <c r="Q235" i="7"/>
  <c r="J236" i="7"/>
  <c r="K236" i="7" s="1"/>
  <c r="L236" i="7"/>
  <c r="N236" i="7"/>
  <c r="P236" i="7" s="1"/>
  <c r="O236" i="7"/>
  <c r="Q236" i="7"/>
  <c r="J237" i="7"/>
  <c r="K237" i="7" s="1"/>
  <c r="L237" i="7"/>
  <c r="N237" i="7"/>
  <c r="P237" i="7" s="1"/>
  <c r="O237" i="7"/>
  <c r="Q237" i="7"/>
  <c r="J238" i="7"/>
  <c r="L238" i="7"/>
  <c r="N238" i="7"/>
  <c r="P238" i="7" s="1"/>
  <c r="O238" i="7"/>
  <c r="Q238" i="7"/>
  <c r="J239" i="7"/>
  <c r="K239" i="7" s="1"/>
  <c r="L239" i="7"/>
  <c r="N239" i="7"/>
  <c r="P239" i="7" s="1"/>
  <c r="O239" i="7"/>
  <c r="Q239" i="7"/>
  <c r="J240" i="7"/>
  <c r="K240" i="7" s="1"/>
  <c r="L240" i="7"/>
  <c r="N240" i="7"/>
  <c r="P240" i="7" s="1"/>
  <c r="O240" i="7"/>
  <c r="Q240" i="7"/>
  <c r="J241" i="7"/>
  <c r="K241" i="7" s="1"/>
  <c r="L241" i="7"/>
  <c r="N241" i="7"/>
  <c r="P241" i="7" s="1"/>
  <c r="O241" i="7"/>
  <c r="Q241" i="7"/>
  <c r="J242" i="7"/>
  <c r="L242" i="7"/>
  <c r="N242" i="7"/>
  <c r="P242" i="7" s="1"/>
  <c r="O242" i="7"/>
  <c r="Q242" i="7"/>
  <c r="J243" i="7"/>
  <c r="K243" i="7" s="1"/>
  <c r="L243" i="7"/>
  <c r="N243" i="7"/>
  <c r="P243" i="7" s="1"/>
  <c r="O243" i="7"/>
  <c r="Q243" i="7"/>
  <c r="J244" i="7"/>
  <c r="K244" i="7" s="1"/>
  <c r="L244" i="7"/>
  <c r="N244" i="7"/>
  <c r="P244" i="7" s="1"/>
  <c r="O244" i="7"/>
  <c r="Q244" i="7"/>
  <c r="J245" i="7"/>
  <c r="K245" i="7" s="1"/>
  <c r="L245" i="7"/>
  <c r="N245" i="7"/>
  <c r="P245" i="7" s="1"/>
  <c r="O245" i="7"/>
  <c r="Q245" i="7"/>
  <c r="J246" i="7"/>
  <c r="K246" i="7" s="1"/>
  <c r="L246" i="7"/>
  <c r="N246" i="7"/>
  <c r="P246" i="7" s="1"/>
  <c r="O246" i="7"/>
  <c r="Q246" i="7"/>
  <c r="J247" i="7"/>
  <c r="L247" i="7"/>
  <c r="N247" i="7"/>
  <c r="P247" i="7" s="1"/>
  <c r="O247" i="7"/>
  <c r="Q247" i="7"/>
  <c r="J248" i="7"/>
  <c r="K248" i="7" s="1"/>
  <c r="L248" i="7"/>
  <c r="N248" i="7"/>
  <c r="P248" i="7" s="1"/>
  <c r="O248" i="7"/>
  <c r="Q248" i="7"/>
  <c r="J249" i="7"/>
  <c r="K249" i="7" s="1"/>
  <c r="L249" i="7"/>
  <c r="N249" i="7"/>
  <c r="P249" i="7" s="1"/>
  <c r="O249" i="7"/>
  <c r="Q249" i="7"/>
  <c r="J250" i="7"/>
  <c r="K250" i="7" s="1"/>
  <c r="L250" i="7"/>
  <c r="N250" i="7"/>
  <c r="P250" i="7" s="1"/>
  <c r="O250" i="7"/>
  <c r="Q250" i="7"/>
  <c r="J251" i="7"/>
  <c r="K251" i="7" s="1"/>
  <c r="L251" i="7"/>
  <c r="N251" i="7"/>
  <c r="P251" i="7" s="1"/>
  <c r="O251" i="7"/>
  <c r="Q251" i="7"/>
  <c r="J252" i="7"/>
  <c r="K252" i="7" s="1"/>
  <c r="L252" i="7"/>
  <c r="N252" i="7"/>
  <c r="P252" i="7" s="1"/>
  <c r="O252" i="7"/>
  <c r="Q252" i="7"/>
  <c r="J253" i="7"/>
  <c r="K253" i="7" s="1"/>
  <c r="L253" i="7"/>
  <c r="N253" i="7"/>
  <c r="P253" i="7" s="1"/>
  <c r="O253" i="7"/>
  <c r="Q253" i="7"/>
  <c r="J254" i="7"/>
  <c r="K254" i="7" s="1"/>
  <c r="L254" i="7"/>
  <c r="N254" i="7"/>
  <c r="P254" i="7" s="1"/>
  <c r="O254" i="7"/>
  <c r="Q254" i="7"/>
  <c r="J255" i="7"/>
  <c r="K255" i="7" s="1"/>
  <c r="L255" i="7"/>
  <c r="N255" i="7"/>
  <c r="P255" i="7" s="1"/>
  <c r="O255" i="7"/>
  <c r="Q255" i="7"/>
  <c r="J256" i="7"/>
  <c r="K256" i="7" s="1"/>
  <c r="L256" i="7"/>
  <c r="N256" i="7"/>
  <c r="P256" i="7" s="1"/>
  <c r="O256" i="7"/>
  <c r="Q256" i="7"/>
  <c r="J257" i="7"/>
  <c r="K257" i="7" s="1"/>
  <c r="L257" i="7"/>
  <c r="N257" i="7"/>
  <c r="P257" i="7" s="1"/>
  <c r="O257" i="7"/>
  <c r="Q257" i="7"/>
  <c r="J258" i="7"/>
  <c r="K258" i="7" s="1"/>
  <c r="L258" i="7"/>
  <c r="N258" i="7"/>
  <c r="P258" i="7" s="1"/>
  <c r="O258" i="7"/>
  <c r="Q258" i="7"/>
  <c r="J259" i="7"/>
  <c r="K259" i="7" s="1"/>
  <c r="L259" i="7"/>
  <c r="N259" i="7"/>
  <c r="P259" i="7" s="1"/>
  <c r="O259" i="7"/>
  <c r="Q259" i="7"/>
  <c r="J260" i="7"/>
  <c r="K260" i="7" s="1"/>
  <c r="L260" i="7"/>
  <c r="N260" i="7"/>
  <c r="P260" i="7" s="1"/>
  <c r="O260" i="7"/>
  <c r="Q260" i="7"/>
  <c r="J261" i="7"/>
  <c r="K261" i="7" s="1"/>
  <c r="L261" i="7"/>
  <c r="N261" i="7"/>
  <c r="P261" i="7" s="1"/>
  <c r="O261" i="7"/>
  <c r="Q261" i="7"/>
  <c r="J262" i="7"/>
  <c r="K262" i="7" s="1"/>
  <c r="L262" i="7"/>
  <c r="N262" i="7"/>
  <c r="P262" i="7" s="1"/>
  <c r="O262" i="7"/>
  <c r="Q262" i="7"/>
  <c r="J263" i="7"/>
  <c r="K263" i="7" s="1"/>
  <c r="L263" i="7"/>
  <c r="N263" i="7"/>
  <c r="P263" i="7" s="1"/>
  <c r="O263" i="7"/>
  <c r="Q263" i="7"/>
  <c r="J264" i="7"/>
  <c r="K264" i="7" s="1"/>
  <c r="L264" i="7"/>
  <c r="N264" i="7"/>
  <c r="P264" i="7" s="1"/>
  <c r="O264" i="7"/>
  <c r="Q264" i="7"/>
  <c r="J265" i="7"/>
  <c r="K265" i="7" s="1"/>
  <c r="L265" i="7"/>
  <c r="N265" i="7"/>
  <c r="P265" i="7" s="1"/>
  <c r="O265" i="7"/>
  <c r="Q265" i="7"/>
  <c r="J266" i="7"/>
  <c r="K266" i="7" s="1"/>
  <c r="L266" i="7"/>
  <c r="N266" i="7"/>
  <c r="P266" i="7" s="1"/>
  <c r="O266" i="7"/>
  <c r="Q266" i="7"/>
  <c r="J267" i="7"/>
  <c r="K267" i="7" s="1"/>
  <c r="L267" i="7"/>
  <c r="N267" i="7"/>
  <c r="P267" i="7" s="1"/>
  <c r="O267" i="7"/>
  <c r="Q267" i="7"/>
  <c r="J268" i="7"/>
  <c r="K268" i="7" s="1"/>
  <c r="L268" i="7"/>
  <c r="N268" i="7"/>
  <c r="P268" i="7" s="1"/>
  <c r="O268" i="7"/>
  <c r="Q268" i="7"/>
  <c r="J269" i="7"/>
  <c r="K269" i="7" s="1"/>
  <c r="L269" i="7"/>
  <c r="N269" i="7"/>
  <c r="P269" i="7" s="1"/>
  <c r="O269" i="7"/>
  <c r="Q269" i="7"/>
  <c r="J270" i="7"/>
  <c r="K270" i="7" s="1"/>
  <c r="L270" i="7"/>
  <c r="N270" i="7"/>
  <c r="P270" i="7" s="1"/>
  <c r="O270" i="7"/>
  <c r="Q270" i="7"/>
  <c r="J271" i="7"/>
  <c r="K271" i="7" s="1"/>
  <c r="L271" i="7"/>
  <c r="N271" i="7"/>
  <c r="P271" i="7" s="1"/>
  <c r="O271" i="7"/>
  <c r="Q271" i="7"/>
  <c r="J272" i="7"/>
  <c r="K272" i="7" s="1"/>
  <c r="L272" i="7"/>
  <c r="N272" i="7"/>
  <c r="P272" i="7" s="1"/>
  <c r="O272" i="7"/>
  <c r="Q272" i="7"/>
  <c r="J273" i="7"/>
  <c r="K273" i="7" s="1"/>
  <c r="L273" i="7"/>
  <c r="N273" i="7"/>
  <c r="P273" i="7" s="1"/>
  <c r="O273" i="7"/>
  <c r="Q273" i="7"/>
  <c r="J274" i="7"/>
  <c r="K274" i="7" s="1"/>
  <c r="L274" i="7"/>
  <c r="N274" i="7"/>
  <c r="P274" i="7" s="1"/>
  <c r="O274" i="7"/>
  <c r="Q274" i="7"/>
  <c r="J275" i="7"/>
  <c r="K275" i="7" s="1"/>
  <c r="L275" i="7"/>
  <c r="N275" i="7"/>
  <c r="P275" i="7" s="1"/>
  <c r="O275" i="7"/>
  <c r="Q275" i="7"/>
  <c r="J276" i="7"/>
  <c r="K276" i="7" s="1"/>
  <c r="L276" i="7"/>
  <c r="N276" i="7"/>
  <c r="P276" i="7" s="1"/>
  <c r="O276" i="7"/>
  <c r="Q276" i="7"/>
  <c r="J277" i="7"/>
  <c r="K277" i="7" s="1"/>
  <c r="L277" i="7"/>
  <c r="N277" i="7"/>
  <c r="P277" i="7" s="1"/>
  <c r="O277" i="7"/>
  <c r="Q277" i="7"/>
  <c r="J278" i="7"/>
  <c r="K278" i="7" s="1"/>
  <c r="L278" i="7"/>
  <c r="N278" i="7"/>
  <c r="P278" i="7" s="1"/>
  <c r="O278" i="7"/>
  <c r="Q278" i="7"/>
  <c r="J279" i="7"/>
  <c r="K279" i="7" s="1"/>
  <c r="L279" i="7"/>
  <c r="N279" i="7"/>
  <c r="P279" i="7" s="1"/>
  <c r="O279" i="7"/>
  <c r="Q279" i="7"/>
  <c r="J280" i="7"/>
  <c r="K280" i="7" s="1"/>
  <c r="L280" i="7"/>
  <c r="N280" i="7"/>
  <c r="P280" i="7" s="1"/>
  <c r="O280" i="7"/>
  <c r="Q280" i="7"/>
  <c r="J281" i="7"/>
  <c r="K281" i="7" s="1"/>
  <c r="L281" i="7"/>
  <c r="N281" i="7"/>
  <c r="P281" i="7" s="1"/>
  <c r="O281" i="7"/>
  <c r="Q281" i="7"/>
  <c r="J282" i="7"/>
  <c r="K282" i="7" s="1"/>
  <c r="L282" i="7"/>
  <c r="N282" i="7"/>
  <c r="P282" i="7" s="1"/>
  <c r="O282" i="7"/>
  <c r="Q282" i="7"/>
  <c r="J283" i="7"/>
  <c r="K283" i="7" s="1"/>
  <c r="L283" i="7"/>
  <c r="N283" i="7"/>
  <c r="P283" i="7" s="1"/>
  <c r="O283" i="7"/>
  <c r="Q283" i="7"/>
  <c r="J284" i="7"/>
  <c r="K284" i="7" s="1"/>
  <c r="L284" i="7"/>
  <c r="N284" i="7"/>
  <c r="P284" i="7" s="1"/>
  <c r="O284" i="7"/>
  <c r="Q284" i="7"/>
  <c r="J285" i="7"/>
  <c r="K285" i="7" s="1"/>
  <c r="L285" i="7"/>
  <c r="N285" i="7"/>
  <c r="P285" i="7" s="1"/>
  <c r="O285" i="7"/>
  <c r="Q285" i="7"/>
  <c r="J286" i="7"/>
  <c r="K286" i="7" s="1"/>
  <c r="L286" i="7"/>
  <c r="N286" i="7"/>
  <c r="P286" i="7" s="1"/>
  <c r="O286" i="7"/>
  <c r="Q286" i="7"/>
  <c r="J287" i="7"/>
  <c r="K287" i="7" s="1"/>
  <c r="L287" i="7"/>
  <c r="N287" i="7"/>
  <c r="P287" i="7" s="1"/>
  <c r="O287" i="7"/>
  <c r="Q287" i="7"/>
  <c r="J288" i="7"/>
  <c r="K288" i="7" s="1"/>
  <c r="L288" i="7"/>
  <c r="N288" i="7"/>
  <c r="P288" i="7" s="1"/>
  <c r="O288" i="7"/>
  <c r="Q288" i="7"/>
  <c r="J289" i="7"/>
  <c r="K289" i="7" s="1"/>
  <c r="L289" i="7"/>
  <c r="N289" i="7"/>
  <c r="P289" i="7" s="1"/>
  <c r="O289" i="7"/>
  <c r="Q289" i="7"/>
  <c r="J290" i="7"/>
  <c r="K290" i="7" s="1"/>
  <c r="L290" i="7"/>
  <c r="N290" i="7"/>
  <c r="P290" i="7" s="1"/>
  <c r="O290" i="7"/>
  <c r="Q290" i="7"/>
  <c r="J291" i="7"/>
  <c r="K291" i="7" s="1"/>
  <c r="L291" i="7"/>
  <c r="N291" i="7"/>
  <c r="P291" i="7" s="1"/>
  <c r="O291" i="7"/>
  <c r="Q291" i="7"/>
  <c r="J292" i="7"/>
  <c r="K292" i="7" s="1"/>
  <c r="L292" i="7"/>
  <c r="N292" i="7"/>
  <c r="P292" i="7" s="1"/>
  <c r="O292" i="7"/>
  <c r="Q292" i="7"/>
  <c r="J293" i="7"/>
  <c r="L293" i="7"/>
  <c r="N293" i="7"/>
  <c r="P293" i="7" s="1"/>
  <c r="O293" i="7"/>
  <c r="Q293" i="7"/>
  <c r="J294" i="7"/>
  <c r="L294" i="7"/>
  <c r="N294" i="7"/>
  <c r="P294" i="7" s="1"/>
  <c r="O294" i="7"/>
  <c r="Q294" i="7"/>
  <c r="J295" i="7"/>
  <c r="L295" i="7"/>
  <c r="N295" i="7"/>
  <c r="P295" i="7" s="1"/>
  <c r="O295" i="7"/>
  <c r="Q295" i="7"/>
  <c r="J296" i="7"/>
  <c r="L296" i="7"/>
  <c r="N296" i="7"/>
  <c r="P296" i="7" s="1"/>
  <c r="O296" i="7"/>
  <c r="Q296" i="7"/>
  <c r="J297" i="7"/>
  <c r="L297" i="7"/>
  <c r="N297" i="7"/>
  <c r="P297" i="7" s="1"/>
  <c r="O297" i="7"/>
  <c r="Q297" i="7"/>
  <c r="J298" i="7"/>
  <c r="L298" i="7"/>
  <c r="N298" i="7"/>
  <c r="P298" i="7" s="1"/>
  <c r="O298" i="7"/>
  <c r="Q298" i="7"/>
  <c r="J299" i="7"/>
  <c r="L299" i="7"/>
  <c r="N299" i="7"/>
  <c r="P299" i="7" s="1"/>
  <c r="O299" i="7"/>
  <c r="Q299" i="7"/>
  <c r="J300" i="7"/>
  <c r="L300" i="7"/>
  <c r="N300" i="7"/>
  <c r="P300" i="7" s="1"/>
  <c r="O300" i="7"/>
  <c r="Q300" i="7"/>
  <c r="J301" i="7"/>
  <c r="K301" i="7" s="1"/>
  <c r="L301" i="7"/>
  <c r="N301" i="7"/>
  <c r="P301" i="7" s="1"/>
  <c r="O301" i="7"/>
  <c r="Q301" i="7"/>
  <c r="J302" i="7"/>
  <c r="K302" i="7" s="1"/>
  <c r="L302" i="7"/>
  <c r="N302" i="7"/>
  <c r="P302" i="7" s="1"/>
  <c r="O302" i="7"/>
  <c r="Q302" i="7"/>
  <c r="J303" i="7"/>
  <c r="K303" i="7" s="1"/>
  <c r="L303" i="7"/>
  <c r="N303" i="7"/>
  <c r="P303" i="7" s="1"/>
  <c r="O303" i="7"/>
  <c r="Q303" i="7"/>
  <c r="J304" i="7"/>
  <c r="K304" i="7" s="1"/>
  <c r="L304" i="7"/>
  <c r="N304" i="7"/>
  <c r="P304" i="7" s="1"/>
  <c r="O304" i="7"/>
  <c r="Q304" i="7"/>
  <c r="J305" i="7"/>
  <c r="K305" i="7" s="1"/>
  <c r="L305" i="7"/>
  <c r="N305" i="7"/>
  <c r="P305" i="7" s="1"/>
  <c r="O305" i="7"/>
  <c r="Q305" i="7"/>
  <c r="J306" i="7"/>
  <c r="K306" i="7" s="1"/>
  <c r="L306" i="7"/>
  <c r="N306" i="7"/>
  <c r="P306" i="7" s="1"/>
  <c r="O306" i="7"/>
  <c r="Q306" i="7"/>
  <c r="J60" i="8"/>
  <c r="K60" i="8" s="1"/>
  <c r="Z60" i="8" s="1"/>
  <c r="L60" i="8"/>
  <c r="N60" i="8"/>
  <c r="P60" i="8" s="1"/>
  <c r="O60" i="8"/>
  <c r="Q60" i="8"/>
  <c r="J61" i="8"/>
  <c r="K61" i="8" s="1"/>
  <c r="Z61" i="8" s="1"/>
  <c r="L61" i="8"/>
  <c r="N61" i="8"/>
  <c r="P61" i="8" s="1"/>
  <c r="O61" i="8"/>
  <c r="Q61" i="8"/>
  <c r="J62" i="8"/>
  <c r="K62" i="8" s="1"/>
  <c r="Z62" i="8" s="1"/>
  <c r="L62" i="8"/>
  <c r="N62" i="8"/>
  <c r="P62" i="8" s="1"/>
  <c r="O62" i="8"/>
  <c r="Q62" i="8"/>
  <c r="J63" i="8"/>
  <c r="K63" i="8" s="1"/>
  <c r="Z63" i="8" s="1"/>
  <c r="L63" i="8"/>
  <c r="N63" i="8"/>
  <c r="P63" i="8" s="1"/>
  <c r="O63" i="8"/>
  <c r="Q63" i="8"/>
  <c r="J64" i="8"/>
  <c r="K64" i="8" s="1"/>
  <c r="Z64" i="8" s="1"/>
  <c r="L64" i="8"/>
  <c r="N64" i="8"/>
  <c r="P64" i="8" s="1"/>
  <c r="O64" i="8"/>
  <c r="Q64" i="8"/>
  <c r="J65" i="8"/>
  <c r="K65" i="8" s="1"/>
  <c r="Z65" i="8" s="1"/>
  <c r="L65" i="8"/>
  <c r="N65" i="8"/>
  <c r="P65" i="8" s="1"/>
  <c r="O65" i="8"/>
  <c r="Q65" i="8"/>
  <c r="J66" i="8"/>
  <c r="K66" i="8" s="1"/>
  <c r="Z66" i="8" s="1"/>
  <c r="L66" i="8"/>
  <c r="N66" i="8"/>
  <c r="P66" i="8" s="1"/>
  <c r="O66" i="8"/>
  <c r="Q66" i="8"/>
  <c r="J67" i="8"/>
  <c r="K67" i="8" s="1"/>
  <c r="Z67" i="8" s="1"/>
  <c r="L67" i="8"/>
  <c r="N67" i="8"/>
  <c r="P67" i="8" s="1"/>
  <c r="O67" i="8"/>
  <c r="Q67" i="8"/>
  <c r="J68" i="8"/>
  <c r="K68" i="8" s="1"/>
  <c r="Z68" i="8" s="1"/>
  <c r="L68" i="8"/>
  <c r="N68" i="8"/>
  <c r="P68" i="8" s="1"/>
  <c r="O68" i="8"/>
  <c r="Q68" i="8"/>
  <c r="J69" i="8"/>
  <c r="K69" i="8" s="1"/>
  <c r="Z69" i="8" s="1"/>
  <c r="L69" i="8"/>
  <c r="N69" i="8"/>
  <c r="P69" i="8" s="1"/>
  <c r="O69" i="8"/>
  <c r="Q69" i="8"/>
  <c r="J70" i="8"/>
  <c r="K70" i="8" s="1"/>
  <c r="Z70" i="8" s="1"/>
  <c r="L70" i="8"/>
  <c r="N70" i="8"/>
  <c r="P70" i="8" s="1"/>
  <c r="O70" i="8"/>
  <c r="Q70" i="8"/>
  <c r="J71" i="8"/>
  <c r="K71" i="8" s="1"/>
  <c r="Z71" i="8" s="1"/>
  <c r="L71" i="8"/>
  <c r="N71" i="8"/>
  <c r="P71" i="8" s="1"/>
  <c r="O71" i="8"/>
  <c r="Q71" i="8"/>
  <c r="J72" i="8"/>
  <c r="K72" i="8" s="1"/>
  <c r="Z72" i="8" s="1"/>
  <c r="L72" i="8"/>
  <c r="N72" i="8"/>
  <c r="P72" i="8" s="1"/>
  <c r="O72" i="8"/>
  <c r="Q72" i="8"/>
  <c r="J73" i="8"/>
  <c r="K73" i="8" s="1"/>
  <c r="Z73" i="8" s="1"/>
  <c r="L73" i="8"/>
  <c r="N73" i="8"/>
  <c r="P73" i="8" s="1"/>
  <c r="O73" i="8"/>
  <c r="Q73" i="8"/>
  <c r="J74" i="8"/>
  <c r="K74" i="8" s="1"/>
  <c r="Z74" i="8" s="1"/>
  <c r="L74" i="8"/>
  <c r="N74" i="8"/>
  <c r="P74" i="8" s="1"/>
  <c r="O74" i="8"/>
  <c r="Q74" i="8"/>
  <c r="J75" i="8"/>
  <c r="K75" i="8" s="1"/>
  <c r="Z75" i="8" s="1"/>
  <c r="L75" i="8"/>
  <c r="N75" i="8"/>
  <c r="P75" i="8" s="1"/>
  <c r="O75" i="8"/>
  <c r="Q75" i="8"/>
  <c r="J76" i="8"/>
  <c r="K76" i="8" s="1"/>
  <c r="Z76" i="8" s="1"/>
  <c r="L76" i="8"/>
  <c r="N76" i="8"/>
  <c r="P76" i="8" s="1"/>
  <c r="O76" i="8"/>
  <c r="Q76" i="8"/>
  <c r="J77" i="8"/>
  <c r="K77" i="8" s="1"/>
  <c r="Z77" i="8" s="1"/>
  <c r="L77" i="8"/>
  <c r="N77" i="8"/>
  <c r="P77" i="8" s="1"/>
  <c r="O77" i="8"/>
  <c r="Q77" i="8"/>
  <c r="J78" i="8"/>
  <c r="K78" i="8" s="1"/>
  <c r="Z78" i="8" s="1"/>
  <c r="L78" i="8"/>
  <c r="N78" i="8"/>
  <c r="P78" i="8" s="1"/>
  <c r="O78" i="8"/>
  <c r="Q78" i="8"/>
  <c r="J79" i="8"/>
  <c r="K79" i="8" s="1"/>
  <c r="Z79" i="8" s="1"/>
  <c r="L79" i="8"/>
  <c r="N79" i="8"/>
  <c r="P79" i="8" s="1"/>
  <c r="O79" i="8"/>
  <c r="Q79" i="8"/>
  <c r="J80" i="8"/>
  <c r="K80" i="8" s="1"/>
  <c r="Z80" i="8" s="1"/>
  <c r="L80" i="8"/>
  <c r="N80" i="8"/>
  <c r="P80" i="8" s="1"/>
  <c r="O80" i="8"/>
  <c r="Q80" i="8"/>
  <c r="J81" i="8"/>
  <c r="K81" i="8" s="1"/>
  <c r="Z81" i="8" s="1"/>
  <c r="L81" i="8"/>
  <c r="N81" i="8"/>
  <c r="P81" i="8" s="1"/>
  <c r="O81" i="8"/>
  <c r="Q81" i="8"/>
  <c r="J82" i="8"/>
  <c r="K82" i="8" s="1"/>
  <c r="Z82" i="8" s="1"/>
  <c r="L82" i="8"/>
  <c r="N82" i="8"/>
  <c r="P82" i="8" s="1"/>
  <c r="O82" i="8"/>
  <c r="Q82" i="8"/>
  <c r="J83" i="8"/>
  <c r="K83" i="8" s="1"/>
  <c r="Z83" i="8" s="1"/>
  <c r="L83" i="8"/>
  <c r="N83" i="8"/>
  <c r="P83" i="8" s="1"/>
  <c r="O83" i="8"/>
  <c r="Q83" i="8"/>
  <c r="J84" i="8"/>
  <c r="K84" i="8" s="1"/>
  <c r="Z84" i="8" s="1"/>
  <c r="L84" i="8"/>
  <c r="N84" i="8"/>
  <c r="P84" i="8" s="1"/>
  <c r="O84" i="8"/>
  <c r="Q84" i="8"/>
  <c r="J85" i="8"/>
  <c r="K85" i="8" s="1"/>
  <c r="Z85" i="8" s="1"/>
  <c r="L85" i="8"/>
  <c r="N85" i="8"/>
  <c r="P85" i="8" s="1"/>
  <c r="O85" i="8"/>
  <c r="Q85" i="8"/>
  <c r="J86" i="8"/>
  <c r="K86" i="8" s="1"/>
  <c r="Z86" i="8" s="1"/>
  <c r="L86" i="8"/>
  <c r="N86" i="8"/>
  <c r="P86" i="8" s="1"/>
  <c r="O86" i="8"/>
  <c r="Q86" i="8"/>
  <c r="J87" i="8"/>
  <c r="K87" i="8" s="1"/>
  <c r="Z87" i="8" s="1"/>
  <c r="L87" i="8"/>
  <c r="N87" i="8"/>
  <c r="P87" i="8" s="1"/>
  <c r="O87" i="8"/>
  <c r="Q87" i="8"/>
  <c r="J88" i="8"/>
  <c r="K88" i="8" s="1"/>
  <c r="Z88" i="8" s="1"/>
  <c r="L88" i="8"/>
  <c r="N88" i="8"/>
  <c r="P88" i="8" s="1"/>
  <c r="O88" i="8"/>
  <c r="Q88" i="8"/>
  <c r="J89" i="8"/>
  <c r="K89" i="8" s="1"/>
  <c r="Z89" i="8" s="1"/>
  <c r="L89" i="8"/>
  <c r="N89" i="8"/>
  <c r="P89" i="8" s="1"/>
  <c r="O89" i="8"/>
  <c r="Q89" i="8"/>
  <c r="J90" i="8"/>
  <c r="K90" i="8" s="1"/>
  <c r="Z90" i="8" s="1"/>
  <c r="L90" i="8"/>
  <c r="N90" i="8"/>
  <c r="P90" i="8" s="1"/>
  <c r="O90" i="8"/>
  <c r="Q90" i="8"/>
  <c r="J91" i="8"/>
  <c r="K91" i="8" s="1"/>
  <c r="Z91" i="8" s="1"/>
  <c r="L91" i="8"/>
  <c r="N91" i="8"/>
  <c r="P91" i="8" s="1"/>
  <c r="O91" i="8"/>
  <c r="Q91" i="8"/>
  <c r="J92" i="8"/>
  <c r="K92" i="8" s="1"/>
  <c r="Z92" i="8" s="1"/>
  <c r="L92" i="8"/>
  <c r="N92" i="8"/>
  <c r="P92" i="8" s="1"/>
  <c r="O92" i="8"/>
  <c r="Q92" i="8"/>
  <c r="J93" i="8"/>
  <c r="K93" i="8" s="1"/>
  <c r="Z93" i="8" s="1"/>
  <c r="L93" i="8"/>
  <c r="N93" i="8"/>
  <c r="P93" i="8" s="1"/>
  <c r="O93" i="8"/>
  <c r="Q93" i="8"/>
  <c r="J94" i="8"/>
  <c r="K94" i="8" s="1"/>
  <c r="Z94" i="8" s="1"/>
  <c r="L94" i="8"/>
  <c r="N94" i="8"/>
  <c r="P94" i="8" s="1"/>
  <c r="O94" i="8"/>
  <c r="Q94" i="8"/>
  <c r="J95" i="8"/>
  <c r="K95" i="8" s="1"/>
  <c r="Z95" i="8" s="1"/>
  <c r="L95" i="8"/>
  <c r="N95" i="8"/>
  <c r="P95" i="8" s="1"/>
  <c r="O95" i="8"/>
  <c r="Q95" i="8"/>
  <c r="J96" i="8"/>
  <c r="K96" i="8" s="1"/>
  <c r="Z96" i="8" s="1"/>
  <c r="L96" i="8"/>
  <c r="N96" i="8"/>
  <c r="P96" i="8" s="1"/>
  <c r="O96" i="8"/>
  <c r="Q96" i="8"/>
  <c r="J97" i="8"/>
  <c r="K97" i="8" s="1"/>
  <c r="Z97" i="8" s="1"/>
  <c r="L97" i="8"/>
  <c r="N97" i="8"/>
  <c r="P97" i="8" s="1"/>
  <c r="O97" i="8"/>
  <c r="Q97" i="8"/>
  <c r="J98" i="8"/>
  <c r="K98" i="8" s="1"/>
  <c r="Z98" i="8" s="1"/>
  <c r="L98" i="8"/>
  <c r="N98" i="8"/>
  <c r="P98" i="8" s="1"/>
  <c r="O98" i="8"/>
  <c r="Q98" i="8"/>
  <c r="J99" i="8"/>
  <c r="K99" i="8" s="1"/>
  <c r="Z99" i="8" s="1"/>
  <c r="L99" i="8"/>
  <c r="N99" i="8"/>
  <c r="P99" i="8" s="1"/>
  <c r="O99" i="8"/>
  <c r="Q99" i="8"/>
  <c r="J100" i="8"/>
  <c r="K100" i="8" s="1"/>
  <c r="Z100" i="8" s="1"/>
  <c r="L100" i="8"/>
  <c r="N100" i="8"/>
  <c r="P100" i="8" s="1"/>
  <c r="O100" i="8"/>
  <c r="Q100" i="8"/>
  <c r="J101" i="8"/>
  <c r="K101" i="8" s="1"/>
  <c r="Z101" i="8" s="1"/>
  <c r="L101" i="8"/>
  <c r="N101" i="8"/>
  <c r="P101" i="8" s="1"/>
  <c r="O101" i="8"/>
  <c r="Q101" i="8"/>
  <c r="J102" i="8"/>
  <c r="K102" i="8" s="1"/>
  <c r="Z102" i="8" s="1"/>
  <c r="L102" i="8"/>
  <c r="N102" i="8"/>
  <c r="P102" i="8" s="1"/>
  <c r="O102" i="8"/>
  <c r="Q102" i="8"/>
  <c r="J103" i="8"/>
  <c r="K103" i="8" s="1"/>
  <c r="Z103" i="8" s="1"/>
  <c r="L103" i="8"/>
  <c r="N103" i="8"/>
  <c r="P103" i="8" s="1"/>
  <c r="O103" i="8"/>
  <c r="Q103" i="8"/>
  <c r="J104" i="8"/>
  <c r="K104" i="8" s="1"/>
  <c r="Z104" i="8" s="1"/>
  <c r="L104" i="8"/>
  <c r="N104" i="8"/>
  <c r="P104" i="8" s="1"/>
  <c r="O104" i="8"/>
  <c r="Q104" i="8"/>
  <c r="J105" i="8"/>
  <c r="K105" i="8" s="1"/>
  <c r="Z105" i="8" s="1"/>
  <c r="L105" i="8"/>
  <c r="N105" i="8"/>
  <c r="P105" i="8" s="1"/>
  <c r="O105" i="8"/>
  <c r="Q105" i="8"/>
  <c r="J106" i="8"/>
  <c r="K106" i="8" s="1"/>
  <c r="Z106" i="8" s="1"/>
  <c r="L106" i="8"/>
  <c r="N106" i="8"/>
  <c r="P106" i="8" s="1"/>
  <c r="O106" i="8"/>
  <c r="Q106" i="8"/>
  <c r="J107" i="8"/>
  <c r="K107" i="8" s="1"/>
  <c r="Z107" i="8" s="1"/>
  <c r="L107" i="8"/>
  <c r="N107" i="8"/>
  <c r="P107" i="8" s="1"/>
  <c r="O107" i="8"/>
  <c r="Q107" i="8"/>
  <c r="J108" i="8"/>
  <c r="K108" i="8" s="1"/>
  <c r="Z108" i="8" s="1"/>
  <c r="L108" i="8"/>
  <c r="N108" i="8"/>
  <c r="P108" i="8" s="1"/>
  <c r="O108" i="8"/>
  <c r="Q108" i="8"/>
  <c r="J109" i="8"/>
  <c r="K109" i="8" s="1"/>
  <c r="Z109" i="8" s="1"/>
  <c r="L109" i="8"/>
  <c r="N109" i="8"/>
  <c r="P109" i="8" s="1"/>
  <c r="O109" i="8"/>
  <c r="Q109" i="8"/>
  <c r="J110" i="8"/>
  <c r="K110" i="8" s="1"/>
  <c r="Z110" i="8" s="1"/>
  <c r="L110" i="8"/>
  <c r="N110" i="8"/>
  <c r="P110" i="8" s="1"/>
  <c r="O110" i="8"/>
  <c r="Q110" i="8"/>
  <c r="J111" i="8"/>
  <c r="K111" i="8" s="1"/>
  <c r="Z111" i="8" s="1"/>
  <c r="L111" i="8"/>
  <c r="N111" i="8"/>
  <c r="P111" i="8" s="1"/>
  <c r="O111" i="8"/>
  <c r="Q111" i="8"/>
  <c r="J112" i="8"/>
  <c r="K112" i="8" s="1"/>
  <c r="Z112" i="8" s="1"/>
  <c r="L112" i="8"/>
  <c r="N112" i="8"/>
  <c r="P112" i="8" s="1"/>
  <c r="O112" i="8"/>
  <c r="Q112" i="8"/>
  <c r="J113" i="8"/>
  <c r="K113" i="8" s="1"/>
  <c r="Z113" i="8" s="1"/>
  <c r="L113" i="8"/>
  <c r="N113" i="8"/>
  <c r="P113" i="8" s="1"/>
  <c r="O113" i="8"/>
  <c r="Q113" i="8"/>
  <c r="J114" i="8"/>
  <c r="K114" i="8" s="1"/>
  <c r="Z114" i="8" s="1"/>
  <c r="L114" i="8"/>
  <c r="N114" i="8"/>
  <c r="P114" i="8" s="1"/>
  <c r="O114" i="8"/>
  <c r="Q114" i="8"/>
  <c r="J115" i="8"/>
  <c r="K115" i="8" s="1"/>
  <c r="Z115" i="8" s="1"/>
  <c r="L115" i="8"/>
  <c r="N115" i="8"/>
  <c r="P115" i="8" s="1"/>
  <c r="O115" i="8"/>
  <c r="Q115" i="8"/>
  <c r="J116" i="8"/>
  <c r="K116" i="8" s="1"/>
  <c r="Z116" i="8" s="1"/>
  <c r="L116" i="8"/>
  <c r="N116" i="8"/>
  <c r="P116" i="8" s="1"/>
  <c r="O116" i="8"/>
  <c r="Q116" i="8"/>
  <c r="J117" i="8"/>
  <c r="K117" i="8" s="1"/>
  <c r="Z117" i="8" s="1"/>
  <c r="L117" i="8"/>
  <c r="N117" i="8"/>
  <c r="P117" i="8" s="1"/>
  <c r="O117" i="8"/>
  <c r="Q117" i="8"/>
  <c r="J118" i="8"/>
  <c r="K118" i="8" s="1"/>
  <c r="Z118" i="8" s="1"/>
  <c r="L118" i="8"/>
  <c r="N118" i="8"/>
  <c r="P118" i="8" s="1"/>
  <c r="O118" i="8"/>
  <c r="Q118" i="8"/>
  <c r="J119" i="8"/>
  <c r="K119" i="8" s="1"/>
  <c r="Z119" i="8" s="1"/>
  <c r="L119" i="8"/>
  <c r="N119" i="8"/>
  <c r="P119" i="8" s="1"/>
  <c r="O119" i="8"/>
  <c r="Q119" i="8"/>
  <c r="J120" i="8"/>
  <c r="K120" i="8" s="1"/>
  <c r="Z120" i="8" s="1"/>
  <c r="L120" i="8"/>
  <c r="N120" i="8"/>
  <c r="P120" i="8" s="1"/>
  <c r="O120" i="8"/>
  <c r="Q120" i="8"/>
  <c r="J121" i="8"/>
  <c r="K121" i="8" s="1"/>
  <c r="Z121" i="8" s="1"/>
  <c r="L121" i="8"/>
  <c r="N121" i="8"/>
  <c r="P121" i="8" s="1"/>
  <c r="O121" i="8"/>
  <c r="Q121" i="8"/>
  <c r="J122" i="8"/>
  <c r="K122" i="8" s="1"/>
  <c r="Z122" i="8" s="1"/>
  <c r="L122" i="8"/>
  <c r="N122" i="8"/>
  <c r="P122" i="8" s="1"/>
  <c r="O122" i="8"/>
  <c r="Q122" i="8"/>
  <c r="J123" i="8"/>
  <c r="K123" i="8" s="1"/>
  <c r="Z123" i="8" s="1"/>
  <c r="L123" i="8"/>
  <c r="N123" i="8"/>
  <c r="P123" i="8" s="1"/>
  <c r="O123" i="8"/>
  <c r="Q123" i="8"/>
  <c r="J124" i="8"/>
  <c r="K124" i="8" s="1"/>
  <c r="Z124" i="8" s="1"/>
  <c r="L124" i="8"/>
  <c r="N124" i="8"/>
  <c r="P124" i="8" s="1"/>
  <c r="O124" i="8"/>
  <c r="Q124" i="8"/>
  <c r="J125" i="8"/>
  <c r="K125" i="8" s="1"/>
  <c r="Z125" i="8" s="1"/>
  <c r="L125" i="8"/>
  <c r="N125" i="8"/>
  <c r="P125" i="8" s="1"/>
  <c r="O125" i="8"/>
  <c r="Q125" i="8"/>
  <c r="J126" i="8"/>
  <c r="K126" i="8" s="1"/>
  <c r="Z126" i="8" s="1"/>
  <c r="L126" i="8"/>
  <c r="N126" i="8"/>
  <c r="P126" i="8" s="1"/>
  <c r="O126" i="8"/>
  <c r="Q126" i="8"/>
  <c r="J127" i="8"/>
  <c r="K127" i="8" s="1"/>
  <c r="Z127" i="8" s="1"/>
  <c r="L127" i="8"/>
  <c r="N127" i="8"/>
  <c r="P127" i="8" s="1"/>
  <c r="O127" i="8"/>
  <c r="Q127" i="8"/>
  <c r="J128" i="8"/>
  <c r="K128" i="8" s="1"/>
  <c r="Z128" i="8" s="1"/>
  <c r="L128" i="8"/>
  <c r="N128" i="8"/>
  <c r="P128" i="8" s="1"/>
  <c r="O128" i="8"/>
  <c r="Q128" i="8"/>
  <c r="J129" i="8"/>
  <c r="K129" i="8" s="1"/>
  <c r="Z129" i="8" s="1"/>
  <c r="L129" i="8"/>
  <c r="N129" i="8"/>
  <c r="P129" i="8" s="1"/>
  <c r="O129" i="8"/>
  <c r="Q129" i="8"/>
  <c r="J130" i="8"/>
  <c r="K130" i="8" s="1"/>
  <c r="Z130" i="8" s="1"/>
  <c r="L130" i="8"/>
  <c r="N130" i="8"/>
  <c r="P130" i="8" s="1"/>
  <c r="O130" i="8"/>
  <c r="Q130" i="8"/>
  <c r="J131" i="8"/>
  <c r="K131" i="8" s="1"/>
  <c r="Z131" i="8" s="1"/>
  <c r="L131" i="8"/>
  <c r="P131" i="8"/>
  <c r="O131" i="8"/>
  <c r="Q131" i="8"/>
  <c r="J132" i="8"/>
  <c r="K132" i="8" s="1"/>
  <c r="Z132" i="8" s="1"/>
  <c r="L132" i="8"/>
  <c r="P132" i="8"/>
  <c r="O132" i="8"/>
  <c r="Q132" i="8"/>
  <c r="J133" i="8"/>
  <c r="K133" i="8" s="1"/>
  <c r="Z133" i="8" s="1"/>
  <c r="L133" i="8"/>
  <c r="P133" i="8"/>
  <c r="O133" i="8"/>
  <c r="Q133" i="8"/>
  <c r="J134" i="8"/>
  <c r="K134" i="8" s="1"/>
  <c r="Z134" i="8" s="1"/>
  <c r="L134" i="8"/>
  <c r="P134" i="8"/>
  <c r="O134" i="8"/>
  <c r="Q134" i="8"/>
  <c r="J135" i="8"/>
  <c r="K135" i="8" s="1"/>
  <c r="Z135" i="8" s="1"/>
  <c r="L135" i="8"/>
  <c r="P135" i="8"/>
  <c r="O135" i="8"/>
  <c r="Q135" i="8"/>
  <c r="M5" i="18"/>
  <c r="N5" i="18"/>
  <c r="O5" i="18"/>
  <c r="P5" i="18"/>
  <c r="Q5" i="18"/>
  <c r="R5" i="18"/>
  <c r="S5" i="18"/>
  <c r="T5" i="18"/>
  <c r="M6" i="18"/>
  <c r="N6" i="18"/>
  <c r="O6" i="18"/>
  <c r="P6" i="18"/>
  <c r="Q6" i="18"/>
  <c r="R6" i="18"/>
  <c r="S6" i="18"/>
  <c r="T6" i="18"/>
  <c r="M7" i="18"/>
  <c r="N7" i="18"/>
  <c r="O7" i="18"/>
  <c r="P7" i="18"/>
  <c r="Q7" i="18"/>
  <c r="R7" i="18"/>
  <c r="S7" i="18"/>
  <c r="T7" i="18"/>
  <c r="M8" i="18"/>
  <c r="N8" i="18"/>
  <c r="O8" i="18"/>
  <c r="P8" i="18"/>
  <c r="Q8" i="18"/>
  <c r="R8" i="18"/>
  <c r="S8" i="18"/>
  <c r="T8" i="18"/>
  <c r="M9" i="18"/>
  <c r="N9" i="18"/>
  <c r="O9" i="18"/>
  <c r="P9" i="18"/>
  <c r="Q9" i="18"/>
  <c r="R9" i="18"/>
  <c r="S9" i="18"/>
  <c r="T9" i="18"/>
  <c r="M10" i="18"/>
  <c r="N10" i="18"/>
  <c r="O10" i="18"/>
  <c r="P10" i="18"/>
  <c r="Q10" i="18"/>
  <c r="R10" i="18"/>
  <c r="S10" i="18"/>
  <c r="T10" i="18"/>
  <c r="M15" i="18"/>
  <c r="N15" i="18"/>
  <c r="O15" i="18"/>
  <c r="P15" i="18"/>
  <c r="Q15" i="18"/>
  <c r="R15" i="18"/>
  <c r="S15" i="18"/>
  <c r="T15" i="18"/>
  <c r="M16" i="18"/>
  <c r="N16" i="18"/>
  <c r="O16" i="18"/>
  <c r="P16" i="18"/>
  <c r="Q16" i="18"/>
  <c r="R16" i="18"/>
  <c r="S16" i="18"/>
  <c r="T16" i="18"/>
  <c r="M17" i="18"/>
  <c r="N17" i="18"/>
  <c r="O17" i="18"/>
  <c r="P17" i="18"/>
  <c r="Q17" i="18"/>
  <c r="R17" i="18"/>
  <c r="S17" i="18"/>
  <c r="T17" i="18"/>
  <c r="M18" i="18"/>
  <c r="N18" i="18"/>
  <c r="O18" i="18"/>
  <c r="P18" i="18"/>
  <c r="Q18" i="18"/>
  <c r="R18" i="18"/>
  <c r="S18" i="18"/>
  <c r="T18" i="18"/>
  <c r="M19" i="18"/>
  <c r="N19" i="18"/>
  <c r="O19" i="18"/>
  <c r="P19" i="18"/>
  <c r="Q19" i="18"/>
  <c r="R19" i="18"/>
  <c r="S19" i="18"/>
  <c r="T19" i="18"/>
  <c r="M20" i="18"/>
  <c r="N20" i="18"/>
  <c r="O20" i="18"/>
  <c r="P20" i="18"/>
  <c r="Q20" i="18"/>
  <c r="R20" i="18"/>
  <c r="S20" i="18"/>
  <c r="T20" i="18"/>
  <c r="M25" i="18"/>
  <c r="N25" i="18"/>
  <c r="O25" i="18"/>
  <c r="P25" i="18"/>
  <c r="Q25" i="18"/>
  <c r="R25" i="18"/>
  <c r="S25" i="18"/>
  <c r="T25" i="18"/>
  <c r="M26" i="18"/>
  <c r="N26" i="18"/>
  <c r="O26" i="18"/>
  <c r="P26" i="18"/>
  <c r="Q26" i="18"/>
  <c r="R26" i="18"/>
  <c r="S26" i="18"/>
  <c r="T26" i="18"/>
  <c r="M27" i="18"/>
  <c r="N27" i="18"/>
  <c r="O27" i="18"/>
  <c r="P27" i="18"/>
  <c r="Q27" i="18"/>
  <c r="R27" i="18"/>
  <c r="S27" i="18"/>
  <c r="T27" i="18"/>
  <c r="M28" i="18"/>
  <c r="N28" i="18"/>
  <c r="O28" i="18"/>
  <c r="P28" i="18"/>
  <c r="Q28" i="18"/>
  <c r="R28" i="18"/>
  <c r="S28" i="18"/>
  <c r="T28" i="18"/>
  <c r="M29" i="18"/>
  <c r="N29" i="18"/>
  <c r="O29" i="18"/>
  <c r="P29" i="18"/>
  <c r="Q29" i="18"/>
  <c r="R29" i="18"/>
  <c r="S29" i="18"/>
  <c r="T29" i="18"/>
  <c r="M30" i="18"/>
  <c r="N30" i="18"/>
  <c r="O30" i="18"/>
  <c r="P30" i="18"/>
  <c r="Q30" i="18"/>
  <c r="R30" i="18"/>
  <c r="S30" i="18"/>
  <c r="T30" i="18"/>
  <c r="M31" i="18"/>
  <c r="N31" i="18"/>
  <c r="O31" i="18"/>
  <c r="P31" i="18"/>
  <c r="Q31" i="18"/>
  <c r="R31" i="18"/>
  <c r="S31" i="18"/>
  <c r="T31" i="18"/>
  <c r="M32" i="18"/>
  <c r="N32" i="18"/>
  <c r="O32" i="18"/>
  <c r="P32" i="18"/>
  <c r="Q32" i="18"/>
  <c r="R32" i="18"/>
  <c r="S32" i="18"/>
  <c r="T32" i="18"/>
  <c r="M33" i="18"/>
  <c r="N33" i="18"/>
  <c r="O33" i="18"/>
  <c r="P33" i="18"/>
  <c r="Q33" i="18"/>
  <c r="R33" i="18"/>
  <c r="S33" i="18"/>
  <c r="T33" i="18"/>
  <c r="T4" i="18"/>
  <c r="S4" i="18"/>
  <c r="R4" i="18"/>
  <c r="Q4" i="18"/>
  <c r="P4" i="18"/>
  <c r="O4" i="18"/>
  <c r="N4" i="18"/>
  <c r="M4" i="18"/>
  <c r="M5" i="17"/>
  <c r="N5" i="17"/>
  <c r="Z5" i="17" s="1"/>
  <c r="O5" i="17"/>
  <c r="X5" i="17" s="1"/>
  <c r="P5" i="17"/>
  <c r="Y5" i="17" s="1"/>
  <c r="Q5" i="17"/>
  <c r="R5" i="17"/>
  <c r="S5" i="17"/>
  <c r="T5" i="17"/>
  <c r="M6" i="17"/>
  <c r="N6" i="17"/>
  <c r="Z6" i="17" s="1"/>
  <c r="O6" i="17"/>
  <c r="X6" i="17" s="1"/>
  <c r="P6" i="17"/>
  <c r="Y6" i="17" s="1"/>
  <c r="Q6" i="17"/>
  <c r="R6" i="17"/>
  <c r="S6" i="17"/>
  <c r="T6" i="17"/>
  <c r="M7" i="17"/>
  <c r="N7" i="17"/>
  <c r="Z7" i="17" s="1"/>
  <c r="O7" i="17"/>
  <c r="X7" i="17" s="1"/>
  <c r="P7" i="17"/>
  <c r="Y7" i="17" s="1"/>
  <c r="Q7" i="17"/>
  <c r="R7" i="17"/>
  <c r="S7" i="17"/>
  <c r="T7" i="17"/>
  <c r="M8" i="17"/>
  <c r="N8" i="17"/>
  <c r="Z8" i="17" s="1"/>
  <c r="O8" i="17"/>
  <c r="X8" i="17" s="1"/>
  <c r="P8" i="17"/>
  <c r="Y8" i="17" s="1"/>
  <c r="Q8" i="17"/>
  <c r="R8" i="17"/>
  <c r="S8" i="17"/>
  <c r="T8" i="17"/>
  <c r="M9" i="17"/>
  <c r="N9" i="17"/>
  <c r="Z9" i="17" s="1"/>
  <c r="O9" i="17"/>
  <c r="X9" i="17" s="1"/>
  <c r="P9" i="17"/>
  <c r="Y9" i="17" s="1"/>
  <c r="Q9" i="17"/>
  <c r="R9" i="17"/>
  <c r="S9" i="17"/>
  <c r="T9" i="17"/>
  <c r="M14" i="17"/>
  <c r="N14" i="17"/>
  <c r="Z14" i="17" s="1"/>
  <c r="O14" i="17"/>
  <c r="X14" i="17" s="1"/>
  <c r="AA14" i="17" s="1"/>
  <c r="AB14" i="17" s="1"/>
  <c r="P14" i="17"/>
  <c r="Y14" i="17" s="1"/>
  <c r="Q14" i="17"/>
  <c r="R14" i="17"/>
  <c r="S14" i="17"/>
  <c r="T14" i="17"/>
  <c r="M15" i="17"/>
  <c r="N15" i="17"/>
  <c r="Z15" i="17" s="1"/>
  <c r="O15" i="17"/>
  <c r="X15" i="17" s="1"/>
  <c r="AA15" i="17" s="1"/>
  <c r="AB15" i="17" s="1"/>
  <c r="P15" i="17"/>
  <c r="Y15" i="17" s="1"/>
  <c r="Q15" i="17"/>
  <c r="R15" i="17"/>
  <c r="S15" i="17"/>
  <c r="T15" i="17"/>
  <c r="M16" i="17"/>
  <c r="N16" i="17"/>
  <c r="Z16" i="17" s="1"/>
  <c r="O16" i="17"/>
  <c r="X16" i="17" s="1"/>
  <c r="AA16" i="17" s="1"/>
  <c r="AB16" i="17" s="1"/>
  <c r="P16" i="17"/>
  <c r="Y16" i="17" s="1"/>
  <c r="Q16" i="17"/>
  <c r="R16" i="17"/>
  <c r="S16" i="17"/>
  <c r="T16" i="17"/>
  <c r="M17" i="17"/>
  <c r="N17" i="17"/>
  <c r="Z17" i="17" s="1"/>
  <c r="O17" i="17"/>
  <c r="X17" i="17" s="1"/>
  <c r="AA17" i="17" s="1"/>
  <c r="AB17" i="17" s="1"/>
  <c r="P17" i="17"/>
  <c r="Y17" i="17" s="1"/>
  <c r="Q17" i="17"/>
  <c r="R17" i="17"/>
  <c r="S17" i="17"/>
  <c r="T17" i="17"/>
  <c r="M18" i="17"/>
  <c r="N18" i="17"/>
  <c r="Z18" i="17" s="1"/>
  <c r="O18" i="17"/>
  <c r="X18" i="17" s="1"/>
  <c r="AA18" i="17" s="1"/>
  <c r="AB18" i="17" s="1"/>
  <c r="P18" i="17"/>
  <c r="Y18" i="17" s="1"/>
  <c r="Q18" i="17"/>
  <c r="R18" i="17"/>
  <c r="S18" i="17"/>
  <c r="T18" i="17"/>
  <c r="M19" i="17"/>
  <c r="N19" i="17"/>
  <c r="Z19" i="17" s="1"/>
  <c r="O19" i="17"/>
  <c r="X19" i="17" s="1"/>
  <c r="AA19" i="17" s="1"/>
  <c r="AB19" i="17" s="1"/>
  <c r="P19" i="17"/>
  <c r="Y19" i="17" s="1"/>
  <c r="Q19" i="17"/>
  <c r="R19" i="17"/>
  <c r="S19" i="17"/>
  <c r="T19" i="17"/>
  <c r="M24" i="17"/>
  <c r="N24" i="17"/>
  <c r="O24" i="17"/>
  <c r="P24" i="17"/>
  <c r="Q24" i="17"/>
  <c r="R24" i="17"/>
  <c r="S24" i="17"/>
  <c r="T24" i="17"/>
  <c r="M25" i="17"/>
  <c r="N25" i="17"/>
  <c r="Z25" i="17" s="1"/>
  <c r="O25" i="17"/>
  <c r="X25" i="17" s="1"/>
  <c r="P25" i="17"/>
  <c r="Y25" i="17" s="1"/>
  <c r="Q25" i="17"/>
  <c r="R25" i="17"/>
  <c r="S25" i="17"/>
  <c r="T25" i="17"/>
  <c r="M26" i="17"/>
  <c r="N26" i="17"/>
  <c r="Z26" i="17" s="1"/>
  <c r="O26" i="17"/>
  <c r="X26" i="17" s="1"/>
  <c r="P26" i="17"/>
  <c r="Y26" i="17" s="1"/>
  <c r="Q26" i="17"/>
  <c r="R26" i="17"/>
  <c r="S26" i="17"/>
  <c r="T26" i="17"/>
  <c r="M27" i="17"/>
  <c r="N27" i="17"/>
  <c r="Z27" i="17" s="1"/>
  <c r="O27" i="17"/>
  <c r="X27" i="17" s="1"/>
  <c r="P27" i="17"/>
  <c r="Y27" i="17" s="1"/>
  <c r="Q27" i="17"/>
  <c r="R27" i="17"/>
  <c r="S27" i="17"/>
  <c r="T27" i="17"/>
  <c r="M28" i="17"/>
  <c r="N28" i="17"/>
  <c r="Z28" i="17" s="1"/>
  <c r="O28" i="17"/>
  <c r="X28" i="17" s="1"/>
  <c r="P28" i="17"/>
  <c r="Y28" i="17" s="1"/>
  <c r="Q28" i="17"/>
  <c r="R28" i="17"/>
  <c r="S28" i="17"/>
  <c r="T28" i="17"/>
  <c r="M29" i="17"/>
  <c r="N29" i="17"/>
  <c r="Z29" i="17" s="1"/>
  <c r="O29" i="17"/>
  <c r="X29" i="17" s="1"/>
  <c r="P29" i="17"/>
  <c r="Y29" i="17" s="1"/>
  <c r="Q29" i="17"/>
  <c r="R29" i="17"/>
  <c r="S29" i="17"/>
  <c r="T29" i="17"/>
  <c r="M34" i="17"/>
  <c r="N34" i="17"/>
  <c r="O34" i="17"/>
  <c r="P34" i="17"/>
  <c r="Q34" i="17"/>
  <c r="R34" i="17"/>
  <c r="S34" i="17"/>
  <c r="T34" i="17"/>
  <c r="M35" i="17"/>
  <c r="N35" i="17"/>
  <c r="O35" i="17"/>
  <c r="P35" i="17"/>
  <c r="Q35" i="17"/>
  <c r="R35" i="17"/>
  <c r="S35" i="17"/>
  <c r="T35" i="17"/>
  <c r="M36" i="17"/>
  <c r="N36" i="17"/>
  <c r="O36" i="17"/>
  <c r="P36" i="17"/>
  <c r="Q36" i="17"/>
  <c r="R36" i="17"/>
  <c r="S36" i="17"/>
  <c r="T36" i="17"/>
  <c r="M37" i="17"/>
  <c r="N37" i="17"/>
  <c r="O37" i="17"/>
  <c r="P37" i="17"/>
  <c r="Q37" i="17"/>
  <c r="R37" i="17"/>
  <c r="S37" i="17"/>
  <c r="T37" i="17"/>
  <c r="M38" i="17"/>
  <c r="N38" i="17"/>
  <c r="O38" i="17"/>
  <c r="P38" i="17"/>
  <c r="Q38" i="17"/>
  <c r="R38" i="17"/>
  <c r="S38" i="17"/>
  <c r="T38" i="17"/>
  <c r="M39" i="17"/>
  <c r="N39" i="17"/>
  <c r="O39" i="17"/>
  <c r="P39" i="17"/>
  <c r="Q39" i="17"/>
  <c r="R39" i="17"/>
  <c r="S39" i="17"/>
  <c r="T39" i="17"/>
  <c r="M40" i="17"/>
  <c r="N40" i="17"/>
  <c r="O40" i="17"/>
  <c r="P40" i="17"/>
  <c r="Q40" i="17"/>
  <c r="R40" i="17"/>
  <c r="S40" i="17"/>
  <c r="T40" i="17"/>
  <c r="M41" i="17"/>
  <c r="N41" i="17"/>
  <c r="O41" i="17"/>
  <c r="P41" i="17"/>
  <c r="Q41" i="17"/>
  <c r="R41" i="17"/>
  <c r="S41" i="17"/>
  <c r="T41" i="17"/>
  <c r="T4" i="17"/>
  <c r="S4" i="17"/>
  <c r="R4" i="17"/>
  <c r="Q4" i="17"/>
  <c r="P4" i="17"/>
  <c r="Y4" i="17" s="1"/>
  <c r="O4" i="17"/>
  <c r="X4" i="17" s="1"/>
  <c r="N4" i="17"/>
  <c r="Z4" i="17" s="1"/>
  <c r="M4" i="17"/>
  <c r="M5" i="16"/>
  <c r="N5" i="16"/>
  <c r="O5" i="16"/>
  <c r="P5" i="16"/>
  <c r="Q5" i="16"/>
  <c r="R5" i="16"/>
  <c r="S5" i="16"/>
  <c r="T5" i="16"/>
  <c r="M6" i="16"/>
  <c r="N6" i="16"/>
  <c r="O6" i="16"/>
  <c r="P6" i="16"/>
  <c r="Q6" i="16"/>
  <c r="R6" i="16"/>
  <c r="S6" i="16"/>
  <c r="T6" i="16"/>
  <c r="M7" i="16"/>
  <c r="N7" i="16"/>
  <c r="O7" i="16"/>
  <c r="P7" i="16"/>
  <c r="Q7" i="16"/>
  <c r="R7" i="16"/>
  <c r="S7" i="16"/>
  <c r="T7" i="16"/>
  <c r="M12" i="16"/>
  <c r="N12" i="16"/>
  <c r="O12" i="16"/>
  <c r="P12" i="16"/>
  <c r="Q12" i="16"/>
  <c r="R12" i="16"/>
  <c r="S12" i="16"/>
  <c r="T12" i="16"/>
  <c r="M13" i="16"/>
  <c r="N13" i="16"/>
  <c r="O13" i="16"/>
  <c r="P13" i="16"/>
  <c r="Q13" i="16"/>
  <c r="R13" i="16"/>
  <c r="S13" i="16"/>
  <c r="T13" i="16"/>
  <c r="M14" i="16"/>
  <c r="N14" i="16"/>
  <c r="O14" i="16"/>
  <c r="P14" i="16"/>
  <c r="Q14" i="16"/>
  <c r="R14" i="16"/>
  <c r="S14" i="16"/>
  <c r="T14" i="16"/>
  <c r="M15" i="16"/>
  <c r="N15" i="16"/>
  <c r="O15" i="16"/>
  <c r="P15" i="16"/>
  <c r="Q15" i="16"/>
  <c r="R15" i="16"/>
  <c r="S15" i="16"/>
  <c r="T15" i="16"/>
  <c r="M16" i="16"/>
  <c r="N16" i="16"/>
  <c r="O16" i="16"/>
  <c r="P16" i="16"/>
  <c r="Q16" i="16"/>
  <c r="R16" i="16"/>
  <c r="S16" i="16"/>
  <c r="T16" i="16"/>
  <c r="M17" i="16"/>
  <c r="N17" i="16"/>
  <c r="O17" i="16"/>
  <c r="P17" i="16"/>
  <c r="Q17" i="16"/>
  <c r="R17" i="16"/>
  <c r="S17" i="16"/>
  <c r="T17" i="16"/>
  <c r="M18" i="16"/>
  <c r="N18" i="16"/>
  <c r="O18" i="16"/>
  <c r="P18" i="16"/>
  <c r="Q18" i="16"/>
  <c r="R18" i="16"/>
  <c r="S18" i="16"/>
  <c r="T18" i="16"/>
  <c r="M19" i="16"/>
  <c r="N19" i="16"/>
  <c r="O19" i="16"/>
  <c r="P19" i="16"/>
  <c r="Q19" i="16"/>
  <c r="R19" i="16"/>
  <c r="S19" i="16"/>
  <c r="T19" i="16"/>
  <c r="M20" i="16"/>
  <c r="N20" i="16"/>
  <c r="O20" i="16"/>
  <c r="P20" i="16"/>
  <c r="Q20" i="16"/>
  <c r="R20" i="16"/>
  <c r="S20" i="16"/>
  <c r="T20" i="16"/>
  <c r="M25" i="16"/>
  <c r="N25" i="16"/>
  <c r="O25" i="16"/>
  <c r="P25" i="16"/>
  <c r="Q25" i="16"/>
  <c r="R25" i="16"/>
  <c r="S25" i="16"/>
  <c r="T25" i="16"/>
  <c r="M26" i="16"/>
  <c r="N26" i="16"/>
  <c r="O26" i="16"/>
  <c r="P26" i="16"/>
  <c r="Q26" i="16"/>
  <c r="R26" i="16"/>
  <c r="S26" i="16"/>
  <c r="T26" i="16"/>
  <c r="M27" i="16"/>
  <c r="N27" i="16"/>
  <c r="O27" i="16"/>
  <c r="P27" i="16"/>
  <c r="Q27" i="16"/>
  <c r="R27" i="16"/>
  <c r="S27" i="16"/>
  <c r="T27" i="16"/>
  <c r="M28" i="16"/>
  <c r="N28" i="16"/>
  <c r="O28" i="16"/>
  <c r="P28" i="16"/>
  <c r="Q28" i="16"/>
  <c r="R28" i="16"/>
  <c r="S28" i="16"/>
  <c r="T28" i="16"/>
  <c r="M29" i="16"/>
  <c r="N29" i="16"/>
  <c r="O29" i="16"/>
  <c r="P29" i="16"/>
  <c r="Q29" i="16"/>
  <c r="R29" i="16"/>
  <c r="S29" i="16"/>
  <c r="T29" i="16"/>
  <c r="M30" i="16"/>
  <c r="N30" i="16"/>
  <c r="O30" i="16"/>
  <c r="P30" i="16"/>
  <c r="Q30" i="16"/>
  <c r="R30" i="16"/>
  <c r="S30" i="16"/>
  <c r="T30" i="16"/>
  <c r="M31" i="16"/>
  <c r="N31" i="16"/>
  <c r="O31" i="16"/>
  <c r="P31" i="16"/>
  <c r="Q31" i="16"/>
  <c r="R31" i="16"/>
  <c r="S31" i="16"/>
  <c r="T31" i="16"/>
  <c r="M36" i="16"/>
  <c r="N36" i="16"/>
  <c r="O36" i="16"/>
  <c r="P36" i="16"/>
  <c r="Q36" i="16"/>
  <c r="R36" i="16"/>
  <c r="S36" i="16"/>
  <c r="T36" i="16"/>
  <c r="M37" i="16"/>
  <c r="N37" i="16"/>
  <c r="O37" i="16"/>
  <c r="P37" i="16"/>
  <c r="Q37" i="16"/>
  <c r="R37" i="16"/>
  <c r="S37" i="16"/>
  <c r="T37" i="16"/>
  <c r="M38" i="16"/>
  <c r="N38" i="16"/>
  <c r="O38" i="16"/>
  <c r="P38" i="16"/>
  <c r="Q38" i="16"/>
  <c r="R38" i="16"/>
  <c r="S38" i="16"/>
  <c r="T38" i="16"/>
  <c r="M39" i="16"/>
  <c r="N39" i="16"/>
  <c r="O39" i="16"/>
  <c r="P39" i="16"/>
  <c r="Q39" i="16"/>
  <c r="R39" i="16"/>
  <c r="S39" i="16"/>
  <c r="T39" i="16"/>
  <c r="M40" i="16"/>
  <c r="N40" i="16"/>
  <c r="O40" i="16"/>
  <c r="P40" i="16"/>
  <c r="Q40" i="16"/>
  <c r="R40" i="16"/>
  <c r="S40" i="16"/>
  <c r="T40" i="16"/>
  <c r="M45" i="16"/>
  <c r="N45" i="16"/>
  <c r="O45" i="16"/>
  <c r="P45" i="16"/>
  <c r="Q45" i="16"/>
  <c r="R45" i="16"/>
  <c r="S45" i="16"/>
  <c r="T45" i="16"/>
  <c r="M46" i="16"/>
  <c r="N46" i="16"/>
  <c r="O46" i="16"/>
  <c r="P46" i="16"/>
  <c r="Q46" i="16"/>
  <c r="R46" i="16"/>
  <c r="S46" i="16"/>
  <c r="T46" i="16"/>
  <c r="M47" i="16"/>
  <c r="N47" i="16"/>
  <c r="O47" i="16"/>
  <c r="P47" i="16"/>
  <c r="Q47" i="16"/>
  <c r="R47" i="16"/>
  <c r="S47" i="16"/>
  <c r="T47" i="16"/>
  <c r="M48" i="16"/>
  <c r="N48" i="16"/>
  <c r="O48" i="16"/>
  <c r="P48" i="16"/>
  <c r="Q48" i="16"/>
  <c r="R48" i="16"/>
  <c r="S48" i="16"/>
  <c r="T48" i="16"/>
  <c r="M49" i="16"/>
  <c r="N49" i="16"/>
  <c r="O49" i="16"/>
  <c r="P49" i="16"/>
  <c r="Q49" i="16"/>
  <c r="R49" i="16"/>
  <c r="S49" i="16"/>
  <c r="T49" i="16"/>
  <c r="M50" i="16"/>
  <c r="N50" i="16"/>
  <c r="O50" i="16"/>
  <c r="P50" i="16"/>
  <c r="Q50" i="16"/>
  <c r="R50" i="16"/>
  <c r="S50" i="16"/>
  <c r="T50" i="16"/>
  <c r="M51" i="16"/>
  <c r="N51" i="16"/>
  <c r="O51" i="16"/>
  <c r="P51" i="16"/>
  <c r="Q51" i="16"/>
  <c r="R51" i="16"/>
  <c r="S51" i="16"/>
  <c r="T51" i="16"/>
  <c r="M52" i="16"/>
  <c r="N52" i="16"/>
  <c r="O52" i="16"/>
  <c r="P52" i="16"/>
  <c r="Q52" i="16"/>
  <c r="R52" i="16"/>
  <c r="S52" i="16"/>
  <c r="T52" i="16"/>
  <c r="M53" i="16"/>
  <c r="N53" i="16"/>
  <c r="O53" i="16"/>
  <c r="P53" i="16"/>
  <c r="Q53" i="16"/>
  <c r="R53" i="16"/>
  <c r="S53" i="16"/>
  <c r="T53" i="16"/>
  <c r="M58" i="16"/>
  <c r="N58" i="16"/>
  <c r="O58" i="16"/>
  <c r="P58" i="16"/>
  <c r="Q58" i="16"/>
  <c r="R58" i="16"/>
  <c r="S58" i="16"/>
  <c r="T58" i="16"/>
  <c r="M59" i="16"/>
  <c r="N59" i="16"/>
  <c r="O59" i="16"/>
  <c r="P59" i="16"/>
  <c r="Q59" i="16"/>
  <c r="R59" i="16"/>
  <c r="S59" i="16"/>
  <c r="T59" i="16"/>
  <c r="M60" i="16"/>
  <c r="N60" i="16"/>
  <c r="O60" i="16"/>
  <c r="P60" i="16"/>
  <c r="Q60" i="16"/>
  <c r="R60" i="16"/>
  <c r="S60" i="16"/>
  <c r="T60" i="16"/>
  <c r="M61" i="16"/>
  <c r="N61" i="16"/>
  <c r="O61" i="16"/>
  <c r="P61" i="16"/>
  <c r="Q61" i="16"/>
  <c r="R61" i="16"/>
  <c r="S61" i="16"/>
  <c r="T61" i="16"/>
  <c r="M62" i="16"/>
  <c r="N62" i="16"/>
  <c r="O62" i="16"/>
  <c r="P62" i="16"/>
  <c r="Q62" i="16"/>
  <c r="R62" i="16"/>
  <c r="S62" i="16"/>
  <c r="T62" i="16"/>
  <c r="M63" i="16"/>
  <c r="N63" i="16"/>
  <c r="O63" i="16"/>
  <c r="P63" i="16"/>
  <c r="Q63" i="16"/>
  <c r="R63" i="16"/>
  <c r="S63" i="16"/>
  <c r="T63" i="16"/>
  <c r="M64" i="16"/>
  <c r="N64" i="16"/>
  <c r="O64" i="16"/>
  <c r="P64" i="16"/>
  <c r="Q64" i="16"/>
  <c r="R64" i="16"/>
  <c r="S64" i="16"/>
  <c r="T64" i="16"/>
  <c r="M65" i="16"/>
  <c r="N65" i="16"/>
  <c r="O65" i="16"/>
  <c r="P65" i="16"/>
  <c r="Q65" i="16"/>
  <c r="R65" i="16"/>
  <c r="S65" i="16"/>
  <c r="T65" i="16"/>
  <c r="T4" i="16"/>
  <c r="S4" i="16"/>
  <c r="R4" i="16"/>
  <c r="Q4" i="16"/>
  <c r="P4" i="16"/>
  <c r="O4" i="16"/>
  <c r="N4" i="16"/>
  <c r="M4" i="16"/>
  <c r="M4" i="15"/>
  <c r="N4" i="15"/>
  <c r="O4" i="15"/>
  <c r="P4" i="15"/>
  <c r="Q4" i="15"/>
  <c r="R4" i="15"/>
  <c r="S4" i="15"/>
  <c r="T4" i="15"/>
  <c r="M5" i="15"/>
  <c r="N5" i="15"/>
  <c r="O5" i="15"/>
  <c r="P5" i="15"/>
  <c r="Q5" i="15"/>
  <c r="R5" i="15"/>
  <c r="S5" i="15"/>
  <c r="T5" i="15"/>
  <c r="M6" i="15"/>
  <c r="N6" i="15"/>
  <c r="O6" i="15"/>
  <c r="P6" i="15"/>
  <c r="Q6" i="15"/>
  <c r="R6" i="15"/>
  <c r="S6" i="15"/>
  <c r="T6" i="15"/>
  <c r="M7" i="15"/>
  <c r="N7" i="15"/>
  <c r="O7" i="15"/>
  <c r="P7" i="15"/>
  <c r="Q7" i="15"/>
  <c r="R7" i="15"/>
  <c r="S7" i="15"/>
  <c r="T7" i="15"/>
  <c r="M8" i="15"/>
  <c r="N8" i="15"/>
  <c r="O8" i="15"/>
  <c r="P8" i="15"/>
  <c r="Q8" i="15"/>
  <c r="R8" i="15"/>
  <c r="S8" i="15"/>
  <c r="T8" i="15"/>
  <c r="M9" i="15"/>
  <c r="N9" i="15"/>
  <c r="O9" i="15"/>
  <c r="P9" i="15"/>
  <c r="Q9" i="15"/>
  <c r="R9" i="15"/>
  <c r="S9" i="15"/>
  <c r="T9" i="15"/>
  <c r="M10" i="15"/>
  <c r="N10" i="15"/>
  <c r="O10" i="15"/>
  <c r="P10" i="15"/>
  <c r="Q10" i="15"/>
  <c r="R10" i="15"/>
  <c r="S10" i="15"/>
  <c r="T10" i="15"/>
  <c r="M11" i="15"/>
  <c r="N11" i="15"/>
  <c r="O11" i="15"/>
  <c r="P11" i="15"/>
  <c r="Q11" i="15"/>
  <c r="R11" i="15"/>
  <c r="S11" i="15"/>
  <c r="T11" i="15"/>
  <c r="M12" i="15"/>
  <c r="N12" i="15"/>
  <c r="O12" i="15"/>
  <c r="P12" i="15"/>
  <c r="Q12" i="15"/>
  <c r="R12" i="15"/>
  <c r="S12" i="15"/>
  <c r="T12" i="15"/>
  <c r="M18" i="15"/>
  <c r="N18" i="15"/>
  <c r="O18" i="15"/>
  <c r="P18" i="15"/>
  <c r="Q18" i="15"/>
  <c r="R18" i="15"/>
  <c r="S18" i="15"/>
  <c r="T18" i="15"/>
  <c r="M19" i="15"/>
  <c r="N19" i="15"/>
  <c r="O19" i="15"/>
  <c r="P19" i="15"/>
  <c r="Q19" i="15"/>
  <c r="R19" i="15"/>
  <c r="S19" i="15"/>
  <c r="T19" i="15"/>
  <c r="M20" i="15"/>
  <c r="N20" i="15"/>
  <c r="O20" i="15"/>
  <c r="P20" i="15"/>
  <c r="Q20" i="15"/>
  <c r="R20" i="15"/>
  <c r="S20" i="15"/>
  <c r="T20" i="15"/>
  <c r="M21" i="15"/>
  <c r="N21" i="15"/>
  <c r="O21" i="15"/>
  <c r="P21" i="15"/>
  <c r="Q21" i="15"/>
  <c r="R21" i="15"/>
  <c r="S21" i="15"/>
  <c r="T21" i="15"/>
  <c r="M22" i="15"/>
  <c r="N22" i="15"/>
  <c r="O22" i="15"/>
  <c r="P22" i="15"/>
  <c r="Q22" i="15"/>
  <c r="R22" i="15"/>
  <c r="S22" i="15"/>
  <c r="T22" i="15"/>
  <c r="M27" i="15"/>
  <c r="N27" i="15"/>
  <c r="O27" i="15"/>
  <c r="P27" i="15"/>
  <c r="Q27" i="15"/>
  <c r="R27" i="15"/>
  <c r="S27" i="15"/>
  <c r="T27" i="15"/>
  <c r="M28" i="15"/>
  <c r="N28" i="15"/>
  <c r="O28" i="15"/>
  <c r="P28" i="15"/>
  <c r="Q28" i="15"/>
  <c r="R28" i="15"/>
  <c r="S28" i="15"/>
  <c r="T28" i="15"/>
  <c r="M29" i="15"/>
  <c r="N29" i="15"/>
  <c r="O29" i="15"/>
  <c r="P29" i="15"/>
  <c r="Q29" i="15"/>
  <c r="R29" i="15"/>
  <c r="S29" i="15"/>
  <c r="T29" i="15"/>
  <c r="M30" i="15"/>
  <c r="N30" i="15"/>
  <c r="O30" i="15"/>
  <c r="P30" i="15"/>
  <c r="Q30" i="15"/>
  <c r="R30" i="15"/>
  <c r="S30" i="15"/>
  <c r="T30" i="15"/>
  <c r="M31" i="15"/>
  <c r="N31" i="15"/>
  <c r="O31" i="15"/>
  <c r="P31" i="15"/>
  <c r="Q31" i="15"/>
  <c r="R31" i="15"/>
  <c r="S31" i="15"/>
  <c r="T31" i="15"/>
  <c r="M35" i="15"/>
  <c r="N35" i="15"/>
  <c r="O35" i="15"/>
  <c r="P35" i="15"/>
  <c r="Q35" i="15"/>
  <c r="R35" i="15"/>
  <c r="S35" i="15"/>
  <c r="T35" i="15"/>
  <c r="M36" i="15"/>
  <c r="N36" i="15"/>
  <c r="O36" i="15"/>
  <c r="P36" i="15"/>
  <c r="Q36" i="15"/>
  <c r="R36" i="15"/>
  <c r="S36" i="15"/>
  <c r="T36" i="15"/>
  <c r="M37" i="15"/>
  <c r="N37" i="15"/>
  <c r="O37" i="15"/>
  <c r="P37" i="15"/>
  <c r="Q37" i="15"/>
  <c r="R37" i="15"/>
  <c r="S37" i="15"/>
  <c r="T37" i="15"/>
  <c r="M38" i="15"/>
  <c r="N38" i="15"/>
  <c r="O38" i="15"/>
  <c r="P38" i="15"/>
  <c r="Q38" i="15"/>
  <c r="R38" i="15"/>
  <c r="S38" i="15"/>
  <c r="T38" i="15"/>
  <c r="M39" i="15"/>
  <c r="N39" i="15"/>
  <c r="O39" i="15"/>
  <c r="P39" i="15"/>
  <c r="Q39" i="15"/>
  <c r="R39" i="15"/>
  <c r="S39" i="15"/>
  <c r="T39" i="15"/>
  <c r="M40" i="15"/>
  <c r="N40" i="15"/>
  <c r="O40" i="15"/>
  <c r="P40" i="15"/>
  <c r="Q40" i="15"/>
  <c r="R40" i="15"/>
  <c r="S40" i="15"/>
  <c r="T40" i="15"/>
  <c r="M41" i="15"/>
  <c r="N41" i="15"/>
  <c r="O41" i="15"/>
  <c r="P41" i="15"/>
  <c r="Q41" i="15"/>
  <c r="R41" i="15"/>
  <c r="S41" i="15"/>
  <c r="T41" i="15"/>
  <c r="M45" i="15"/>
  <c r="N45" i="15"/>
  <c r="O45" i="15"/>
  <c r="P45" i="15"/>
  <c r="Q45" i="15"/>
  <c r="R45" i="15"/>
  <c r="S45" i="15"/>
  <c r="T45" i="15"/>
  <c r="M46" i="15"/>
  <c r="N46" i="15"/>
  <c r="O46" i="15"/>
  <c r="P46" i="15"/>
  <c r="Q46" i="15"/>
  <c r="R46" i="15"/>
  <c r="S46" i="15"/>
  <c r="T46" i="15"/>
  <c r="M47" i="15"/>
  <c r="N47" i="15"/>
  <c r="O47" i="15"/>
  <c r="P47" i="15"/>
  <c r="Q47" i="15"/>
  <c r="R47" i="15"/>
  <c r="S47" i="15"/>
  <c r="T47" i="15"/>
  <c r="M48" i="15"/>
  <c r="N48" i="15"/>
  <c r="O48" i="15"/>
  <c r="P48" i="15"/>
  <c r="Q48" i="15"/>
  <c r="R48" i="15"/>
  <c r="S48" i="15"/>
  <c r="T48" i="15"/>
  <c r="M53" i="15"/>
  <c r="N53" i="15"/>
  <c r="O53" i="15"/>
  <c r="P53" i="15"/>
  <c r="Q53" i="15"/>
  <c r="R53" i="15"/>
  <c r="S53" i="15"/>
  <c r="T53" i="15"/>
  <c r="M54" i="15"/>
  <c r="N54" i="15"/>
  <c r="O54" i="15"/>
  <c r="P54" i="15"/>
  <c r="Q54" i="15"/>
  <c r="R54" i="15"/>
  <c r="S54" i="15"/>
  <c r="T54" i="15"/>
  <c r="M55" i="15"/>
  <c r="N55" i="15"/>
  <c r="O55" i="15"/>
  <c r="P55" i="15"/>
  <c r="Q55" i="15"/>
  <c r="R55" i="15"/>
  <c r="S55" i="15"/>
  <c r="T55" i="15"/>
  <c r="T17" i="15"/>
  <c r="S17" i="15"/>
  <c r="R17" i="15"/>
  <c r="Q17" i="15"/>
  <c r="P17" i="15"/>
  <c r="O17" i="15"/>
  <c r="N17" i="15"/>
  <c r="M17" i="15"/>
  <c r="M5" i="14"/>
  <c r="N5" i="14"/>
  <c r="O5" i="14"/>
  <c r="P5" i="14"/>
  <c r="Q5" i="14"/>
  <c r="R5" i="14"/>
  <c r="S5" i="14"/>
  <c r="T5" i="14"/>
  <c r="M6" i="14"/>
  <c r="N6" i="14"/>
  <c r="O6" i="14"/>
  <c r="P6" i="14"/>
  <c r="Q6" i="14"/>
  <c r="R6" i="14"/>
  <c r="S6" i="14"/>
  <c r="T6" i="14"/>
  <c r="M7" i="14"/>
  <c r="N7" i="14"/>
  <c r="O7" i="14"/>
  <c r="P7" i="14"/>
  <c r="Q7" i="14"/>
  <c r="R7" i="14"/>
  <c r="S7" i="14"/>
  <c r="T7" i="14"/>
  <c r="M8" i="14"/>
  <c r="N8" i="14"/>
  <c r="O8" i="14"/>
  <c r="P8" i="14"/>
  <c r="Q8" i="14"/>
  <c r="R8" i="14"/>
  <c r="S8" i="14"/>
  <c r="T8" i="14"/>
  <c r="M13" i="14"/>
  <c r="N13" i="14"/>
  <c r="O13" i="14"/>
  <c r="P13" i="14"/>
  <c r="Q13" i="14"/>
  <c r="R13" i="14"/>
  <c r="S13" i="14"/>
  <c r="T13" i="14"/>
  <c r="M14" i="14"/>
  <c r="N14" i="14"/>
  <c r="O14" i="14"/>
  <c r="P14" i="14"/>
  <c r="Q14" i="14"/>
  <c r="R14" i="14"/>
  <c r="S14" i="14"/>
  <c r="T14" i="14"/>
  <c r="M15" i="14"/>
  <c r="N15" i="14"/>
  <c r="O15" i="14"/>
  <c r="P15" i="14"/>
  <c r="Q15" i="14"/>
  <c r="R15" i="14"/>
  <c r="S15" i="14"/>
  <c r="T15" i="14"/>
  <c r="M16" i="14"/>
  <c r="N16" i="14"/>
  <c r="O16" i="14"/>
  <c r="P16" i="14"/>
  <c r="Q16" i="14"/>
  <c r="R16" i="14"/>
  <c r="S16" i="14"/>
  <c r="T16" i="14"/>
  <c r="M17" i="14"/>
  <c r="N17" i="14"/>
  <c r="O17" i="14"/>
  <c r="P17" i="14"/>
  <c r="Q17" i="14"/>
  <c r="R17" i="14"/>
  <c r="S17" i="14"/>
  <c r="T17" i="14"/>
  <c r="M18" i="14"/>
  <c r="N18" i="14"/>
  <c r="O18" i="14"/>
  <c r="P18" i="14"/>
  <c r="Q18" i="14"/>
  <c r="R18" i="14"/>
  <c r="S18" i="14"/>
  <c r="T18" i="14"/>
  <c r="M19" i="14"/>
  <c r="N19" i="14"/>
  <c r="O19" i="14"/>
  <c r="P19" i="14"/>
  <c r="Q19" i="14"/>
  <c r="R19" i="14"/>
  <c r="S19" i="14"/>
  <c r="T19" i="14"/>
  <c r="M31" i="14"/>
  <c r="N31" i="14"/>
  <c r="O31" i="14"/>
  <c r="P31" i="14"/>
  <c r="Q31" i="14"/>
  <c r="R31" i="14"/>
  <c r="S31" i="14"/>
  <c r="T31" i="14"/>
  <c r="M32" i="14"/>
  <c r="N32" i="14"/>
  <c r="O32" i="14"/>
  <c r="P32" i="14"/>
  <c r="Q32" i="14"/>
  <c r="R32" i="14"/>
  <c r="S32" i="14"/>
  <c r="T32" i="14"/>
  <c r="M33" i="14"/>
  <c r="N33" i="14"/>
  <c r="O33" i="14"/>
  <c r="P33" i="14"/>
  <c r="Q33" i="14"/>
  <c r="R33" i="14"/>
  <c r="S33" i="14"/>
  <c r="T33" i="14"/>
  <c r="M34" i="14"/>
  <c r="N34" i="14"/>
  <c r="O34" i="14"/>
  <c r="P34" i="14"/>
  <c r="Q34" i="14"/>
  <c r="R34" i="14"/>
  <c r="S34" i="14"/>
  <c r="T34" i="14"/>
  <c r="M35" i="14"/>
  <c r="N35" i="14"/>
  <c r="O35" i="14"/>
  <c r="P35" i="14"/>
  <c r="Q35" i="14"/>
  <c r="R35" i="14"/>
  <c r="S35" i="14"/>
  <c r="T35" i="14"/>
  <c r="M40" i="14"/>
  <c r="N40" i="14"/>
  <c r="O40" i="14"/>
  <c r="P40" i="14"/>
  <c r="Q40" i="14"/>
  <c r="R40" i="14"/>
  <c r="S40" i="14"/>
  <c r="T40" i="14"/>
  <c r="M41" i="14"/>
  <c r="N41" i="14"/>
  <c r="O41" i="14"/>
  <c r="P41" i="14"/>
  <c r="Q41" i="14"/>
  <c r="R41" i="14"/>
  <c r="S41" i="14"/>
  <c r="T41" i="14"/>
  <c r="M42" i="14"/>
  <c r="N42" i="14"/>
  <c r="O42" i="14"/>
  <c r="P42" i="14"/>
  <c r="Q42" i="14"/>
  <c r="R42" i="14"/>
  <c r="S42" i="14"/>
  <c r="T42" i="14"/>
  <c r="M47" i="14"/>
  <c r="N47" i="14"/>
  <c r="O47" i="14"/>
  <c r="P47" i="14"/>
  <c r="Q47" i="14"/>
  <c r="R47" i="14"/>
  <c r="S47" i="14"/>
  <c r="T47" i="14"/>
  <c r="M48" i="14"/>
  <c r="N48" i="14"/>
  <c r="O48" i="14"/>
  <c r="P48" i="14"/>
  <c r="Q48" i="14"/>
  <c r="R48" i="14"/>
  <c r="S48" i="14"/>
  <c r="T48" i="14"/>
  <c r="M49" i="14"/>
  <c r="N49" i="14"/>
  <c r="O49" i="14"/>
  <c r="P49" i="14"/>
  <c r="Q49" i="14"/>
  <c r="R49" i="14"/>
  <c r="S49" i="14"/>
  <c r="T49" i="14"/>
  <c r="T4" i="14"/>
  <c r="S4" i="14"/>
  <c r="R4" i="14"/>
  <c r="Q4" i="14"/>
  <c r="P4" i="14"/>
  <c r="O4" i="14"/>
  <c r="N4" i="14"/>
  <c r="M4" i="14"/>
  <c r="M21" i="13"/>
  <c r="N21" i="13"/>
  <c r="O21" i="13"/>
  <c r="P21" i="13"/>
  <c r="Q21" i="13"/>
  <c r="R21" i="13"/>
  <c r="S21" i="13"/>
  <c r="T21" i="13"/>
  <c r="M22" i="13"/>
  <c r="N22" i="13"/>
  <c r="O22" i="13"/>
  <c r="P22" i="13"/>
  <c r="Q22" i="13"/>
  <c r="R22" i="13"/>
  <c r="S22" i="13"/>
  <c r="T22" i="13"/>
  <c r="M23" i="13"/>
  <c r="N23" i="13"/>
  <c r="O23" i="13"/>
  <c r="P23" i="13"/>
  <c r="Q23" i="13"/>
  <c r="R23" i="13"/>
  <c r="S23" i="13"/>
  <c r="T23" i="13"/>
  <c r="T20" i="13"/>
  <c r="S20" i="13"/>
  <c r="R20" i="13"/>
  <c r="Q20" i="13"/>
  <c r="P20" i="13"/>
  <c r="O20" i="13"/>
  <c r="N20" i="13"/>
  <c r="M20" i="13"/>
  <c r="M5" i="12"/>
  <c r="N5" i="12"/>
  <c r="O5" i="12"/>
  <c r="P5" i="12"/>
  <c r="Q5" i="12"/>
  <c r="R5" i="12"/>
  <c r="S5" i="12"/>
  <c r="T5" i="12"/>
  <c r="M6" i="12"/>
  <c r="N6" i="12"/>
  <c r="O6" i="12"/>
  <c r="P6" i="12"/>
  <c r="Q6" i="12"/>
  <c r="R6" i="12"/>
  <c r="S6" i="12"/>
  <c r="T6" i="12"/>
  <c r="M7" i="12"/>
  <c r="N7" i="12"/>
  <c r="O7" i="12"/>
  <c r="P7" i="12"/>
  <c r="Q7" i="12"/>
  <c r="R7" i="12"/>
  <c r="S7" i="12"/>
  <c r="T7" i="12"/>
  <c r="M12" i="12"/>
  <c r="N12" i="12"/>
  <c r="O12" i="12"/>
  <c r="P12" i="12"/>
  <c r="Q12" i="12"/>
  <c r="R12" i="12"/>
  <c r="S12" i="12"/>
  <c r="T12" i="12"/>
  <c r="M13" i="12"/>
  <c r="N13" i="12"/>
  <c r="O13" i="12"/>
  <c r="P13" i="12"/>
  <c r="Q13" i="12"/>
  <c r="R13" i="12"/>
  <c r="S13" i="12"/>
  <c r="T13" i="12"/>
  <c r="M14" i="12"/>
  <c r="N14" i="12"/>
  <c r="O14" i="12"/>
  <c r="P14" i="12"/>
  <c r="Q14" i="12"/>
  <c r="R14" i="12"/>
  <c r="S14" i="12"/>
  <c r="T14" i="12"/>
  <c r="M19" i="12"/>
  <c r="N19" i="12"/>
  <c r="O19" i="12"/>
  <c r="P19" i="12"/>
  <c r="Q19" i="12"/>
  <c r="R19" i="12"/>
  <c r="S19" i="12"/>
  <c r="T19" i="12"/>
  <c r="M20" i="12"/>
  <c r="N20" i="12"/>
  <c r="O20" i="12"/>
  <c r="P20" i="12"/>
  <c r="Q20" i="12"/>
  <c r="R20" i="12"/>
  <c r="S20" i="12"/>
  <c r="T20" i="12"/>
  <c r="M21" i="12"/>
  <c r="N21" i="12"/>
  <c r="O21" i="12"/>
  <c r="P21" i="12"/>
  <c r="Q21" i="12"/>
  <c r="R21" i="12"/>
  <c r="S21" i="12"/>
  <c r="T21" i="12"/>
  <c r="T4" i="12"/>
  <c r="S4" i="12"/>
  <c r="R4" i="12"/>
  <c r="Q4" i="12"/>
  <c r="P4" i="12"/>
  <c r="O4" i="12"/>
  <c r="N4" i="12"/>
  <c r="M4" i="12"/>
  <c r="T5" i="11"/>
  <c r="T6" i="11"/>
  <c r="T7" i="11"/>
  <c r="T8" i="11"/>
  <c r="T13" i="11"/>
  <c r="T14" i="11"/>
  <c r="T15" i="11"/>
  <c r="T16" i="11"/>
  <c r="T17" i="11"/>
  <c r="T18" i="11"/>
  <c r="T19" i="11"/>
  <c r="T24" i="11"/>
  <c r="T25" i="11"/>
  <c r="T26" i="11"/>
  <c r="T27" i="11"/>
  <c r="T28" i="11"/>
  <c r="T29" i="11"/>
  <c r="T30" i="11"/>
  <c r="T31" i="11"/>
  <c r="T36" i="11"/>
  <c r="T4" i="11"/>
  <c r="M5" i="11"/>
  <c r="N5" i="11"/>
  <c r="O5" i="11"/>
  <c r="P5" i="11"/>
  <c r="Q5" i="11"/>
  <c r="R5" i="11"/>
  <c r="S5" i="11"/>
  <c r="M6" i="11"/>
  <c r="N6" i="11"/>
  <c r="O6" i="11"/>
  <c r="P6" i="11"/>
  <c r="Q6" i="11"/>
  <c r="R6" i="11"/>
  <c r="S6" i="11"/>
  <c r="M7" i="11"/>
  <c r="N7" i="11"/>
  <c r="O7" i="11"/>
  <c r="P7" i="11"/>
  <c r="Q7" i="11"/>
  <c r="R7" i="11"/>
  <c r="S7" i="11"/>
  <c r="M8" i="11"/>
  <c r="N8" i="11"/>
  <c r="O8" i="11"/>
  <c r="P8" i="11"/>
  <c r="Q8" i="11"/>
  <c r="R8" i="11"/>
  <c r="S8" i="11"/>
  <c r="M13" i="11"/>
  <c r="N13" i="11"/>
  <c r="P13" i="11"/>
  <c r="Q13" i="11"/>
  <c r="R13" i="11"/>
  <c r="S13" i="11"/>
  <c r="M14" i="11"/>
  <c r="N14" i="11"/>
  <c r="O14" i="11"/>
  <c r="P14" i="11"/>
  <c r="Q14" i="11"/>
  <c r="R14" i="11"/>
  <c r="S14" i="11"/>
  <c r="M15" i="11"/>
  <c r="N15" i="11"/>
  <c r="O15" i="11"/>
  <c r="P15" i="11"/>
  <c r="Q15" i="11"/>
  <c r="R15" i="11"/>
  <c r="S15" i="11"/>
  <c r="M16" i="11"/>
  <c r="N16" i="11"/>
  <c r="O16" i="11"/>
  <c r="P16" i="11"/>
  <c r="Q16" i="11"/>
  <c r="R16" i="11"/>
  <c r="S16" i="11"/>
  <c r="M17" i="11"/>
  <c r="N17" i="11"/>
  <c r="O17" i="11"/>
  <c r="P17" i="11"/>
  <c r="Q17" i="11"/>
  <c r="R17" i="11"/>
  <c r="S17" i="11"/>
  <c r="M18" i="11"/>
  <c r="N18" i="11"/>
  <c r="O18" i="11"/>
  <c r="P18" i="11"/>
  <c r="Q18" i="11"/>
  <c r="R18" i="11"/>
  <c r="S18" i="11"/>
  <c r="M19" i="11"/>
  <c r="N19" i="11"/>
  <c r="O19" i="11"/>
  <c r="P19" i="11"/>
  <c r="Q19" i="11"/>
  <c r="R19" i="11"/>
  <c r="S19" i="11"/>
  <c r="M24" i="11"/>
  <c r="N24" i="11"/>
  <c r="O24" i="11"/>
  <c r="P24" i="11"/>
  <c r="Q24" i="11"/>
  <c r="R24" i="11"/>
  <c r="S24" i="11"/>
  <c r="M25" i="11"/>
  <c r="N25" i="11"/>
  <c r="O25" i="11"/>
  <c r="P25" i="11"/>
  <c r="Q25" i="11"/>
  <c r="R25" i="11"/>
  <c r="S25" i="11"/>
  <c r="M26" i="11"/>
  <c r="N26" i="11"/>
  <c r="O26" i="11"/>
  <c r="P26" i="11"/>
  <c r="Q26" i="11"/>
  <c r="R26" i="11"/>
  <c r="S26" i="11"/>
  <c r="M27" i="11"/>
  <c r="N27" i="11"/>
  <c r="O27" i="11"/>
  <c r="P27" i="11"/>
  <c r="Q27" i="11"/>
  <c r="R27" i="11"/>
  <c r="S27" i="11"/>
  <c r="M28" i="11"/>
  <c r="N28" i="11"/>
  <c r="O28" i="11"/>
  <c r="P28" i="11"/>
  <c r="Q28" i="11"/>
  <c r="R28" i="11"/>
  <c r="S28" i="11"/>
  <c r="M29" i="11"/>
  <c r="N29" i="11"/>
  <c r="O29" i="11"/>
  <c r="P29" i="11"/>
  <c r="Q29" i="11"/>
  <c r="R29" i="11"/>
  <c r="S29" i="11"/>
  <c r="M30" i="11"/>
  <c r="N30" i="11"/>
  <c r="O30" i="11"/>
  <c r="P30" i="11"/>
  <c r="Q30" i="11"/>
  <c r="R30" i="11"/>
  <c r="S30" i="11"/>
  <c r="M31" i="11"/>
  <c r="N31" i="11"/>
  <c r="O31" i="11"/>
  <c r="P31" i="11"/>
  <c r="Q31" i="11"/>
  <c r="R31" i="11"/>
  <c r="S31" i="11"/>
  <c r="M36" i="11"/>
  <c r="N36" i="11"/>
  <c r="O36" i="11"/>
  <c r="P36" i="11"/>
  <c r="Q36" i="11"/>
  <c r="R36" i="11"/>
  <c r="S36" i="11"/>
  <c r="M4" i="11"/>
  <c r="S4" i="11"/>
  <c r="R4" i="11"/>
  <c r="Q4" i="11"/>
  <c r="P4" i="11"/>
  <c r="O4" i="11"/>
  <c r="N4" i="11"/>
  <c r="J199" i="7"/>
  <c r="K199" i="7" s="1"/>
  <c r="Q199" i="7"/>
  <c r="J200" i="7"/>
  <c r="K200" i="7" s="1"/>
  <c r="L200" i="7"/>
  <c r="N200" i="7"/>
  <c r="P200" i="7" s="1"/>
  <c r="O200" i="7"/>
  <c r="Q200" i="7"/>
  <c r="J201" i="7"/>
  <c r="K201" i="7" s="1"/>
  <c r="L201" i="7"/>
  <c r="N201" i="7"/>
  <c r="P201" i="7" s="1"/>
  <c r="O201" i="7"/>
  <c r="Q201" i="7"/>
  <c r="J202" i="7"/>
  <c r="K202" i="7" s="1"/>
  <c r="L202" i="7"/>
  <c r="N202" i="7"/>
  <c r="P202" i="7" s="1"/>
  <c r="O202" i="7"/>
  <c r="Q202" i="7"/>
  <c r="J203" i="7"/>
  <c r="K203" i="7" s="1"/>
  <c r="L203" i="7"/>
  <c r="N203" i="7"/>
  <c r="P203" i="7" s="1"/>
  <c r="O203" i="7"/>
  <c r="Q203" i="7"/>
  <c r="J204" i="7"/>
  <c r="K204" i="7" s="1"/>
  <c r="L204" i="7"/>
  <c r="N204" i="7"/>
  <c r="P204" i="7" s="1"/>
  <c r="O204" i="7"/>
  <c r="Q204" i="7"/>
  <c r="J205" i="7"/>
  <c r="K205" i="7" s="1"/>
  <c r="L205" i="7"/>
  <c r="N205" i="7"/>
  <c r="P205" i="7" s="1"/>
  <c r="O205" i="7"/>
  <c r="Q205" i="7"/>
  <c r="J206" i="7"/>
  <c r="K206" i="7" s="1"/>
  <c r="L206" i="7"/>
  <c r="N206" i="7"/>
  <c r="P206" i="7" s="1"/>
  <c r="O206" i="7"/>
  <c r="Q206" i="7"/>
  <c r="J207" i="7"/>
  <c r="K207" i="7" s="1"/>
  <c r="L207" i="7"/>
  <c r="N207" i="7"/>
  <c r="P207" i="7" s="1"/>
  <c r="O207" i="7"/>
  <c r="Q207" i="7"/>
  <c r="J208" i="7"/>
  <c r="K208" i="7" s="1"/>
  <c r="L208" i="7"/>
  <c r="N208" i="7"/>
  <c r="P208" i="7" s="1"/>
  <c r="O208" i="7"/>
  <c r="Q208" i="7"/>
  <c r="J209" i="7"/>
  <c r="K209" i="7" s="1"/>
  <c r="L209" i="7"/>
  <c r="N209" i="7"/>
  <c r="P209" i="7" s="1"/>
  <c r="O209" i="7"/>
  <c r="Q209" i="7"/>
  <c r="J210" i="7"/>
  <c r="K210" i="7" s="1"/>
  <c r="L210" i="7"/>
  <c r="N210" i="7"/>
  <c r="P210" i="7" s="1"/>
  <c r="O210" i="7"/>
  <c r="Q210" i="7"/>
  <c r="J211" i="7"/>
  <c r="K211" i="7" s="1"/>
  <c r="L211" i="7"/>
  <c r="N211" i="7"/>
  <c r="P211" i="7" s="1"/>
  <c r="O211" i="7"/>
  <c r="Q211" i="7"/>
  <c r="N199" i="7"/>
  <c r="P199" i="7" s="1"/>
  <c r="O199" i="7"/>
  <c r="J5" i="10"/>
  <c r="K5" i="10" s="1"/>
  <c r="J6" i="10"/>
  <c r="K6" i="10" s="1"/>
  <c r="J7" i="10"/>
  <c r="K7" i="10" s="1"/>
  <c r="J8" i="10"/>
  <c r="K8" i="10" s="1"/>
  <c r="J9" i="10"/>
  <c r="K9" i="10" s="1"/>
  <c r="J10" i="10"/>
  <c r="K10" i="10" s="1"/>
  <c r="J26" i="18"/>
  <c r="K26" i="18" s="1"/>
  <c r="J27" i="18"/>
  <c r="K27" i="18" s="1"/>
  <c r="J28" i="18"/>
  <c r="K28" i="18" s="1"/>
  <c r="J29" i="18"/>
  <c r="K29" i="18" s="1"/>
  <c r="J30" i="18"/>
  <c r="K30" i="18" s="1"/>
  <c r="J31" i="18"/>
  <c r="K31" i="18" s="1"/>
  <c r="J32" i="18"/>
  <c r="K32" i="18" s="1"/>
  <c r="J33" i="18"/>
  <c r="K33" i="18" s="1"/>
  <c r="J16" i="18"/>
  <c r="K16" i="18" s="1"/>
  <c r="J17" i="18"/>
  <c r="K17" i="18" s="1"/>
  <c r="J18" i="18"/>
  <c r="K18" i="18" s="1"/>
  <c r="J19" i="18"/>
  <c r="K19" i="18" s="1"/>
  <c r="J20" i="18"/>
  <c r="K20" i="18" s="1"/>
  <c r="J25" i="18"/>
  <c r="K25" i="18" s="1"/>
  <c r="J15" i="18"/>
  <c r="K15" i="18" s="1"/>
  <c r="J5" i="18"/>
  <c r="K5" i="18" s="1"/>
  <c r="J6" i="18"/>
  <c r="K6" i="18" s="1"/>
  <c r="J7" i="18"/>
  <c r="K7" i="18" s="1"/>
  <c r="J8" i="18"/>
  <c r="K8" i="18" s="1"/>
  <c r="J9" i="18"/>
  <c r="K9" i="18" s="1"/>
  <c r="J10" i="18"/>
  <c r="K10" i="18" s="1"/>
  <c r="J4" i="18"/>
  <c r="K4" i="18" s="1"/>
  <c r="J35" i="17"/>
  <c r="K35" i="17" s="1"/>
  <c r="J36" i="17"/>
  <c r="K36" i="17" s="1"/>
  <c r="J37" i="17"/>
  <c r="K37" i="17" s="1"/>
  <c r="J38" i="17"/>
  <c r="K38" i="17" s="1"/>
  <c r="J39" i="17"/>
  <c r="K39" i="17"/>
  <c r="J40" i="17"/>
  <c r="K40" i="17"/>
  <c r="J41" i="17"/>
  <c r="K41" i="17" s="1"/>
  <c r="J34" i="17"/>
  <c r="K34" i="17" s="1"/>
  <c r="J25" i="17"/>
  <c r="K25" i="17" s="1"/>
  <c r="J26" i="17"/>
  <c r="K26" i="17" s="1"/>
  <c r="J27" i="17"/>
  <c r="K27" i="17" s="1"/>
  <c r="J28" i="17"/>
  <c r="K28" i="17" s="1"/>
  <c r="J29" i="17"/>
  <c r="K29" i="17" s="1"/>
  <c r="J24" i="17"/>
  <c r="K24" i="17" s="1"/>
  <c r="J15" i="17"/>
  <c r="K15" i="17" s="1"/>
  <c r="J16" i="17"/>
  <c r="K16" i="17"/>
  <c r="J17" i="17"/>
  <c r="K17" i="17" s="1"/>
  <c r="J18" i="17"/>
  <c r="K18" i="17" s="1"/>
  <c r="J19" i="17"/>
  <c r="K19" i="17" s="1"/>
  <c r="J14" i="17"/>
  <c r="K14" i="17" s="1"/>
  <c r="J5" i="17"/>
  <c r="J6" i="17"/>
  <c r="K6" i="17" s="1"/>
  <c r="J7" i="17"/>
  <c r="K7" i="17" s="1"/>
  <c r="J8" i="17"/>
  <c r="K8" i="17" s="1"/>
  <c r="J9" i="17"/>
  <c r="K9" i="17" s="1"/>
  <c r="J4" i="17"/>
  <c r="K4" i="17" s="1"/>
  <c r="J59" i="16"/>
  <c r="K59" i="16"/>
  <c r="J60" i="16"/>
  <c r="K60" i="16" s="1"/>
  <c r="J61" i="16"/>
  <c r="K61" i="16" s="1"/>
  <c r="J62" i="16"/>
  <c r="K62" i="16" s="1"/>
  <c r="J63" i="16"/>
  <c r="K63" i="16" s="1"/>
  <c r="J64" i="16"/>
  <c r="K64" i="16"/>
  <c r="J65" i="16"/>
  <c r="K65" i="16" s="1"/>
  <c r="J58" i="16"/>
  <c r="K58" i="16" s="1"/>
  <c r="J46" i="16"/>
  <c r="K46" i="16" s="1"/>
  <c r="J47" i="16"/>
  <c r="K47" i="16" s="1"/>
  <c r="J48" i="16"/>
  <c r="K48" i="16" s="1"/>
  <c r="J49" i="16"/>
  <c r="K49" i="16" s="1"/>
  <c r="J50" i="16"/>
  <c r="K50" i="16" s="1"/>
  <c r="J51" i="16"/>
  <c r="K51" i="16" s="1"/>
  <c r="J52" i="16"/>
  <c r="K52" i="16" s="1"/>
  <c r="J53" i="16"/>
  <c r="K53" i="16"/>
  <c r="J45" i="16"/>
  <c r="K45" i="16" s="1"/>
  <c r="J37" i="16"/>
  <c r="K37" i="16" s="1"/>
  <c r="J38" i="16"/>
  <c r="K38" i="16"/>
  <c r="J39" i="16"/>
  <c r="K39" i="16" s="1"/>
  <c r="J40" i="16"/>
  <c r="K40" i="16" s="1"/>
  <c r="J26" i="16"/>
  <c r="K26" i="16" s="1"/>
  <c r="J27" i="16"/>
  <c r="K27" i="16" s="1"/>
  <c r="J28" i="16"/>
  <c r="K28" i="16" s="1"/>
  <c r="J29" i="16"/>
  <c r="K29" i="16" s="1"/>
  <c r="J30" i="16"/>
  <c r="K30" i="16" s="1"/>
  <c r="J31" i="16"/>
  <c r="K31" i="16" s="1"/>
  <c r="J13" i="16"/>
  <c r="K13" i="16" s="1"/>
  <c r="J14" i="16"/>
  <c r="K14" i="16" s="1"/>
  <c r="J15" i="16"/>
  <c r="K15" i="16" s="1"/>
  <c r="J16" i="16"/>
  <c r="K16" i="16" s="1"/>
  <c r="J17" i="16"/>
  <c r="K17" i="16" s="1"/>
  <c r="J18" i="16"/>
  <c r="K18" i="16" s="1"/>
  <c r="J19" i="16"/>
  <c r="K19" i="16" s="1"/>
  <c r="J20" i="16"/>
  <c r="K20" i="16" s="1"/>
  <c r="J36" i="16"/>
  <c r="K36" i="16" s="1"/>
  <c r="J25" i="16"/>
  <c r="K25" i="16" s="1"/>
  <c r="J12" i="16"/>
  <c r="K12" i="16" s="1"/>
  <c r="J5" i="16"/>
  <c r="K5" i="16" s="1"/>
  <c r="J6" i="16"/>
  <c r="K6" i="16" s="1"/>
  <c r="J7" i="16"/>
  <c r="K7" i="16" s="1"/>
  <c r="J4" i="16"/>
  <c r="K4" i="16" s="1"/>
  <c r="J55" i="15"/>
  <c r="K55" i="15" s="1"/>
  <c r="J54" i="15"/>
  <c r="K54" i="15" s="1"/>
  <c r="J53" i="15"/>
  <c r="K53" i="15" s="1"/>
  <c r="J46" i="15"/>
  <c r="K46" i="15" s="1"/>
  <c r="J47" i="15"/>
  <c r="K47" i="15" s="1"/>
  <c r="J48" i="15"/>
  <c r="K48" i="15" s="1"/>
  <c r="J36" i="15"/>
  <c r="K36" i="15" s="1"/>
  <c r="J37" i="15"/>
  <c r="K37" i="15" s="1"/>
  <c r="J38" i="15"/>
  <c r="K38" i="15" s="1"/>
  <c r="J39" i="15"/>
  <c r="K39" i="15" s="1"/>
  <c r="J40" i="15"/>
  <c r="K40" i="15" s="1"/>
  <c r="J41" i="15"/>
  <c r="K41" i="15" s="1"/>
  <c r="J28" i="15"/>
  <c r="K28" i="15" s="1"/>
  <c r="J29" i="15"/>
  <c r="K29" i="15" s="1"/>
  <c r="J30" i="15"/>
  <c r="K30" i="15" s="1"/>
  <c r="J31" i="15"/>
  <c r="K31" i="15" s="1"/>
  <c r="K45" i="15"/>
  <c r="J45" i="15"/>
  <c r="J35" i="15"/>
  <c r="K35" i="15" s="1"/>
  <c r="J27" i="15"/>
  <c r="K27" i="15" s="1"/>
  <c r="J5" i="15"/>
  <c r="K5" i="15" s="1"/>
  <c r="J6" i="15"/>
  <c r="K6" i="15" s="1"/>
  <c r="J7" i="15"/>
  <c r="K7" i="15" s="1"/>
  <c r="J8" i="15"/>
  <c r="K8" i="15" s="1"/>
  <c r="J9" i="15"/>
  <c r="K9" i="15" s="1"/>
  <c r="J10" i="15"/>
  <c r="K10" i="15" s="1"/>
  <c r="J11" i="15"/>
  <c r="K11" i="15" s="1"/>
  <c r="J12" i="15"/>
  <c r="K12" i="15" s="1"/>
  <c r="J17" i="15"/>
  <c r="K17" i="15" s="1"/>
  <c r="J18" i="15"/>
  <c r="K18" i="15"/>
  <c r="J19" i="15"/>
  <c r="K19" i="15" s="1"/>
  <c r="J20" i="15"/>
  <c r="K20" i="15" s="1"/>
  <c r="J21" i="15"/>
  <c r="K21" i="15" s="1"/>
  <c r="J22" i="15"/>
  <c r="K22" i="15" s="1"/>
  <c r="J4" i="15"/>
  <c r="K4" i="15" s="1"/>
  <c r="J47" i="14"/>
  <c r="K47" i="14" s="1"/>
  <c r="J48" i="14"/>
  <c r="K48" i="14" s="1"/>
  <c r="J49" i="14"/>
  <c r="K49" i="14" s="1"/>
  <c r="J41" i="14"/>
  <c r="K41" i="14" s="1"/>
  <c r="J42" i="14"/>
  <c r="K42" i="14" s="1"/>
  <c r="J40" i="14"/>
  <c r="K40" i="14" s="1"/>
  <c r="J32" i="14"/>
  <c r="K32" i="14" s="1"/>
  <c r="J33" i="14"/>
  <c r="K33" i="14" s="1"/>
  <c r="J34" i="14"/>
  <c r="K34" i="14" s="1"/>
  <c r="J35" i="14"/>
  <c r="K35" i="14" s="1"/>
  <c r="J31" i="14"/>
  <c r="K31" i="14" s="1"/>
  <c r="J14" i="14"/>
  <c r="K14" i="14"/>
  <c r="J15" i="14"/>
  <c r="K15" i="14" s="1"/>
  <c r="J16" i="14"/>
  <c r="K16" i="14" s="1"/>
  <c r="J17" i="14"/>
  <c r="K17" i="14" s="1"/>
  <c r="J18" i="14"/>
  <c r="K18" i="14" s="1"/>
  <c r="J19" i="14"/>
  <c r="K19" i="14" s="1"/>
  <c r="J13" i="14"/>
  <c r="K13" i="14" s="1"/>
  <c r="J5" i="14"/>
  <c r="K5" i="14" s="1"/>
  <c r="J6" i="14"/>
  <c r="K6" i="14" s="1"/>
  <c r="J7" i="14"/>
  <c r="K7" i="14" s="1"/>
  <c r="J8" i="14"/>
  <c r="K8" i="14" s="1"/>
  <c r="J4" i="14"/>
  <c r="K4" i="14" s="1"/>
  <c r="J4" i="13"/>
  <c r="K4" i="13" s="1"/>
  <c r="J5" i="13"/>
  <c r="K5" i="13" s="1"/>
  <c r="J6" i="13"/>
  <c r="K6" i="13" s="1"/>
  <c r="J7" i="13"/>
  <c r="K7" i="13" s="1"/>
  <c r="J8" i="13"/>
  <c r="K8" i="13" s="1"/>
  <c r="J21" i="13"/>
  <c r="K21" i="13" s="1"/>
  <c r="J22" i="13"/>
  <c r="K22" i="13" s="1"/>
  <c r="J23" i="13"/>
  <c r="K23" i="13" s="1"/>
  <c r="J20" i="13"/>
  <c r="K20" i="13" s="1"/>
  <c r="K36" i="11"/>
  <c r="J36" i="11"/>
  <c r="J20" i="12"/>
  <c r="K20" i="12" s="1"/>
  <c r="J21" i="12"/>
  <c r="K21" i="12"/>
  <c r="J19" i="12"/>
  <c r="K19" i="12" s="1"/>
  <c r="J13" i="12"/>
  <c r="K13" i="12" s="1"/>
  <c r="J14" i="12"/>
  <c r="K14" i="12" s="1"/>
  <c r="J12" i="12"/>
  <c r="K12" i="12" s="1"/>
  <c r="J4" i="12"/>
  <c r="K4" i="12" s="1"/>
  <c r="J5" i="12"/>
  <c r="K5" i="12" s="1"/>
  <c r="J6" i="12"/>
  <c r="K6" i="12" s="1"/>
  <c r="J7" i="12"/>
  <c r="K7" i="12" s="1"/>
  <c r="J25" i="11"/>
  <c r="K25" i="11" s="1"/>
  <c r="J26" i="11"/>
  <c r="K26" i="11" s="1"/>
  <c r="J27" i="11"/>
  <c r="K27" i="11" s="1"/>
  <c r="J28" i="11"/>
  <c r="K28" i="11" s="1"/>
  <c r="J29" i="11"/>
  <c r="K29" i="11"/>
  <c r="J30" i="11"/>
  <c r="K30" i="11" s="1"/>
  <c r="J31" i="11"/>
  <c r="K31" i="11" s="1"/>
  <c r="J24" i="11"/>
  <c r="K24" i="11" s="1"/>
  <c r="J14" i="11"/>
  <c r="K14" i="11" s="1"/>
  <c r="J15" i="11"/>
  <c r="K15" i="11" s="1"/>
  <c r="J16" i="11"/>
  <c r="K16" i="11" s="1"/>
  <c r="J17" i="11"/>
  <c r="K17" i="11" s="1"/>
  <c r="J18" i="11"/>
  <c r="K18" i="11" s="1"/>
  <c r="J19" i="11"/>
  <c r="K19" i="11" s="1"/>
  <c r="J13" i="11"/>
  <c r="K13" i="11" s="1"/>
  <c r="J8" i="11"/>
  <c r="K8" i="11" s="1"/>
  <c r="J7" i="11"/>
  <c r="K7" i="11" s="1"/>
  <c r="J6" i="11"/>
  <c r="K6" i="11" s="1"/>
  <c r="J5" i="11"/>
  <c r="K5" i="11" s="1"/>
  <c r="J4" i="11"/>
  <c r="K4" i="11" s="1"/>
  <c r="J4" i="10"/>
  <c r="K4" i="10" s="1"/>
  <c r="V26" i="10"/>
  <c r="W26" i="10" s="1"/>
  <c r="V27" i="10"/>
  <c r="W27" i="10" s="1"/>
  <c r="V28" i="10"/>
  <c r="W28" i="10" s="1"/>
  <c r="V29" i="10"/>
  <c r="W29" i="10" s="1"/>
  <c r="V30" i="10"/>
  <c r="W30" i="10" s="1"/>
  <c r="V25" i="10"/>
  <c r="W25" i="10" s="1"/>
  <c r="J26" i="10"/>
  <c r="K26" i="10" s="1"/>
  <c r="J27" i="10"/>
  <c r="K27" i="10" s="1"/>
  <c r="J28" i="10"/>
  <c r="K28" i="10" s="1"/>
  <c r="J29" i="10"/>
  <c r="K29" i="10" s="1"/>
  <c r="J30" i="10"/>
  <c r="K30" i="10" s="1"/>
  <c r="J25" i="10"/>
  <c r="K25" i="10" s="1"/>
  <c r="V16" i="10"/>
  <c r="W16" i="10" s="1"/>
  <c r="V17" i="10"/>
  <c r="W17" i="10" s="1"/>
  <c r="V18" i="10"/>
  <c r="W18" i="10" s="1"/>
  <c r="V19" i="10"/>
  <c r="W19" i="10" s="1"/>
  <c r="V20" i="10"/>
  <c r="W20" i="10" s="1"/>
  <c r="V15" i="10"/>
  <c r="W15" i="10" s="1"/>
  <c r="J15" i="10"/>
  <c r="K15" i="10" s="1"/>
  <c r="J16" i="10"/>
  <c r="K16" i="10" s="1"/>
  <c r="J17" i="10"/>
  <c r="K17" i="10" s="1"/>
  <c r="J18" i="10"/>
  <c r="K18" i="10" s="1"/>
  <c r="J19" i="10"/>
  <c r="K19" i="10" s="1"/>
  <c r="J20" i="10"/>
  <c r="K20" i="10" s="1"/>
  <c r="Y12" i="9" l="1"/>
  <c r="W70" i="9"/>
  <c r="Y4" i="9"/>
  <c r="W14" i="9"/>
  <c r="W31" i="9"/>
  <c r="AC19" i="17"/>
  <c r="AC18" i="17"/>
  <c r="AC17" i="17"/>
  <c r="AE17" i="17" s="1"/>
  <c r="AC16" i="17"/>
  <c r="AC15" i="17"/>
  <c r="AE15" i="17" s="1"/>
  <c r="AC14" i="17"/>
  <c r="AE14" i="17" s="1"/>
  <c r="V24" i="2"/>
  <c r="AE16" i="17"/>
  <c r="V71" i="1"/>
  <c r="V6" i="2"/>
  <c r="AD19" i="17"/>
  <c r="AE19" i="17" s="1"/>
  <c r="AD18" i="17"/>
  <c r="AE18" i="17" s="1"/>
  <c r="AD17" i="17"/>
  <c r="AD16" i="17"/>
  <c r="AD15" i="17"/>
  <c r="AD14" i="17"/>
  <c r="V20" i="9"/>
  <c r="W60" i="9"/>
  <c r="V82" i="1"/>
  <c r="W7" i="9"/>
  <c r="R60" i="8"/>
  <c r="U60" i="8" s="1"/>
  <c r="Y60" i="8" s="1"/>
  <c r="W57" i="9"/>
  <c r="U12" i="2"/>
  <c r="V50" i="2"/>
  <c r="V19" i="2"/>
  <c r="AA4" i="17"/>
  <c r="AD4" i="17" s="1"/>
  <c r="AB4" i="17"/>
  <c r="V15" i="2"/>
  <c r="V49" i="2"/>
  <c r="R90" i="8"/>
  <c r="S90" i="8" s="1"/>
  <c r="AC29" i="17"/>
  <c r="AC28" i="17"/>
  <c r="AC25" i="17"/>
  <c r="AC6" i="17"/>
  <c r="AC5" i="17"/>
  <c r="V9" i="9"/>
  <c r="AA29" i="17"/>
  <c r="AD29" i="17" s="1"/>
  <c r="AB29" i="17"/>
  <c r="AA28" i="17"/>
  <c r="AD28" i="17" s="1"/>
  <c r="AB28" i="17"/>
  <c r="AA27" i="17"/>
  <c r="AD27" i="17" s="1"/>
  <c r="AA26" i="17"/>
  <c r="AD26" i="17" s="1"/>
  <c r="AA25" i="17"/>
  <c r="AD25" i="17" s="1"/>
  <c r="AA9" i="17"/>
  <c r="AD9" i="17" s="1"/>
  <c r="AB9" i="17"/>
  <c r="AA8" i="17"/>
  <c r="AD8" i="17" s="1"/>
  <c r="AB8" i="17"/>
  <c r="AA7" i="17"/>
  <c r="AD7" i="17" s="1"/>
  <c r="AA6" i="17"/>
  <c r="AD6" i="17" s="1"/>
  <c r="AA5" i="17"/>
  <c r="AD5" i="17" s="1"/>
  <c r="V41" i="2"/>
  <c r="W33" i="9"/>
  <c r="R126" i="8"/>
  <c r="R118" i="8"/>
  <c r="W48" i="9"/>
  <c r="W40" i="9"/>
  <c r="V27" i="2"/>
  <c r="W19" i="9"/>
  <c r="V44" i="9"/>
  <c r="V73" i="1"/>
  <c r="V16" i="2"/>
  <c r="R76" i="8"/>
  <c r="U76" i="8" s="1"/>
  <c r="Y76" i="8" s="1"/>
  <c r="R121" i="8"/>
  <c r="S121" i="8" s="1"/>
  <c r="R128" i="8"/>
  <c r="S128" i="8" s="1"/>
  <c r="R120" i="8"/>
  <c r="U120" i="8" s="1"/>
  <c r="Y120" i="8" s="1"/>
  <c r="R123" i="8"/>
  <c r="T123" i="8" s="1"/>
  <c r="R117" i="8"/>
  <c r="S117" i="8" s="1"/>
  <c r="R96" i="8"/>
  <c r="S96" i="8" s="1"/>
  <c r="R88" i="8"/>
  <c r="U88" i="8" s="1"/>
  <c r="Y88" i="8" s="1"/>
  <c r="R130" i="8"/>
  <c r="U130" i="8" s="1"/>
  <c r="Y130" i="8" s="1"/>
  <c r="R80" i="8"/>
  <c r="S80" i="8" s="1"/>
  <c r="R102" i="8"/>
  <c r="U102" i="8" s="1"/>
  <c r="Y102" i="8" s="1"/>
  <c r="R131" i="8"/>
  <c r="T131" i="8" s="1"/>
  <c r="R125" i="8"/>
  <c r="T125" i="8" s="1"/>
  <c r="R92" i="8"/>
  <c r="S92" i="8" s="1"/>
  <c r="R122" i="8"/>
  <c r="U122" i="8" s="1"/>
  <c r="Y122" i="8" s="1"/>
  <c r="R129" i="8"/>
  <c r="S129" i="8" s="1"/>
  <c r="R110" i="8"/>
  <c r="U110" i="8" s="1"/>
  <c r="Y110" i="8" s="1"/>
  <c r="R72" i="8"/>
  <c r="S72" i="8" s="1"/>
  <c r="R108" i="8"/>
  <c r="U108" i="8" s="1"/>
  <c r="Y108" i="8" s="1"/>
  <c r="R84" i="8"/>
  <c r="U84" i="8" s="1"/>
  <c r="Y84" i="8" s="1"/>
  <c r="R70" i="8"/>
  <c r="S70" i="8" s="1"/>
  <c r="R62" i="8"/>
  <c r="S62" i="8" s="1"/>
  <c r="R78" i="8"/>
  <c r="U78" i="8" s="1"/>
  <c r="Y78" i="8" s="1"/>
  <c r="R114" i="8"/>
  <c r="U114" i="8" s="1"/>
  <c r="Y114" i="8" s="1"/>
  <c r="R106" i="8"/>
  <c r="U106" i="8" s="1"/>
  <c r="Y106" i="8" s="1"/>
  <c r="R68" i="8"/>
  <c r="U68" i="8" s="1"/>
  <c r="Y68" i="8" s="1"/>
  <c r="R109" i="8"/>
  <c r="S109" i="8" s="1"/>
  <c r="R82" i="8"/>
  <c r="S82" i="8" s="1"/>
  <c r="R74" i="8"/>
  <c r="S74" i="8" s="1"/>
  <c r="R66" i="8"/>
  <c r="S66" i="8" s="1"/>
  <c r="R64" i="8"/>
  <c r="S64" i="8" s="1"/>
  <c r="R115" i="8"/>
  <c r="S115" i="8" s="1"/>
  <c r="R112" i="8"/>
  <c r="U112" i="8" s="1"/>
  <c r="Y112" i="8" s="1"/>
  <c r="R98" i="8"/>
  <c r="S98" i="8" s="1"/>
  <c r="U90" i="8"/>
  <c r="Y90" i="8" s="1"/>
  <c r="R107" i="8"/>
  <c r="S107" i="8" s="1"/>
  <c r="R104" i="8"/>
  <c r="U104" i="8" s="1"/>
  <c r="Y104" i="8" s="1"/>
  <c r="R101" i="8"/>
  <c r="S101" i="8" s="1"/>
  <c r="R86" i="8"/>
  <c r="S86" i="8" s="1"/>
  <c r="R136" i="8"/>
  <c r="S136" i="8" s="1"/>
  <c r="R132" i="8"/>
  <c r="U132" i="8" s="1"/>
  <c r="Y132" i="8" s="1"/>
  <c r="R124" i="8"/>
  <c r="S124" i="8" s="1"/>
  <c r="R116" i="8"/>
  <c r="T116" i="8" s="1"/>
  <c r="R113" i="8"/>
  <c r="S113" i="8" s="1"/>
  <c r="R111" i="8"/>
  <c r="S111" i="8" s="1"/>
  <c r="R105" i="8"/>
  <c r="R134" i="8"/>
  <c r="T134" i="8" s="1"/>
  <c r="U128" i="8"/>
  <c r="Y128" i="8" s="1"/>
  <c r="R127" i="8"/>
  <c r="S127" i="8" s="1"/>
  <c r="R119" i="8"/>
  <c r="T119" i="8" s="1"/>
  <c r="R103" i="8"/>
  <c r="S103" i="8" s="1"/>
  <c r="R100" i="8"/>
  <c r="S100" i="8" s="1"/>
  <c r="R138" i="8"/>
  <c r="S138" i="8" s="1"/>
  <c r="R146" i="8"/>
  <c r="T146" i="8" s="1"/>
  <c r="R141" i="8"/>
  <c r="S141" i="8" s="1"/>
  <c r="R142" i="8"/>
  <c r="U142" i="8" s="1"/>
  <c r="Y142" i="8" s="1"/>
  <c r="R291" i="7"/>
  <c r="S291" i="7" s="1"/>
  <c r="R248" i="7"/>
  <c r="S248" i="7" s="1"/>
  <c r="W49" i="9"/>
  <c r="V52" i="9"/>
  <c r="W37" i="9"/>
  <c r="V28" i="9"/>
  <c r="V34" i="9"/>
  <c r="V63" i="9"/>
  <c r="W38" i="9"/>
  <c r="V35" i="2"/>
  <c r="V5" i="2"/>
  <c r="W39" i="9"/>
  <c r="W23" i="9"/>
  <c r="W5" i="9"/>
  <c r="W61" i="9"/>
  <c r="W47" i="9"/>
  <c r="W55" i="9"/>
  <c r="W4" i="9"/>
  <c r="R256" i="7"/>
  <c r="T256" i="7" s="1"/>
  <c r="R239" i="7"/>
  <c r="S239" i="7" s="1"/>
  <c r="R250" i="7"/>
  <c r="U250" i="7" s="1"/>
  <c r="R144" i="8"/>
  <c r="T144" i="8" s="1"/>
  <c r="R147" i="8"/>
  <c r="U147" i="8" s="1"/>
  <c r="Y147" i="8" s="1"/>
  <c r="R145" i="8"/>
  <c r="S145" i="8" s="1"/>
  <c r="R143" i="8"/>
  <c r="S143" i="8" s="1"/>
  <c r="R212" i="7"/>
  <c r="U212" i="7" s="1"/>
  <c r="R264" i="7"/>
  <c r="U264" i="7" s="1"/>
  <c r="R227" i="7"/>
  <c r="U227" i="7" s="1"/>
  <c r="R218" i="7"/>
  <c r="U218" i="7" s="1"/>
  <c r="R294" i="7"/>
  <c r="U294" i="7" s="1"/>
  <c r="R254" i="7"/>
  <c r="U254" i="7" s="1"/>
  <c r="R269" i="7"/>
  <c r="S269" i="7" s="1"/>
  <c r="R300" i="7"/>
  <c r="U300" i="7" s="1"/>
  <c r="R297" i="7"/>
  <c r="U297" i="7" s="1"/>
  <c r="R233" i="7"/>
  <c r="U233" i="7" s="1"/>
  <c r="R224" i="7"/>
  <c r="U224" i="7" s="1"/>
  <c r="R214" i="7"/>
  <c r="U214" i="7" s="1"/>
  <c r="R295" i="7"/>
  <c r="T295" i="7" s="1"/>
  <c r="R283" i="7"/>
  <c r="S283" i="7" s="1"/>
  <c r="R260" i="7"/>
  <c r="T260" i="7" s="1"/>
  <c r="R237" i="7"/>
  <c r="S237" i="7" s="1"/>
  <c r="R287" i="7"/>
  <c r="S287" i="7" s="1"/>
  <c r="R265" i="7"/>
  <c r="U265" i="7" s="1"/>
  <c r="R220" i="7"/>
  <c r="U220" i="7" s="1"/>
  <c r="R241" i="7"/>
  <c r="T241" i="7" s="1"/>
  <c r="R229" i="7"/>
  <c r="U229" i="7" s="1"/>
  <c r="R279" i="7"/>
  <c r="S279" i="7" s="1"/>
  <c r="R261" i="7"/>
  <c r="S261" i="7" s="1"/>
  <c r="R140" i="8"/>
  <c r="U140" i="8" s="1"/>
  <c r="Y140" i="8" s="1"/>
  <c r="R139" i="8"/>
  <c r="S139" i="8" s="1"/>
  <c r="R304" i="7"/>
  <c r="T304" i="7" s="1"/>
  <c r="R298" i="7"/>
  <c r="U298" i="7" s="1"/>
  <c r="R281" i="7"/>
  <c r="S281" i="7" s="1"/>
  <c r="R244" i="7"/>
  <c r="U244" i="7" s="1"/>
  <c r="R306" i="7"/>
  <c r="U306" i="7" s="1"/>
  <c r="R285" i="7"/>
  <c r="S285" i="7" s="1"/>
  <c r="R271" i="7"/>
  <c r="S271" i="7" s="1"/>
  <c r="R222" i="7"/>
  <c r="U222" i="7" s="1"/>
  <c r="R263" i="7"/>
  <c r="U263" i="7" s="1"/>
  <c r="R296" i="7"/>
  <c r="U296" i="7" s="1"/>
  <c r="R292" i="7"/>
  <c r="U292" i="7" s="1"/>
  <c r="R289" i="7"/>
  <c r="S289" i="7" s="1"/>
  <c r="R268" i="7"/>
  <c r="U268" i="7" s="1"/>
  <c r="R252" i="7"/>
  <c r="T252" i="7" s="1"/>
  <c r="R302" i="7"/>
  <c r="U302" i="7" s="1"/>
  <c r="R277" i="7"/>
  <c r="S277" i="7" s="1"/>
  <c r="R273" i="7"/>
  <c r="R216" i="7"/>
  <c r="U216" i="7" s="1"/>
  <c r="R137" i="8"/>
  <c r="U137" i="8" s="1"/>
  <c r="Y137" i="8" s="1"/>
  <c r="R259" i="7"/>
  <c r="S259" i="7" s="1"/>
  <c r="R272" i="7"/>
  <c r="U272" i="7" s="1"/>
  <c r="R255" i="7"/>
  <c r="T255" i="7" s="1"/>
  <c r="R225" i="7"/>
  <c r="S225" i="7" s="1"/>
  <c r="R305" i="7"/>
  <c r="T305" i="7" s="1"/>
  <c r="R301" i="7"/>
  <c r="T301" i="7" s="1"/>
  <c r="R266" i="7"/>
  <c r="U266" i="7" s="1"/>
  <c r="R247" i="7"/>
  <c r="S247" i="7" s="1"/>
  <c r="R274" i="7"/>
  <c r="U274" i="7" s="1"/>
  <c r="R267" i="7"/>
  <c r="R258" i="7"/>
  <c r="T258" i="7" s="1"/>
  <c r="R251" i="7"/>
  <c r="S251" i="7" s="1"/>
  <c r="S306" i="7"/>
  <c r="R299" i="7"/>
  <c r="U299" i="7" s="1"/>
  <c r="R275" i="7"/>
  <c r="S275" i="7" s="1"/>
  <c r="R243" i="7"/>
  <c r="R217" i="7"/>
  <c r="S217" i="7" s="1"/>
  <c r="R290" i="7"/>
  <c r="U290" i="7" s="1"/>
  <c r="R288" i="7"/>
  <c r="U288" i="7" s="1"/>
  <c r="R286" i="7"/>
  <c r="U286" i="7" s="1"/>
  <c r="R284" i="7"/>
  <c r="U284" i="7" s="1"/>
  <c r="R282" i="7"/>
  <c r="U282" i="7" s="1"/>
  <c r="R280" i="7"/>
  <c r="U280" i="7" s="1"/>
  <c r="R276" i="7"/>
  <c r="U276" i="7" s="1"/>
  <c r="R262" i="7"/>
  <c r="U262" i="7" s="1"/>
  <c r="R245" i="7"/>
  <c r="S245" i="7" s="1"/>
  <c r="R235" i="7"/>
  <c r="R303" i="7"/>
  <c r="T303" i="7" s="1"/>
  <c r="R231" i="7"/>
  <c r="T231" i="7" s="1"/>
  <c r="R293" i="7"/>
  <c r="S293" i="7" s="1"/>
  <c r="R278" i="7"/>
  <c r="U278" i="7" s="1"/>
  <c r="R270" i="7"/>
  <c r="U270" i="7" s="1"/>
  <c r="R253" i="7"/>
  <c r="R246" i="7"/>
  <c r="U246" i="7" s="1"/>
  <c r="R242" i="7"/>
  <c r="S242" i="7" s="1"/>
  <c r="R234" i="7"/>
  <c r="U234" i="7" s="1"/>
  <c r="R230" i="7"/>
  <c r="S230" i="7" s="1"/>
  <c r="R257" i="7"/>
  <c r="S257" i="7" s="1"/>
  <c r="R236" i="7"/>
  <c r="S236" i="7" s="1"/>
  <c r="R232" i="7"/>
  <c r="S232" i="7" s="1"/>
  <c r="R219" i="7"/>
  <c r="S219" i="7" s="1"/>
  <c r="R238" i="7"/>
  <c r="S238" i="7" s="1"/>
  <c r="R226" i="7"/>
  <c r="S226" i="7" s="1"/>
  <c r="R221" i="7"/>
  <c r="S221" i="7" s="1"/>
  <c r="R213" i="7"/>
  <c r="S213" i="7" s="1"/>
  <c r="R249" i="7"/>
  <c r="S249" i="7" s="1"/>
  <c r="R240" i="7"/>
  <c r="U240" i="7" s="1"/>
  <c r="R228" i="7"/>
  <c r="S228" i="7" s="1"/>
  <c r="R223" i="7"/>
  <c r="S223" i="7" s="1"/>
  <c r="R215" i="7"/>
  <c r="S215" i="7" s="1"/>
  <c r="R133" i="8"/>
  <c r="T133" i="8" s="1"/>
  <c r="S126" i="8"/>
  <c r="S118" i="8"/>
  <c r="U115" i="8"/>
  <c r="Y115" i="8" s="1"/>
  <c r="R135" i="8"/>
  <c r="T135" i="8" s="1"/>
  <c r="S130" i="8"/>
  <c r="U123" i="8"/>
  <c r="Y123" i="8" s="1"/>
  <c r="U126" i="8"/>
  <c r="Y126" i="8" s="1"/>
  <c r="S125" i="8"/>
  <c r="U125" i="8"/>
  <c r="Y125" i="8" s="1"/>
  <c r="U118" i="8"/>
  <c r="Y118" i="8" s="1"/>
  <c r="U117" i="8"/>
  <c r="Y117" i="8" s="1"/>
  <c r="S105" i="8"/>
  <c r="U105" i="8"/>
  <c r="Y105" i="8" s="1"/>
  <c r="T102" i="8"/>
  <c r="R99" i="8"/>
  <c r="U99" i="8" s="1"/>
  <c r="Y99" i="8" s="1"/>
  <c r="R97" i="8"/>
  <c r="U97" i="8" s="1"/>
  <c r="Y97" i="8" s="1"/>
  <c r="R95" i="8"/>
  <c r="U95" i="8" s="1"/>
  <c r="Y95" i="8" s="1"/>
  <c r="S60" i="8"/>
  <c r="R83" i="8"/>
  <c r="T83" i="8" s="1"/>
  <c r="T108" i="8"/>
  <c r="T82" i="8"/>
  <c r="T74" i="8"/>
  <c r="T66" i="8"/>
  <c r="T109" i="8"/>
  <c r="T115" i="8"/>
  <c r="V115" i="8" s="1"/>
  <c r="R85" i="8"/>
  <c r="U85" i="8" s="1"/>
  <c r="Y85" i="8" s="1"/>
  <c r="R77" i="8"/>
  <c r="U77" i="8" s="1"/>
  <c r="Y77" i="8" s="1"/>
  <c r="R69" i="8"/>
  <c r="S69" i="8" s="1"/>
  <c r="R61" i="8"/>
  <c r="S61" i="8" s="1"/>
  <c r="T60" i="8"/>
  <c r="R75" i="8"/>
  <c r="S75" i="8" s="1"/>
  <c r="R87" i="8"/>
  <c r="U87" i="8" s="1"/>
  <c r="Y87" i="8" s="1"/>
  <c r="T76" i="8"/>
  <c r="T130" i="8"/>
  <c r="T128" i="8"/>
  <c r="T126" i="8"/>
  <c r="T118" i="8"/>
  <c r="T105" i="8"/>
  <c r="R89" i="8"/>
  <c r="U89" i="8" s="1"/>
  <c r="Y89" i="8" s="1"/>
  <c r="R79" i="8"/>
  <c r="U79" i="8" s="1"/>
  <c r="Y79" i="8" s="1"/>
  <c r="U74" i="8"/>
  <c r="Y74" i="8" s="1"/>
  <c r="R71" i="8"/>
  <c r="U71" i="8" s="1"/>
  <c r="Y71" i="8" s="1"/>
  <c r="R63" i="8"/>
  <c r="U63" i="8" s="1"/>
  <c r="Y63" i="8" s="1"/>
  <c r="S108" i="8"/>
  <c r="R94" i="8"/>
  <c r="S94" i="8" s="1"/>
  <c r="R91" i="8"/>
  <c r="T91" i="8" s="1"/>
  <c r="T70" i="8"/>
  <c r="R67" i="8"/>
  <c r="T67" i="8" s="1"/>
  <c r="R93" i="8"/>
  <c r="U93" i="8" s="1"/>
  <c r="Y93" i="8" s="1"/>
  <c r="T90" i="8"/>
  <c r="V90" i="8" s="1"/>
  <c r="R81" i="8"/>
  <c r="U81" i="8" s="1"/>
  <c r="Y81" i="8" s="1"/>
  <c r="R73" i="8"/>
  <c r="S73" i="8" s="1"/>
  <c r="R65" i="8"/>
  <c r="U65" i="8" s="1"/>
  <c r="Y65" i="8" s="1"/>
  <c r="R206" i="7"/>
  <c r="S206" i="7" s="1"/>
  <c r="R200" i="7"/>
  <c r="S200" i="7" s="1"/>
  <c r="R210" i="7"/>
  <c r="S210" i="7" s="1"/>
  <c r="R204" i="7"/>
  <c r="U204" i="7" s="1"/>
  <c r="R211" i="7"/>
  <c r="U211" i="7" s="1"/>
  <c r="R208" i="7"/>
  <c r="S208" i="7" s="1"/>
  <c r="R205" i="7"/>
  <c r="U205" i="7" s="1"/>
  <c r="R202" i="7"/>
  <c r="S202" i="7" s="1"/>
  <c r="R199" i="7"/>
  <c r="U199" i="7" s="1"/>
  <c r="L199" i="7"/>
  <c r="R207" i="7"/>
  <c r="U207" i="7" s="1"/>
  <c r="R209" i="7"/>
  <c r="U209" i="7" s="1"/>
  <c r="R203" i="7"/>
  <c r="U203" i="7" s="1"/>
  <c r="R201" i="7"/>
  <c r="U201" i="7" s="1"/>
  <c r="J5" i="6"/>
  <c r="K5" i="6"/>
  <c r="J6" i="6"/>
  <c r="K6" i="6" s="1"/>
  <c r="J7" i="6"/>
  <c r="K7" i="6" s="1"/>
  <c r="J8" i="6"/>
  <c r="K8" i="6" s="1"/>
  <c r="J12" i="6"/>
  <c r="K12" i="6"/>
  <c r="J13" i="6"/>
  <c r="K13" i="6"/>
  <c r="J14" i="6"/>
  <c r="K14" i="6" s="1"/>
  <c r="J18" i="6"/>
  <c r="K18" i="6" s="1"/>
  <c r="J19" i="6"/>
  <c r="K19" i="6" s="1"/>
  <c r="J20" i="6"/>
  <c r="K20" i="6" s="1"/>
  <c r="J21" i="6"/>
  <c r="K21" i="6"/>
  <c r="J22" i="6"/>
  <c r="K22" i="6" s="1"/>
  <c r="J23" i="6"/>
  <c r="K23" i="6" s="1"/>
  <c r="J27" i="6"/>
  <c r="K27" i="6" s="1"/>
  <c r="J28" i="6"/>
  <c r="K28" i="6" s="1"/>
  <c r="J29" i="6"/>
  <c r="K29" i="6" s="1"/>
  <c r="J30" i="6"/>
  <c r="K30" i="6" s="1"/>
  <c r="J34" i="6"/>
  <c r="K34" i="6" s="1"/>
  <c r="J35" i="6"/>
  <c r="K35" i="6" s="1"/>
  <c r="J36" i="6"/>
  <c r="K36" i="6" s="1"/>
  <c r="J37" i="6"/>
  <c r="K37" i="6" s="1"/>
  <c r="J38" i="6"/>
  <c r="K38" i="6" s="1"/>
  <c r="J39" i="6"/>
  <c r="K39" i="6" s="1"/>
  <c r="J40" i="6"/>
  <c r="K40" i="6" s="1"/>
  <c r="J44" i="6"/>
  <c r="K44" i="6" s="1"/>
  <c r="J45" i="6"/>
  <c r="K45" i="6" s="1"/>
  <c r="J49" i="6"/>
  <c r="K49" i="6"/>
  <c r="J50" i="6"/>
  <c r="K50" i="6" s="1"/>
  <c r="J51" i="6"/>
  <c r="K51" i="6" s="1"/>
  <c r="J52" i="6"/>
  <c r="K52" i="6" s="1"/>
  <c r="J53" i="6"/>
  <c r="K53" i="6" s="1"/>
  <c r="J54" i="6"/>
  <c r="K54" i="6" s="1"/>
  <c r="J58" i="6"/>
  <c r="K58" i="6" s="1"/>
  <c r="J59" i="6"/>
  <c r="K59" i="6" s="1"/>
  <c r="J60" i="6"/>
  <c r="K60" i="6"/>
  <c r="J61" i="6"/>
  <c r="K61" i="6" s="1"/>
  <c r="J62" i="6"/>
  <c r="K62" i="6" s="1"/>
  <c r="J63" i="6"/>
  <c r="K63" i="6" s="1"/>
  <c r="J64" i="6"/>
  <c r="K64" i="6"/>
  <c r="J65" i="6"/>
  <c r="K65" i="6"/>
  <c r="J66" i="6"/>
  <c r="K66" i="6" s="1"/>
  <c r="J4" i="6"/>
  <c r="K4" i="6" s="1"/>
  <c r="J23" i="9"/>
  <c r="K23" i="9" s="1"/>
  <c r="J24" i="9"/>
  <c r="K24" i="9" s="1"/>
  <c r="J25" i="9"/>
  <c r="K25" i="9" s="1"/>
  <c r="J27" i="9"/>
  <c r="K27" i="9" s="1"/>
  <c r="J31" i="9"/>
  <c r="K31" i="9" s="1"/>
  <c r="J32" i="9"/>
  <c r="K32" i="9" s="1"/>
  <c r="J33" i="9"/>
  <c r="K33" i="9" s="1"/>
  <c r="J37" i="9"/>
  <c r="K37" i="9" s="1"/>
  <c r="J38" i="9"/>
  <c r="K38" i="9" s="1"/>
  <c r="J39" i="9"/>
  <c r="K39" i="9" s="1"/>
  <c r="J40" i="9"/>
  <c r="K40" i="9" s="1"/>
  <c r="J41" i="9"/>
  <c r="K41" i="9" s="1"/>
  <c r="J42" i="9"/>
  <c r="K42" i="9" s="1"/>
  <c r="J43" i="9"/>
  <c r="K43" i="9" s="1"/>
  <c r="J47" i="9"/>
  <c r="K47" i="9" s="1"/>
  <c r="J48" i="9"/>
  <c r="K48" i="9" s="1"/>
  <c r="J49" i="9"/>
  <c r="K49" i="9" s="1"/>
  <c r="J50" i="9"/>
  <c r="K50" i="9"/>
  <c r="J51" i="9"/>
  <c r="K51" i="9" s="1"/>
  <c r="J55" i="9"/>
  <c r="K55" i="9" s="1"/>
  <c r="J56" i="9"/>
  <c r="K56" i="9" s="1"/>
  <c r="J57" i="9"/>
  <c r="K57" i="9" s="1"/>
  <c r="J58" i="9"/>
  <c r="K58" i="9" s="1"/>
  <c r="J59" i="9"/>
  <c r="K59" i="9" s="1"/>
  <c r="J60" i="9"/>
  <c r="K60" i="9" s="1"/>
  <c r="J61" i="9"/>
  <c r="K61" i="9" s="1"/>
  <c r="J62" i="9"/>
  <c r="K62" i="9" s="1"/>
  <c r="J66" i="9"/>
  <c r="K66" i="9" s="1"/>
  <c r="J67" i="9"/>
  <c r="K67" i="9" s="1"/>
  <c r="J68" i="9"/>
  <c r="K68" i="9" s="1"/>
  <c r="J69" i="9"/>
  <c r="K69" i="9" s="1"/>
  <c r="J70" i="9"/>
  <c r="K70" i="9" s="1"/>
  <c r="L3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2" i="8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3" i="7"/>
  <c r="J13" i="9"/>
  <c r="K13" i="9" s="1"/>
  <c r="J14" i="9"/>
  <c r="K14" i="9" s="1"/>
  <c r="J15" i="9"/>
  <c r="K15" i="9" s="1"/>
  <c r="J16" i="9"/>
  <c r="K16" i="9" s="1"/>
  <c r="J17" i="9"/>
  <c r="K17" i="9" s="1"/>
  <c r="J18" i="9"/>
  <c r="K18" i="9" s="1"/>
  <c r="J19" i="9"/>
  <c r="K19" i="9" s="1"/>
  <c r="J12" i="9"/>
  <c r="K12" i="9" s="1"/>
  <c r="K5" i="9"/>
  <c r="L5" i="9" s="1"/>
  <c r="K6" i="9"/>
  <c r="L6" i="9" s="1"/>
  <c r="K7" i="9"/>
  <c r="L7" i="9" s="1"/>
  <c r="K8" i="9"/>
  <c r="L8" i="9" s="1"/>
  <c r="K4" i="9"/>
  <c r="L4" i="9" s="1"/>
  <c r="J57" i="8"/>
  <c r="K57" i="8" s="1"/>
  <c r="Z57" i="8" s="1"/>
  <c r="N57" i="8"/>
  <c r="P57" i="8" s="1"/>
  <c r="O57" i="8"/>
  <c r="Q57" i="8"/>
  <c r="J58" i="8"/>
  <c r="K58" i="8" s="1"/>
  <c r="Z58" i="8" s="1"/>
  <c r="N58" i="8"/>
  <c r="P58" i="8" s="1"/>
  <c r="O58" i="8"/>
  <c r="Q58" i="8"/>
  <c r="J59" i="8"/>
  <c r="K59" i="8" s="1"/>
  <c r="Z59" i="8" s="1"/>
  <c r="N59" i="8"/>
  <c r="P59" i="8" s="1"/>
  <c r="O59" i="8"/>
  <c r="Q59" i="8"/>
  <c r="J146" i="7"/>
  <c r="K146" i="7" s="1"/>
  <c r="N146" i="7"/>
  <c r="P146" i="7" s="1"/>
  <c r="O146" i="7"/>
  <c r="Q146" i="7"/>
  <c r="J147" i="7"/>
  <c r="K147" i="7" s="1"/>
  <c r="N147" i="7"/>
  <c r="P147" i="7" s="1"/>
  <c r="O147" i="7"/>
  <c r="Q147" i="7"/>
  <c r="J148" i="7"/>
  <c r="K148" i="7" s="1"/>
  <c r="N148" i="7"/>
  <c r="P148" i="7" s="1"/>
  <c r="O148" i="7"/>
  <c r="Q148" i="7"/>
  <c r="J149" i="7"/>
  <c r="K149" i="7" s="1"/>
  <c r="N149" i="7"/>
  <c r="P149" i="7" s="1"/>
  <c r="O149" i="7"/>
  <c r="Q149" i="7"/>
  <c r="J150" i="7"/>
  <c r="K150" i="7" s="1"/>
  <c r="N150" i="7"/>
  <c r="P150" i="7" s="1"/>
  <c r="O150" i="7"/>
  <c r="Q150" i="7"/>
  <c r="J151" i="7"/>
  <c r="K151" i="7" s="1"/>
  <c r="N151" i="7"/>
  <c r="P151" i="7" s="1"/>
  <c r="O151" i="7"/>
  <c r="Q151" i="7"/>
  <c r="J152" i="7"/>
  <c r="K152" i="7" s="1"/>
  <c r="N152" i="7"/>
  <c r="P152" i="7" s="1"/>
  <c r="O152" i="7"/>
  <c r="Q152" i="7"/>
  <c r="J153" i="7"/>
  <c r="K153" i="7" s="1"/>
  <c r="N153" i="7"/>
  <c r="P153" i="7" s="1"/>
  <c r="O153" i="7"/>
  <c r="Q153" i="7"/>
  <c r="J154" i="7"/>
  <c r="K154" i="7" s="1"/>
  <c r="N154" i="7"/>
  <c r="P154" i="7" s="1"/>
  <c r="O154" i="7"/>
  <c r="Q154" i="7"/>
  <c r="J155" i="7"/>
  <c r="K155" i="7" s="1"/>
  <c r="N155" i="7"/>
  <c r="P155" i="7" s="1"/>
  <c r="O155" i="7"/>
  <c r="Q155" i="7"/>
  <c r="J156" i="7"/>
  <c r="K156" i="7" s="1"/>
  <c r="N156" i="7"/>
  <c r="P156" i="7" s="1"/>
  <c r="O156" i="7"/>
  <c r="Q156" i="7"/>
  <c r="J157" i="7"/>
  <c r="K157" i="7" s="1"/>
  <c r="N157" i="7"/>
  <c r="P157" i="7" s="1"/>
  <c r="O157" i="7"/>
  <c r="Q157" i="7"/>
  <c r="J158" i="7"/>
  <c r="K158" i="7" s="1"/>
  <c r="N158" i="7"/>
  <c r="P158" i="7" s="1"/>
  <c r="O158" i="7"/>
  <c r="Q158" i="7"/>
  <c r="J159" i="7"/>
  <c r="K159" i="7" s="1"/>
  <c r="N159" i="7"/>
  <c r="P159" i="7" s="1"/>
  <c r="O159" i="7"/>
  <c r="Q159" i="7"/>
  <c r="J160" i="7"/>
  <c r="K160" i="7" s="1"/>
  <c r="N160" i="7"/>
  <c r="P160" i="7" s="1"/>
  <c r="O160" i="7"/>
  <c r="Q160" i="7"/>
  <c r="J161" i="7"/>
  <c r="K161" i="7" s="1"/>
  <c r="N161" i="7"/>
  <c r="P161" i="7" s="1"/>
  <c r="O161" i="7"/>
  <c r="Q161" i="7"/>
  <c r="J162" i="7"/>
  <c r="K162" i="7" s="1"/>
  <c r="N162" i="7"/>
  <c r="P162" i="7" s="1"/>
  <c r="O162" i="7"/>
  <c r="Q162" i="7"/>
  <c r="J163" i="7"/>
  <c r="K163" i="7" s="1"/>
  <c r="N163" i="7"/>
  <c r="P163" i="7" s="1"/>
  <c r="O163" i="7"/>
  <c r="Q163" i="7"/>
  <c r="J164" i="7"/>
  <c r="K164" i="7" s="1"/>
  <c r="N164" i="7"/>
  <c r="P164" i="7" s="1"/>
  <c r="O164" i="7"/>
  <c r="Q164" i="7"/>
  <c r="J165" i="7"/>
  <c r="K165" i="7" s="1"/>
  <c r="N165" i="7"/>
  <c r="P165" i="7" s="1"/>
  <c r="O165" i="7"/>
  <c r="Q165" i="7"/>
  <c r="J166" i="7"/>
  <c r="K166" i="7" s="1"/>
  <c r="N166" i="7"/>
  <c r="P166" i="7" s="1"/>
  <c r="O166" i="7"/>
  <c r="Q166" i="7"/>
  <c r="J167" i="7"/>
  <c r="K167" i="7" s="1"/>
  <c r="N167" i="7"/>
  <c r="P167" i="7" s="1"/>
  <c r="O167" i="7"/>
  <c r="Q167" i="7"/>
  <c r="J168" i="7"/>
  <c r="K168" i="7" s="1"/>
  <c r="N168" i="7"/>
  <c r="P168" i="7" s="1"/>
  <c r="O168" i="7"/>
  <c r="Q168" i="7"/>
  <c r="J169" i="7"/>
  <c r="K169" i="7" s="1"/>
  <c r="N169" i="7"/>
  <c r="P169" i="7" s="1"/>
  <c r="O169" i="7"/>
  <c r="Q169" i="7"/>
  <c r="J170" i="7"/>
  <c r="K170" i="7" s="1"/>
  <c r="N170" i="7"/>
  <c r="P170" i="7" s="1"/>
  <c r="O170" i="7"/>
  <c r="Q170" i="7"/>
  <c r="J171" i="7"/>
  <c r="K171" i="7" s="1"/>
  <c r="N171" i="7"/>
  <c r="P171" i="7" s="1"/>
  <c r="O171" i="7"/>
  <c r="Q171" i="7"/>
  <c r="J172" i="7"/>
  <c r="K172" i="7" s="1"/>
  <c r="N172" i="7"/>
  <c r="P172" i="7" s="1"/>
  <c r="O172" i="7"/>
  <c r="Q172" i="7"/>
  <c r="J173" i="7"/>
  <c r="K173" i="7" s="1"/>
  <c r="N173" i="7"/>
  <c r="P173" i="7" s="1"/>
  <c r="O173" i="7"/>
  <c r="Q173" i="7"/>
  <c r="J174" i="7"/>
  <c r="K174" i="7" s="1"/>
  <c r="N174" i="7"/>
  <c r="P174" i="7" s="1"/>
  <c r="O174" i="7"/>
  <c r="Q174" i="7"/>
  <c r="J175" i="7"/>
  <c r="K175" i="7" s="1"/>
  <c r="N175" i="7"/>
  <c r="P175" i="7" s="1"/>
  <c r="O175" i="7"/>
  <c r="Q175" i="7"/>
  <c r="J176" i="7"/>
  <c r="K176" i="7" s="1"/>
  <c r="N176" i="7"/>
  <c r="P176" i="7" s="1"/>
  <c r="O176" i="7"/>
  <c r="Q176" i="7"/>
  <c r="J177" i="7"/>
  <c r="K177" i="7" s="1"/>
  <c r="N177" i="7"/>
  <c r="P177" i="7" s="1"/>
  <c r="O177" i="7"/>
  <c r="Q177" i="7"/>
  <c r="J178" i="7"/>
  <c r="K178" i="7" s="1"/>
  <c r="N178" i="7"/>
  <c r="P178" i="7" s="1"/>
  <c r="O178" i="7"/>
  <c r="Q178" i="7"/>
  <c r="J179" i="7"/>
  <c r="K179" i="7" s="1"/>
  <c r="N179" i="7"/>
  <c r="P179" i="7" s="1"/>
  <c r="O179" i="7"/>
  <c r="Q179" i="7"/>
  <c r="J180" i="7"/>
  <c r="K180" i="7" s="1"/>
  <c r="N180" i="7"/>
  <c r="P180" i="7" s="1"/>
  <c r="O180" i="7"/>
  <c r="Q180" i="7"/>
  <c r="J181" i="7"/>
  <c r="K181" i="7" s="1"/>
  <c r="N181" i="7"/>
  <c r="P181" i="7" s="1"/>
  <c r="O181" i="7"/>
  <c r="Q181" i="7"/>
  <c r="J182" i="7"/>
  <c r="K182" i="7" s="1"/>
  <c r="N182" i="7"/>
  <c r="P182" i="7" s="1"/>
  <c r="O182" i="7"/>
  <c r="Q182" i="7"/>
  <c r="J183" i="7"/>
  <c r="K183" i="7" s="1"/>
  <c r="N183" i="7"/>
  <c r="P183" i="7" s="1"/>
  <c r="O183" i="7"/>
  <c r="Q183" i="7"/>
  <c r="J184" i="7"/>
  <c r="K184" i="7" s="1"/>
  <c r="N184" i="7"/>
  <c r="P184" i="7" s="1"/>
  <c r="O184" i="7"/>
  <c r="Q184" i="7"/>
  <c r="J185" i="7"/>
  <c r="K185" i="7" s="1"/>
  <c r="N185" i="7"/>
  <c r="P185" i="7" s="1"/>
  <c r="O185" i="7"/>
  <c r="Q185" i="7"/>
  <c r="J186" i="7"/>
  <c r="K186" i="7" s="1"/>
  <c r="N186" i="7"/>
  <c r="P186" i="7" s="1"/>
  <c r="O186" i="7"/>
  <c r="Q186" i="7"/>
  <c r="J187" i="7"/>
  <c r="K187" i="7" s="1"/>
  <c r="N187" i="7"/>
  <c r="P187" i="7" s="1"/>
  <c r="O187" i="7"/>
  <c r="Q187" i="7"/>
  <c r="J188" i="7"/>
  <c r="K188" i="7" s="1"/>
  <c r="N188" i="7"/>
  <c r="P188" i="7" s="1"/>
  <c r="O188" i="7"/>
  <c r="Q188" i="7"/>
  <c r="J189" i="7"/>
  <c r="K189" i="7" s="1"/>
  <c r="N189" i="7"/>
  <c r="P189" i="7" s="1"/>
  <c r="O189" i="7"/>
  <c r="Q189" i="7"/>
  <c r="J190" i="7"/>
  <c r="K190" i="7" s="1"/>
  <c r="N190" i="7"/>
  <c r="P190" i="7" s="1"/>
  <c r="O190" i="7"/>
  <c r="Q190" i="7"/>
  <c r="J191" i="7"/>
  <c r="K191" i="7" s="1"/>
  <c r="N191" i="7"/>
  <c r="P191" i="7" s="1"/>
  <c r="O191" i="7"/>
  <c r="Q191" i="7"/>
  <c r="J192" i="7"/>
  <c r="K192" i="7" s="1"/>
  <c r="N192" i="7"/>
  <c r="P192" i="7" s="1"/>
  <c r="O192" i="7"/>
  <c r="Q192" i="7"/>
  <c r="J193" i="7"/>
  <c r="K193" i="7" s="1"/>
  <c r="N193" i="7"/>
  <c r="P193" i="7" s="1"/>
  <c r="O193" i="7"/>
  <c r="Q193" i="7"/>
  <c r="J194" i="7"/>
  <c r="K194" i="7" s="1"/>
  <c r="N194" i="7"/>
  <c r="P194" i="7" s="1"/>
  <c r="O194" i="7"/>
  <c r="Q194" i="7"/>
  <c r="J195" i="7"/>
  <c r="K195" i="7" s="1"/>
  <c r="N195" i="7"/>
  <c r="P195" i="7" s="1"/>
  <c r="O195" i="7"/>
  <c r="Q195" i="7"/>
  <c r="J196" i="7"/>
  <c r="K196" i="7" s="1"/>
  <c r="N196" i="7"/>
  <c r="P196" i="7" s="1"/>
  <c r="O196" i="7"/>
  <c r="Q196" i="7"/>
  <c r="J197" i="7"/>
  <c r="K197" i="7" s="1"/>
  <c r="N197" i="7"/>
  <c r="P197" i="7" s="1"/>
  <c r="O197" i="7"/>
  <c r="Q197" i="7"/>
  <c r="J198" i="7"/>
  <c r="K198" i="7" s="1"/>
  <c r="N198" i="7"/>
  <c r="P198" i="7" s="1"/>
  <c r="O198" i="7"/>
  <c r="Q198" i="7"/>
  <c r="J85" i="1"/>
  <c r="K85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J80" i="1"/>
  <c r="K80" i="1" s="1"/>
  <c r="J81" i="1"/>
  <c r="K81" i="1" s="1"/>
  <c r="J82" i="1"/>
  <c r="J83" i="1"/>
  <c r="K83" i="1" s="1"/>
  <c r="J84" i="1"/>
  <c r="K84" i="1" s="1"/>
  <c r="J69" i="1"/>
  <c r="K69" i="1" s="1"/>
  <c r="K76" i="1"/>
  <c r="K82" i="1"/>
  <c r="AB6" i="17" l="1"/>
  <c r="K34" i="9"/>
  <c r="T124" i="8"/>
  <c r="T121" i="8"/>
  <c r="U121" i="8"/>
  <c r="Y121" i="8" s="1"/>
  <c r="AD20" i="17"/>
  <c r="K52" i="9"/>
  <c r="K63" i="9"/>
  <c r="S68" i="8"/>
  <c r="AB5" i="17"/>
  <c r="AE5" i="17" s="1"/>
  <c r="AC4" i="17"/>
  <c r="T254" i="7"/>
  <c r="AB25" i="17"/>
  <c r="AE25" i="17" s="1"/>
  <c r="S78" i="8"/>
  <c r="T78" i="8"/>
  <c r="V78" i="8" s="1"/>
  <c r="AB27" i="17"/>
  <c r="AC7" i="17"/>
  <c r="K71" i="9"/>
  <c r="K44" i="9"/>
  <c r="S122" i="8"/>
  <c r="AE28" i="17"/>
  <c r="AC8" i="17"/>
  <c r="K86" i="1"/>
  <c r="Z12" i="9"/>
  <c r="K20" i="9"/>
  <c r="K28" i="9"/>
  <c r="Z23" i="9"/>
  <c r="T96" i="8"/>
  <c r="T64" i="8"/>
  <c r="AC9" i="17"/>
  <c r="AE9" i="17" s="1"/>
  <c r="AE8" i="17"/>
  <c r="Z4" i="9"/>
  <c r="L9" i="9"/>
  <c r="T122" i="8"/>
  <c r="AE6" i="17"/>
  <c r="AE29" i="17"/>
  <c r="T279" i="7"/>
  <c r="U96" i="8"/>
  <c r="Y96" i="8" s="1"/>
  <c r="S120" i="8"/>
  <c r="V120" i="8" s="1"/>
  <c r="AC26" i="17"/>
  <c r="AE4" i="17"/>
  <c r="K77" i="1"/>
  <c r="U64" i="8"/>
  <c r="Y64" i="8" s="1"/>
  <c r="AB7" i="17"/>
  <c r="AB26" i="17"/>
  <c r="AC27" i="17"/>
  <c r="AE27" i="17" s="1"/>
  <c r="T120" i="8"/>
  <c r="T106" i="8"/>
  <c r="S123" i="8"/>
  <c r="V123" i="8" s="1"/>
  <c r="S110" i="8"/>
  <c r="T110" i="8"/>
  <c r="T88" i="8"/>
  <c r="S76" i="8"/>
  <c r="U136" i="8"/>
  <c r="Y136" i="8" s="1"/>
  <c r="U129" i="8"/>
  <c r="Y129" i="8" s="1"/>
  <c r="T113" i="8"/>
  <c r="U70" i="8"/>
  <c r="Y70" i="8" s="1"/>
  <c r="T80" i="8"/>
  <c r="U80" i="8"/>
  <c r="Y80" i="8" s="1"/>
  <c r="T98" i="8"/>
  <c r="S106" i="8"/>
  <c r="S88" i="8"/>
  <c r="V88" i="8" s="1"/>
  <c r="T103" i="8"/>
  <c r="S97" i="8"/>
  <c r="U82" i="8"/>
  <c r="Y82" i="8" s="1"/>
  <c r="S84" i="8"/>
  <c r="T127" i="8"/>
  <c r="T129" i="8"/>
  <c r="U131" i="8"/>
  <c r="Y131" i="8" s="1"/>
  <c r="S146" i="8"/>
  <c r="T104" i="8"/>
  <c r="V128" i="8"/>
  <c r="T97" i="8"/>
  <c r="S112" i="8"/>
  <c r="T92" i="8"/>
  <c r="U103" i="8"/>
  <c r="Y103" i="8" s="1"/>
  <c r="S131" i="8"/>
  <c r="V131" i="8" s="1"/>
  <c r="U92" i="8"/>
  <c r="Y92" i="8" s="1"/>
  <c r="T63" i="8"/>
  <c r="V108" i="8"/>
  <c r="V96" i="8"/>
  <c r="U113" i="8"/>
  <c r="Y113" i="8" s="1"/>
  <c r="U66" i="8"/>
  <c r="Y66" i="8" s="1"/>
  <c r="T84" i="8"/>
  <c r="T117" i="8"/>
  <c r="V117" i="8" s="1"/>
  <c r="U109" i="8"/>
  <c r="Y109" i="8" s="1"/>
  <c r="S102" i="8"/>
  <c r="V102" i="8" s="1"/>
  <c r="U119" i="8"/>
  <c r="Y119" i="8" s="1"/>
  <c r="U146" i="8"/>
  <c r="Y146" i="8" s="1"/>
  <c r="S132" i="8"/>
  <c r="T112" i="8"/>
  <c r="T86" i="8"/>
  <c r="T72" i="8"/>
  <c r="V125" i="8"/>
  <c r="S134" i="8"/>
  <c r="T137" i="8"/>
  <c r="S116" i="8"/>
  <c r="T100" i="8"/>
  <c r="S83" i="8"/>
  <c r="U134" i="8"/>
  <c r="Y134" i="8" s="1"/>
  <c r="U86" i="8"/>
  <c r="Y86" i="8" s="1"/>
  <c r="S114" i="8"/>
  <c r="U116" i="8"/>
  <c r="Y116" i="8" s="1"/>
  <c r="V113" i="8"/>
  <c r="T114" i="8"/>
  <c r="U72" i="8"/>
  <c r="Y72" i="8" s="1"/>
  <c r="U127" i="8"/>
  <c r="Y127" i="8" s="1"/>
  <c r="U124" i="8"/>
  <c r="Y124" i="8" s="1"/>
  <c r="U62" i="8"/>
  <c r="Y62" i="8" s="1"/>
  <c r="T68" i="8"/>
  <c r="V68" i="8" s="1"/>
  <c r="U61" i="8"/>
  <c r="Y61" i="8" s="1"/>
  <c r="T99" i="8"/>
  <c r="U101" i="8"/>
  <c r="Y101" i="8" s="1"/>
  <c r="T62" i="8"/>
  <c r="T77" i="8"/>
  <c r="V77" i="8" s="1"/>
  <c r="T101" i="8"/>
  <c r="U100" i="8"/>
  <c r="Y100" i="8" s="1"/>
  <c r="U98" i="8"/>
  <c r="Y98" i="8" s="1"/>
  <c r="T79" i="8"/>
  <c r="S87" i="8"/>
  <c r="U83" i="8"/>
  <c r="Y83" i="8" s="1"/>
  <c r="S119" i="8"/>
  <c r="S142" i="8"/>
  <c r="T111" i="8"/>
  <c r="S79" i="8"/>
  <c r="T132" i="8"/>
  <c r="T107" i="8"/>
  <c r="V74" i="8"/>
  <c r="T136" i="8"/>
  <c r="T89" i="8"/>
  <c r="R57" i="8"/>
  <c r="S57" i="8" s="1"/>
  <c r="S91" i="8"/>
  <c r="S63" i="8"/>
  <c r="T61" i="8"/>
  <c r="V64" i="8"/>
  <c r="T138" i="8"/>
  <c r="U107" i="8"/>
  <c r="Y107" i="8" s="1"/>
  <c r="S104" i="8"/>
  <c r="U111" i="8"/>
  <c r="Y111" i="8" s="1"/>
  <c r="U138" i="8"/>
  <c r="Y138" i="8" s="1"/>
  <c r="T87" i="8"/>
  <c r="S77" i="8"/>
  <c r="V122" i="8"/>
  <c r="T71" i="8"/>
  <c r="S71" i="8"/>
  <c r="S89" i="8"/>
  <c r="V89" i="8" s="1"/>
  <c r="V118" i="8"/>
  <c r="T142" i="8"/>
  <c r="S147" i="8"/>
  <c r="T140" i="8"/>
  <c r="T147" i="8"/>
  <c r="T141" i="8"/>
  <c r="U141" i="8"/>
  <c r="Y141" i="8" s="1"/>
  <c r="U143" i="8"/>
  <c r="Y143" i="8" s="1"/>
  <c r="T294" i="7"/>
  <c r="S229" i="7"/>
  <c r="S254" i="7"/>
  <c r="V254" i="7" s="1"/>
  <c r="T283" i="7"/>
  <c r="U279" i="7"/>
  <c r="V279" i="7" s="1"/>
  <c r="U283" i="7"/>
  <c r="T248" i="7"/>
  <c r="S295" i="7"/>
  <c r="T229" i="7"/>
  <c r="U259" i="7"/>
  <c r="U295" i="7"/>
  <c r="T289" i="7"/>
  <c r="T218" i="7"/>
  <c r="S294" i="7"/>
  <c r="S220" i="7"/>
  <c r="S272" i="7"/>
  <c r="T227" i="7"/>
  <c r="S234" i="7"/>
  <c r="T297" i="7"/>
  <c r="T222" i="7"/>
  <c r="T220" i="7"/>
  <c r="T291" i="7"/>
  <c r="S204" i="7"/>
  <c r="S212" i="7"/>
  <c r="U287" i="7"/>
  <c r="U291" i="7"/>
  <c r="U248" i="7"/>
  <c r="T287" i="7"/>
  <c r="S227" i="7"/>
  <c r="S297" i="7"/>
  <c r="S222" i="7"/>
  <c r="T238" i="7"/>
  <c r="U239" i="7"/>
  <c r="U252" i="7"/>
  <c r="T239" i="7"/>
  <c r="S252" i="7"/>
  <c r="T212" i="7"/>
  <c r="U285" i="7"/>
  <c r="U225" i="7"/>
  <c r="S298" i="7"/>
  <c r="S250" i="7"/>
  <c r="T250" i="7"/>
  <c r="U241" i="7"/>
  <c r="T285" i="7"/>
  <c r="S268" i="7"/>
  <c r="T216" i="7"/>
  <c r="U271" i="7"/>
  <c r="S265" i="7"/>
  <c r="T269" i="7"/>
  <c r="U269" i="7"/>
  <c r="S292" i="7"/>
  <c r="S274" i="7"/>
  <c r="S256" i="7"/>
  <c r="S216" i="7"/>
  <c r="S264" i="7"/>
  <c r="T244" i="7"/>
  <c r="T264" i="7"/>
  <c r="S233" i="7"/>
  <c r="U256" i="7"/>
  <c r="T143" i="8"/>
  <c r="T145" i="8"/>
  <c r="U144" i="8"/>
  <c r="Y144" i="8" s="1"/>
  <c r="S144" i="8"/>
  <c r="U145" i="8"/>
  <c r="Y145" i="8" s="1"/>
  <c r="S241" i="7"/>
  <c r="U281" i="7"/>
  <c r="U206" i="7"/>
  <c r="S214" i="7"/>
  <c r="T237" i="7"/>
  <c r="T233" i="7"/>
  <c r="S258" i="7"/>
  <c r="T284" i="7"/>
  <c r="T262" i="7"/>
  <c r="T261" i="7"/>
  <c r="U261" i="7"/>
  <c r="T268" i="7"/>
  <c r="T249" i="7"/>
  <c r="T281" i="7"/>
  <c r="S218" i="7"/>
  <c r="U237" i="7"/>
  <c r="R146" i="7"/>
  <c r="S146" i="7" s="1"/>
  <c r="T214" i="7"/>
  <c r="T232" i="7"/>
  <c r="T263" i="7"/>
  <c r="T234" i="7"/>
  <c r="T246" i="7"/>
  <c r="T292" i="7"/>
  <c r="T265" i="7"/>
  <c r="S302" i="7"/>
  <c r="S300" i="7"/>
  <c r="S260" i="7"/>
  <c r="R198" i="7"/>
  <c r="U198" i="7" s="1"/>
  <c r="R186" i="7"/>
  <c r="S186" i="7" s="1"/>
  <c r="R180" i="7"/>
  <c r="S180" i="7" s="1"/>
  <c r="R178" i="7"/>
  <c r="S178" i="7" s="1"/>
  <c r="T208" i="7"/>
  <c r="S263" i="7"/>
  <c r="T257" i="7"/>
  <c r="U236" i="7"/>
  <c r="T300" i="7"/>
  <c r="T251" i="7"/>
  <c r="T259" i="7"/>
  <c r="U260" i="7"/>
  <c r="S301" i="7"/>
  <c r="S244" i="7"/>
  <c r="T286" i="7"/>
  <c r="U258" i="7"/>
  <c r="S284" i="7"/>
  <c r="S224" i="7"/>
  <c r="T206" i="7"/>
  <c r="T236" i="7"/>
  <c r="T224" i="7"/>
  <c r="T275" i="7"/>
  <c r="T139" i="8"/>
  <c r="U139" i="8"/>
  <c r="Y139" i="8" s="1"/>
  <c r="S140" i="8"/>
  <c r="S240" i="7"/>
  <c r="U293" i="7"/>
  <c r="S288" i="7"/>
  <c r="U301" i="7"/>
  <c r="R193" i="7"/>
  <c r="U193" i="7" s="1"/>
  <c r="R187" i="7"/>
  <c r="T187" i="7" s="1"/>
  <c r="T204" i="7"/>
  <c r="U226" i="7"/>
  <c r="T296" i="7"/>
  <c r="U245" i="7"/>
  <c r="T225" i="7"/>
  <c r="T273" i="7"/>
  <c r="S273" i="7"/>
  <c r="U273" i="7"/>
  <c r="U215" i="7"/>
  <c r="T288" i="7"/>
  <c r="T271" i="7"/>
  <c r="S299" i="7"/>
  <c r="U277" i="7"/>
  <c r="T277" i="7"/>
  <c r="T280" i="7"/>
  <c r="U289" i="7"/>
  <c r="T298" i="7"/>
  <c r="U247" i="7"/>
  <c r="T306" i="7"/>
  <c r="V306" i="7" s="1"/>
  <c r="S199" i="7"/>
  <c r="U200" i="7"/>
  <c r="T215" i="7"/>
  <c r="T226" i="7"/>
  <c r="S280" i="7"/>
  <c r="S296" i="7"/>
  <c r="U257" i="7"/>
  <c r="T293" i="7"/>
  <c r="U304" i="7"/>
  <c r="S304" i="7"/>
  <c r="R166" i="7"/>
  <c r="S166" i="7" s="1"/>
  <c r="R150" i="7"/>
  <c r="U150" i="7" s="1"/>
  <c r="T240" i="7"/>
  <c r="S262" i="7"/>
  <c r="T247" i="7"/>
  <c r="U213" i="7"/>
  <c r="R194" i="7"/>
  <c r="S194" i="7" s="1"/>
  <c r="T200" i="7"/>
  <c r="U242" i="7"/>
  <c r="T230" i="7"/>
  <c r="S246" i="7"/>
  <c r="S290" i="7"/>
  <c r="T272" i="7"/>
  <c r="T302" i="7"/>
  <c r="S137" i="8"/>
  <c r="V137" i="8" s="1"/>
  <c r="S266" i="7"/>
  <c r="S235" i="7"/>
  <c r="U235" i="7"/>
  <c r="U249" i="7"/>
  <c r="T266" i="7"/>
  <c r="U230" i="7"/>
  <c r="U223" i="7"/>
  <c r="U221" i="7"/>
  <c r="T270" i="7"/>
  <c r="T235" i="7"/>
  <c r="U275" i="7"/>
  <c r="T299" i="7"/>
  <c r="U217" i="7"/>
  <c r="T213" i="7"/>
  <c r="S305" i="7"/>
  <c r="T278" i="7"/>
  <c r="T245" i="7"/>
  <c r="S282" i="7"/>
  <c r="U251" i="7"/>
  <c r="U219" i="7"/>
  <c r="T223" i="7"/>
  <c r="U238" i="7"/>
  <c r="T242" i="7"/>
  <c r="S270" i="7"/>
  <c r="T282" i="7"/>
  <c r="T290" i="7"/>
  <c r="S231" i="7"/>
  <c r="U231" i="7"/>
  <c r="S276" i="7"/>
  <c r="T217" i="7"/>
  <c r="S286" i="7"/>
  <c r="S303" i="7"/>
  <c r="U228" i="7"/>
  <c r="U303" i="7"/>
  <c r="S255" i="7"/>
  <c r="U255" i="7"/>
  <c r="S253" i="7"/>
  <c r="U253" i="7"/>
  <c r="S243" i="7"/>
  <c r="U243" i="7"/>
  <c r="T276" i="7"/>
  <c r="T228" i="7"/>
  <c r="T221" i="7"/>
  <c r="T219" i="7"/>
  <c r="U232" i="7"/>
  <c r="T253" i="7"/>
  <c r="S278" i="7"/>
  <c r="T243" i="7"/>
  <c r="S267" i="7"/>
  <c r="U267" i="7"/>
  <c r="T267" i="7"/>
  <c r="T274" i="7"/>
  <c r="U305" i="7"/>
  <c r="U73" i="8"/>
  <c r="Y73" i="8" s="1"/>
  <c r="S81" i="8"/>
  <c r="S67" i="8"/>
  <c r="S95" i="8"/>
  <c r="T85" i="8"/>
  <c r="T94" i="8"/>
  <c r="U69" i="8"/>
  <c r="Y69" i="8" s="1"/>
  <c r="T65" i="8"/>
  <c r="T81" i="8"/>
  <c r="V97" i="8"/>
  <c r="S99" i="8"/>
  <c r="T69" i="8"/>
  <c r="T75" i="8"/>
  <c r="U91" i="8"/>
  <c r="S135" i="8"/>
  <c r="U135" i="8"/>
  <c r="Y135" i="8" s="1"/>
  <c r="U94" i="8"/>
  <c r="Y94" i="8" s="1"/>
  <c r="V130" i="8"/>
  <c r="U67" i="8"/>
  <c r="Y67" i="8" s="1"/>
  <c r="S65" i="8"/>
  <c r="S93" i="8"/>
  <c r="S85" i="8"/>
  <c r="T95" i="8"/>
  <c r="T73" i="8"/>
  <c r="T93" i="8"/>
  <c r="U75" i="8"/>
  <c r="Y75" i="8" s="1"/>
  <c r="V126" i="8"/>
  <c r="V60" i="8"/>
  <c r="V76" i="8"/>
  <c r="V105" i="8"/>
  <c r="V121" i="8"/>
  <c r="S133" i="8"/>
  <c r="U133" i="8"/>
  <c r="Y133" i="8" s="1"/>
  <c r="T211" i="7"/>
  <c r="S211" i="7"/>
  <c r="S209" i="7"/>
  <c r="S201" i="7"/>
  <c r="U208" i="7"/>
  <c r="S205" i="7"/>
  <c r="T205" i="7"/>
  <c r="U210" i="7"/>
  <c r="S207" i="7"/>
  <c r="U202" i="7"/>
  <c r="T210" i="7"/>
  <c r="T202" i="7"/>
  <c r="T199" i="7"/>
  <c r="T203" i="7"/>
  <c r="T201" i="7"/>
  <c r="T207" i="7"/>
  <c r="S203" i="7"/>
  <c r="T209" i="7"/>
  <c r="R59" i="8"/>
  <c r="S59" i="8" s="1"/>
  <c r="R58" i="8"/>
  <c r="T58" i="8" s="1"/>
  <c r="R189" i="7"/>
  <c r="U189" i="7" s="1"/>
  <c r="R170" i="7"/>
  <c r="S170" i="7" s="1"/>
  <c r="R162" i="7"/>
  <c r="S162" i="7" s="1"/>
  <c r="R154" i="7"/>
  <c r="S154" i="7" s="1"/>
  <c r="R176" i="7"/>
  <c r="S176" i="7" s="1"/>
  <c r="R168" i="7"/>
  <c r="S168" i="7" s="1"/>
  <c r="R196" i="7"/>
  <c r="U196" i="7" s="1"/>
  <c r="R174" i="7"/>
  <c r="S174" i="7" s="1"/>
  <c r="R158" i="7"/>
  <c r="S158" i="7" s="1"/>
  <c r="R153" i="7"/>
  <c r="S153" i="7" s="1"/>
  <c r="R192" i="7"/>
  <c r="S192" i="7" s="1"/>
  <c r="R157" i="7"/>
  <c r="U157" i="7" s="1"/>
  <c r="R169" i="7"/>
  <c r="U169" i="7" s="1"/>
  <c r="R190" i="7"/>
  <c r="U190" i="7" s="1"/>
  <c r="R161" i="7"/>
  <c r="U161" i="7" s="1"/>
  <c r="R197" i="7"/>
  <c r="U197" i="7" s="1"/>
  <c r="R188" i="7"/>
  <c r="U188" i="7" s="1"/>
  <c r="R182" i="7"/>
  <c r="U182" i="7" s="1"/>
  <c r="R173" i="7"/>
  <c r="U173" i="7" s="1"/>
  <c r="R164" i="7"/>
  <c r="S164" i="7" s="1"/>
  <c r="R195" i="7"/>
  <c r="T195" i="7" s="1"/>
  <c r="R191" i="7"/>
  <c r="S191" i="7" s="1"/>
  <c r="R165" i="7"/>
  <c r="U165" i="7" s="1"/>
  <c r="R177" i="7"/>
  <c r="T177" i="7" s="1"/>
  <c r="R149" i="7"/>
  <c r="T149" i="7" s="1"/>
  <c r="R185" i="7"/>
  <c r="T185" i="7" s="1"/>
  <c r="R179" i="7"/>
  <c r="U179" i="7" s="1"/>
  <c r="R181" i="7"/>
  <c r="U181" i="7" s="1"/>
  <c r="R175" i="7"/>
  <c r="U175" i="7" s="1"/>
  <c r="R172" i="7"/>
  <c r="T172" i="7" s="1"/>
  <c r="R171" i="7"/>
  <c r="U171" i="7" s="1"/>
  <c r="R167" i="7"/>
  <c r="U167" i="7" s="1"/>
  <c r="R163" i="7"/>
  <c r="U163" i="7" s="1"/>
  <c r="R160" i="7"/>
  <c r="S160" i="7" s="1"/>
  <c r="R159" i="7"/>
  <c r="U159" i="7" s="1"/>
  <c r="R156" i="7"/>
  <c r="S156" i="7" s="1"/>
  <c r="R155" i="7"/>
  <c r="T155" i="7" s="1"/>
  <c r="R152" i="7"/>
  <c r="T152" i="7" s="1"/>
  <c r="R148" i="7"/>
  <c r="U148" i="7" s="1"/>
  <c r="R184" i="7"/>
  <c r="S184" i="7" s="1"/>
  <c r="R151" i="7"/>
  <c r="T151" i="7" s="1"/>
  <c r="R147" i="7"/>
  <c r="T147" i="7" s="1"/>
  <c r="R183" i="7"/>
  <c r="U183" i="7" s="1"/>
  <c r="J48" i="8"/>
  <c r="K48" i="8" s="1"/>
  <c r="Z48" i="8" s="1"/>
  <c r="N48" i="8"/>
  <c r="P48" i="8" s="1"/>
  <c r="O48" i="8"/>
  <c r="Q48" i="8"/>
  <c r="J49" i="8"/>
  <c r="K49" i="8" s="1"/>
  <c r="Z49" i="8" s="1"/>
  <c r="N49" i="8"/>
  <c r="P49" i="8" s="1"/>
  <c r="O49" i="8"/>
  <c r="Q49" i="8"/>
  <c r="J50" i="8"/>
  <c r="K50" i="8" s="1"/>
  <c r="Z50" i="8" s="1"/>
  <c r="N50" i="8"/>
  <c r="P50" i="8" s="1"/>
  <c r="O50" i="8"/>
  <c r="Q50" i="8"/>
  <c r="J51" i="8"/>
  <c r="K51" i="8" s="1"/>
  <c r="Z51" i="8" s="1"/>
  <c r="N51" i="8"/>
  <c r="P51" i="8" s="1"/>
  <c r="O51" i="8"/>
  <c r="Q51" i="8"/>
  <c r="J52" i="8"/>
  <c r="K52" i="8" s="1"/>
  <c r="Z52" i="8" s="1"/>
  <c r="N52" i="8"/>
  <c r="P52" i="8" s="1"/>
  <c r="O52" i="8"/>
  <c r="Q52" i="8"/>
  <c r="J53" i="8"/>
  <c r="K53" i="8" s="1"/>
  <c r="Z53" i="8" s="1"/>
  <c r="N53" i="8"/>
  <c r="P53" i="8" s="1"/>
  <c r="O53" i="8"/>
  <c r="Q53" i="8"/>
  <c r="J54" i="8"/>
  <c r="K54" i="8" s="1"/>
  <c r="Z54" i="8" s="1"/>
  <c r="N54" i="8"/>
  <c r="P54" i="8" s="1"/>
  <c r="O54" i="8"/>
  <c r="Q54" i="8"/>
  <c r="J55" i="8"/>
  <c r="K55" i="8" s="1"/>
  <c r="Z55" i="8" s="1"/>
  <c r="N55" i="8"/>
  <c r="P55" i="8" s="1"/>
  <c r="O55" i="8"/>
  <c r="Q55" i="8"/>
  <c r="J56" i="8"/>
  <c r="K56" i="8" s="1"/>
  <c r="Z56" i="8" s="1"/>
  <c r="N56" i="8"/>
  <c r="P56" i="8" s="1"/>
  <c r="O56" i="8"/>
  <c r="Q56" i="8"/>
  <c r="J3" i="8"/>
  <c r="K3" i="8" s="1"/>
  <c r="Z3" i="8" s="1"/>
  <c r="N3" i="8"/>
  <c r="P3" i="8" s="1"/>
  <c r="O3" i="8"/>
  <c r="Q3" i="8"/>
  <c r="J4" i="8"/>
  <c r="K4" i="8" s="1"/>
  <c r="Z4" i="8" s="1"/>
  <c r="N4" i="8"/>
  <c r="P4" i="8" s="1"/>
  <c r="O4" i="8"/>
  <c r="Q4" i="8"/>
  <c r="J5" i="8"/>
  <c r="K5" i="8" s="1"/>
  <c r="Z5" i="8" s="1"/>
  <c r="N5" i="8"/>
  <c r="P5" i="8" s="1"/>
  <c r="O5" i="8"/>
  <c r="Q5" i="8"/>
  <c r="J6" i="8"/>
  <c r="K6" i="8" s="1"/>
  <c r="Z6" i="8" s="1"/>
  <c r="N6" i="8"/>
  <c r="P6" i="8" s="1"/>
  <c r="O6" i="8"/>
  <c r="Q6" i="8"/>
  <c r="J7" i="8"/>
  <c r="K7" i="8" s="1"/>
  <c r="Z7" i="8" s="1"/>
  <c r="N7" i="8"/>
  <c r="P7" i="8" s="1"/>
  <c r="O7" i="8"/>
  <c r="Q7" i="8"/>
  <c r="J8" i="8"/>
  <c r="K8" i="8" s="1"/>
  <c r="Z8" i="8" s="1"/>
  <c r="N8" i="8"/>
  <c r="P8" i="8" s="1"/>
  <c r="O8" i="8"/>
  <c r="Q8" i="8"/>
  <c r="J9" i="8"/>
  <c r="K9" i="8" s="1"/>
  <c r="Z9" i="8" s="1"/>
  <c r="N9" i="8"/>
  <c r="P9" i="8" s="1"/>
  <c r="O9" i="8"/>
  <c r="Q9" i="8"/>
  <c r="J10" i="8"/>
  <c r="K10" i="8" s="1"/>
  <c r="Z10" i="8" s="1"/>
  <c r="N10" i="8"/>
  <c r="P10" i="8" s="1"/>
  <c r="O10" i="8"/>
  <c r="Q10" i="8"/>
  <c r="J11" i="8"/>
  <c r="K11" i="8" s="1"/>
  <c r="Z11" i="8" s="1"/>
  <c r="N11" i="8"/>
  <c r="P11" i="8" s="1"/>
  <c r="O11" i="8"/>
  <c r="Q11" i="8"/>
  <c r="J12" i="8"/>
  <c r="K12" i="8" s="1"/>
  <c r="Z12" i="8" s="1"/>
  <c r="N12" i="8"/>
  <c r="P12" i="8" s="1"/>
  <c r="O12" i="8"/>
  <c r="Q12" i="8"/>
  <c r="J13" i="8"/>
  <c r="K13" i="8" s="1"/>
  <c r="Z13" i="8" s="1"/>
  <c r="N13" i="8"/>
  <c r="P13" i="8" s="1"/>
  <c r="O13" i="8"/>
  <c r="Q13" i="8"/>
  <c r="J14" i="8"/>
  <c r="K14" i="8" s="1"/>
  <c r="Z14" i="8" s="1"/>
  <c r="N14" i="8"/>
  <c r="P14" i="8" s="1"/>
  <c r="O14" i="8"/>
  <c r="Q14" i="8"/>
  <c r="J15" i="8"/>
  <c r="K15" i="8" s="1"/>
  <c r="Z15" i="8" s="1"/>
  <c r="N15" i="8"/>
  <c r="P15" i="8" s="1"/>
  <c r="O15" i="8"/>
  <c r="Q15" i="8"/>
  <c r="J16" i="8"/>
  <c r="K16" i="8" s="1"/>
  <c r="Z16" i="8" s="1"/>
  <c r="N16" i="8"/>
  <c r="P16" i="8" s="1"/>
  <c r="O16" i="8"/>
  <c r="Q16" i="8"/>
  <c r="J17" i="8"/>
  <c r="K17" i="8" s="1"/>
  <c r="Z17" i="8" s="1"/>
  <c r="N17" i="8"/>
  <c r="P17" i="8" s="1"/>
  <c r="O17" i="8"/>
  <c r="Q17" i="8"/>
  <c r="J18" i="8"/>
  <c r="K18" i="8" s="1"/>
  <c r="Z18" i="8" s="1"/>
  <c r="N18" i="8"/>
  <c r="P18" i="8" s="1"/>
  <c r="O18" i="8"/>
  <c r="Q18" i="8"/>
  <c r="J19" i="8"/>
  <c r="K19" i="8" s="1"/>
  <c r="Z19" i="8" s="1"/>
  <c r="N19" i="8"/>
  <c r="P19" i="8" s="1"/>
  <c r="O19" i="8"/>
  <c r="Q19" i="8"/>
  <c r="J20" i="8"/>
  <c r="K20" i="8" s="1"/>
  <c r="Z20" i="8" s="1"/>
  <c r="N20" i="8"/>
  <c r="P20" i="8" s="1"/>
  <c r="O20" i="8"/>
  <c r="Q20" i="8"/>
  <c r="J21" i="8"/>
  <c r="K21" i="8" s="1"/>
  <c r="Z21" i="8" s="1"/>
  <c r="N21" i="8"/>
  <c r="P21" i="8" s="1"/>
  <c r="O21" i="8"/>
  <c r="Q21" i="8"/>
  <c r="J22" i="8"/>
  <c r="K22" i="8" s="1"/>
  <c r="Z22" i="8" s="1"/>
  <c r="N22" i="8"/>
  <c r="P22" i="8" s="1"/>
  <c r="O22" i="8"/>
  <c r="Q22" i="8"/>
  <c r="J23" i="8"/>
  <c r="K23" i="8" s="1"/>
  <c r="Z23" i="8" s="1"/>
  <c r="N23" i="8"/>
  <c r="P23" i="8" s="1"/>
  <c r="O23" i="8"/>
  <c r="Q23" i="8"/>
  <c r="J24" i="8"/>
  <c r="K24" i="8" s="1"/>
  <c r="Z24" i="8" s="1"/>
  <c r="N24" i="8"/>
  <c r="P24" i="8" s="1"/>
  <c r="O24" i="8"/>
  <c r="Q24" i="8"/>
  <c r="J25" i="8"/>
  <c r="K25" i="8" s="1"/>
  <c r="Z25" i="8" s="1"/>
  <c r="N25" i="8"/>
  <c r="P25" i="8" s="1"/>
  <c r="O25" i="8"/>
  <c r="Q25" i="8"/>
  <c r="J26" i="8"/>
  <c r="K26" i="8" s="1"/>
  <c r="Z26" i="8" s="1"/>
  <c r="N26" i="8"/>
  <c r="P26" i="8" s="1"/>
  <c r="O26" i="8"/>
  <c r="Q26" i="8"/>
  <c r="J27" i="8"/>
  <c r="K27" i="8" s="1"/>
  <c r="Z27" i="8" s="1"/>
  <c r="N27" i="8"/>
  <c r="P27" i="8" s="1"/>
  <c r="O27" i="8"/>
  <c r="Q27" i="8"/>
  <c r="J28" i="8"/>
  <c r="K28" i="8" s="1"/>
  <c r="Z28" i="8" s="1"/>
  <c r="N28" i="8"/>
  <c r="P28" i="8" s="1"/>
  <c r="O28" i="8"/>
  <c r="Q28" i="8"/>
  <c r="J29" i="8"/>
  <c r="K29" i="8" s="1"/>
  <c r="Z29" i="8" s="1"/>
  <c r="N29" i="8"/>
  <c r="P29" i="8" s="1"/>
  <c r="O29" i="8"/>
  <c r="Q29" i="8"/>
  <c r="J30" i="8"/>
  <c r="K30" i="8" s="1"/>
  <c r="Z30" i="8" s="1"/>
  <c r="N30" i="8"/>
  <c r="P30" i="8" s="1"/>
  <c r="O30" i="8"/>
  <c r="Q30" i="8"/>
  <c r="J31" i="8"/>
  <c r="K31" i="8" s="1"/>
  <c r="Z31" i="8" s="1"/>
  <c r="N31" i="8"/>
  <c r="P31" i="8" s="1"/>
  <c r="O31" i="8"/>
  <c r="Q31" i="8"/>
  <c r="J32" i="8"/>
  <c r="K32" i="8" s="1"/>
  <c r="Z32" i="8" s="1"/>
  <c r="N32" i="8"/>
  <c r="P32" i="8" s="1"/>
  <c r="O32" i="8"/>
  <c r="Q32" i="8"/>
  <c r="J33" i="8"/>
  <c r="K33" i="8" s="1"/>
  <c r="Z33" i="8" s="1"/>
  <c r="N33" i="8"/>
  <c r="P33" i="8" s="1"/>
  <c r="O33" i="8"/>
  <c r="Q33" i="8"/>
  <c r="J34" i="8"/>
  <c r="K34" i="8" s="1"/>
  <c r="Z34" i="8" s="1"/>
  <c r="N34" i="8"/>
  <c r="P34" i="8" s="1"/>
  <c r="O34" i="8"/>
  <c r="Q34" i="8"/>
  <c r="J35" i="8"/>
  <c r="K35" i="8" s="1"/>
  <c r="Z35" i="8" s="1"/>
  <c r="N35" i="8"/>
  <c r="P35" i="8" s="1"/>
  <c r="O35" i="8"/>
  <c r="Q35" i="8"/>
  <c r="J36" i="8"/>
  <c r="K36" i="8" s="1"/>
  <c r="Z36" i="8" s="1"/>
  <c r="N36" i="8"/>
  <c r="P36" i="8" s="1"/>
  <c r="O36" i="8"/>
  <c r="Q36" i="8"/>
  <c r="J37" i="8"/>
  <c r="K37" i="8" s="1"/>
  <c r="Z37" i="8" s="1"/>
  <c r="N37" i="8"/>
  <c r="P37" i="8" s="1"/>
  <c r="O37" i="8"/>
  <c r="Q37" i="8"/>
  <c r="J38" i="8"/>
  <c r="K38" i="8" s="1"/>
  <c r="Z38" i="8" s="1"/>
  <c r="N38" i="8"/>
  <c r="P38" i="8" s="1"/>
  <c r="O38" i="8"/>
  <c r="Q38" i="8"/>
  <c r="J39" i="8"/>
  <c r="K39" i="8" s="1"/>
  <c r="Z39" i="8" s="1"/>
  <c r="N39" i="8"/>
  <c r="P39" i="8" s="1"/>
  <c r="O39" i="8"/>
  <c r="Q39" i="8"/>
  <c r="J40" i="8"/>
  <c r="K40" i="8" s="1"/>
  <c r="Z40" i="8" s="1"/>
  <c r="N40" i="8"/>
  <c r="P40" i="8" s="1"/>
  <c r="O40" i="8"/>
  <c r="Q40" i="8"/>
  <c r="J41" i="8"/>
  <c r="K41" i="8" s="1"/>
  <c r="Z41" i="8" s="1"/>
  <c r="N41" i="8"/>
  <c r="P41" i="8" s="1"/>
  <c r="O41" i="8"/>
  <c r="Q41" i="8"/>
  <c r="J42" i="8"/>
  <c r="K42" i="8" s="1"/>
  <c r="Z42" i="8" s="1"/>
  <c r="N42" i="8"/>
  <c r="P42" i="8" s="1"/>
  <c r="O42" i="8"/>
  <c r="Q42" i="8"/>
  <c r="J43" i="8"/>
  <c r="K43" i="8" s="1"/>
  <c r="Z43" i="8" s="1"/>
  <c r="N43" i="8"/>
  <c r="P43" i="8" s="1"/>
  <c r="O43" i="8"/>
  <c r="Q43" i="8"/>
  <c r="J44" i="8"/>
  <c r="K44" i="8" s="1"/>
  <c r="Z44" i="8" s="1"/>
  <c r="N44" i="8"/>
  <c r="P44" i="8" s="1"/>
  <c r="O44" i="8"/>
  <c r="Q44" i="8"/>
  <c r="J45" i="8"/>
  <c r="K45" i="8" s="1"/>
  <c r="Z45" i="8" s="1"/>
  <c r="N45" i="8"/>
  <c r="P45" i="8" s="1"/>
  <c r="O45" i="8"/>
  <c r="Q45" i="8"/>
  <c r="J46" i="8"/>
  <c r="K46" i="8" s="1"/>
  <c r="Z46" i="8" s="1"/>
  <c r="N46" i="8"/>
  <c r="P46" i="8" s="1"/>
  <c r="O46" i="8"/>
  <c r="Q46" i="8"/>
  <c r="J47" i="8"/>
  <c r="K47" i="8" s="1"/>
  <c r="Z47" i="8" s="1"/>
  <c r="N47" i="8"/>
  <c r="P47" i="8" s="1"/>
  <c r="O47" i="8"/>
  <c r="Q47" i="8"/>
  <c r="Q2" i="8"/>
  <c r="O2" i="8"/>
  <c r="N2" i="8"/>
  <c r="P2" i="8" s="1"/>
  <c r="J2" i="8"/>
  <c r="K2" i="8" s="1"/>
  <c r="Z2" i="8" s="1"/>
  <c r="V106" i="8" l="1"/>
  <c r="V70" i="8"/>
  <c r="AE7" i="17"/>
  <c r="V80" i="8"/>
  <c r="V110" i="8"/>
  <c r="V71" i="8"/>
  <c r="V84" i="8"/>
  <c r="V129" i="8"/>
  <c r="AE26" i="17"/>
  <c r="V99" i="8"/>
  <c r="V136" i="8"/>
  <c r="V86" i="8"/>
  <c r="V114" i="8"/>
  <c r="V63" i="8"/>
  <c r="V103" i="8"/>
  <c r="V116" i="8"/>
  <c r="V98" i="8"/>
  <c r="V124" i="8"/>
  <c r="V92" i="8"/>
  <c r="V100" i="8"/>
  <c r="V109" i="8"/>
  <c r="V112" i="8"/>
  <c r="V66" i="8"/>
  <c r="V87" i="8"/>
  <c r="V61" i="8"/>
  <c r="V65" i="8"/>
  <c r="V104" i="8"/>
  <c r="V132" i="8"/>
  <c r="V134" i="8"/>
  <c r="V83" i="8"/>
  <c r="V82" i="8"/>
  <c r="V73" i="8"/>
  <c r="V146" i="8"/>
  <c r="V119" i="8"/>
  <c r="V79" i="8"/>
  <c r="V111" i="8"/>
  <c r="V72" i="8"/>
  <c r="V69" i="8"/>
  <c r="V94" i="8"/>
  <c r="V142" i="8"/>
  <c r="V101" i="8"/>
  <c r="V138" i="8"/>
  <c r="V93" i="8"/>
  <c r="V62" i="8"/>
  <c r="V127" i="8"/>
  <c r="V147" i="8"/>
  <c r="R14" i="8"/>
  <c r="S14" i="8" s="1"/>
  <c r="V91" i="8"/>
  <c r="Y91" i="8"/>
  <c r="U57" i="8"/>
  <c r="T57" i="8"/>
  <c r="V140" i="8"/>
  <c r="V107" i="8"/>
  <c r="V75" i="8"/>
  <c r="V85" i="8"/>
  <c r="V141" i="8"/>
  <c r="V145" i="8"/>
  <c r="V143" i="8"/>
  <c r="V139" i="8"/>
  <c r="V294" i="7"/>
  <c r="V283" i="7"/>
  <c r="V227" i="7"/>
  <c r="V229" i="7"/>
  <c r="V289" i="7"/>
  <c r="V212" i="7"/>
  <c r="V292" i="7"/>
  <c r="V259" i="7"/>
  <c r="V234" i="7"/>
  <c r="V264" i="7"/>
  <c r="V220" i="7"/>
  <c r="V295" i="7"/>
  <c r="V248" i="7"/>
  <c r="V297" i="7"/>
  <c r="T198" i="7"/>
  <c r="V262" i="7"/>
  <c r="V285" i="7"/>
  <c r="V287" i="7"/>
  <c r="V265" i="7"/>
  <c r="V239" i="7"/>
  <c r="V218" i="7"/>
  <c r="V233" i="7"/>
  <c r="V250" i="7"/>
  <c r="V199" i="7"/>
  <c r="V232" i="7"/>
  <c r="V238" i="7"/>
  <c r="V222" i="7"/>
  <c r="V291" i="7"/>
  <c r="V272" i="7"/>
  <c r="V208" i="7"/>
  <c r="V241" i="7"/>
  <c r="S197" i="7"/>
  <c r="V206" i="7"/>
  <c r="T158" i="7"/>
  <c r="S150" i="7"/>
  <c r="V209" i="7"/>
  <c r="V274" i="7"/>
  <c r="V252" i="7"/>
  <c r="T176" i="7"/>
  <c r="V204" i="7"/>
  <c r="V214" i="7"/>
  <c r="U177" i="7"/>
  <c r="S182" i="7"/>
  <c r="V245" i="7"/>
  <c r="V290" i="7"/>
  <c r="V293" i="7"/>
  <c r="V207" i="7"/>
  <c r="U178" i="7"/>
  <c r="V271" i="7"/>
  <c r="V281" i="7"/>
  <c r="S177" i="7"/>
  <c r="V200" i="7"/>
  <c r="V286" i="7"/>
  <c r="V242" i="7"/>
  <c r="V275" i="7"/>
  <c r="V249" i="7"/>
  <c r="V244" i="7"/>
  <c r="V261" i="7"/>
  <c r="V256" i="7"/>
  <c r="V268" i="7"/>
  <c r="V298" i="7"/>
  <c r="V226" i="7"/>
  <c r="T170" i="7"/>
  <c r="U162" i="7"/>
  <c r="T150" i="7"/>
  <c r="U187" i="7"/>
  <c r="V247" i="7"/>
  <c r="V215" i="7"/>
  <c r="V225" i="7"/>
  <c r="T193" i="7"/>
  <c r="U146" i="7"/>
  <c r="U191" i="7"/>
  <c r="V304" i="7"/>
  <c r="V230" i="7"/>
  <c r="V284" i="7"/>
  <c r="U170" i="7"/>
  <c r="U180" i="7"/>
  <c r="V219" i="7"/>
  <c r="V269" i="7"/>
  <c r="T180" i="7"/>
  <c r="T146" i="7"/>
  <c r="V280" i="7"/>
  <c r="V258" i="7"/>
  <c r="V302" i="7"/>
  <c r="T192" i="7"/>
  <c r="U192" i="7"/>
  <c r="V263" i="7"/>
  <c r="V216" i="7"/>
  <c r="V144" i="8"/>
  <c r="S179" i="7"/>
  <c r="T191" i="7"/>
  <c r="V270" i="7"/>
  <c r="V251" i="7"/>
  <c r="V236" i="7"/>
  <c r="V257" i="7"/>
  <c r="T179" i="7"/>
  <c r="T153" i="7"/>
  <c r="V202" i="7"/>
  <c r="V240" i="7"/>
  <c r="V301" i="7"/>
  <c r="S189" i="7"/>
  <c r="T178" i="7"/>
  <c r="T161" i="7"/>
  <c r="V223" i="7"/>
  <c r="V237" i="7"/>
  <c r="V224" i="7"/>
  <c r="U153" i="7"/>
  <c r="U166" i="7"/>
  <c r="V246" i="7"/>
  <c r="S161" i="7"/>
  <c r="U176" i="7"/>
  <c r="V176" i="7" s="1"/>
  <c r="T162" i="7"/>
  <c r="V162" i="7" s="1"/>
  <c r="V300" i="7"/>
  <c r="U174" i="7"/>
  <c r="U186" i="7"/>
  <c r="V221" i="7"/>
  <c r="T182" i="7"/>
  <c r="S187" i="7"/>
  <c r="T186" i="7"/>
  <c r="T189" i="7"/>
  <c r="S193" i="7"/>
  <c r="V210" i="7"/>
  <c r="S169" i="7"/>
  <c r="T166" i="7"/>
  <c r="T194" i="7"/>
  <c r="U194" i="7"/>
  <c r="T168" i="7"/>
  <c r="T174" i="7"/>
  <c r="S198" i="7"/>
  <c r="V211" i="7"/>
  <c r="V277" i="7"/>
  <c r="V273" i="7"/>
  <c r="V299" i="7"/>
  <c r="V217" i="7"/>
  <c r="V260" i="7"/>
  <c r="V276" i="7"/>
  <c r="V303" i="7"/>
  <c r="T159" i="7"/>
  <c r="T163" i="7"/>
  <c r="U154" i="7"/>
  <c r="V235" i="7"/>
  <c r="V305" i="7"/>
  <c r="T190" i="7"/>
  <c r="U168" i="7"/>
  <c r="U158" i="7"/>
  <c r="U195" i="7"/>
  <c r="V205" i="7"/>
  <c r="V213" i="7"/>
  <c r="V296" i="7"/>
  <c r="V288" i="7"/>
  <c r="V228" i="7"/>
  <c r="S163" i="7"/>
  <c r="S195" i="7"/>
  <c r="T154" i="7"/>
  <c r="V201" i="7"/>
  <c r="T169" i="7"/>
  <c r="V255" i="7"/>
  <c r="V266" i="7"/>
  <c r="V278" i="7"/>
  <c r="V231" i="7"/>
  <c r="V282" i="7"/>
  <c r="V253" i="7"/>
  <c r="V267" i="7"/>
  <c r="V243" i="7"/>
  <c r="V133" i="8"/>
  <c r="V135" i="8"/>
  <c r="V95" i="8"/>
  <c r="V67" i="8"/>
  <c r="V81" i="8"/>
  <c r="V203" i="7"/>
  <c r="R48" i="8"/>
  <c r="S48" i="8" s="1"/>
  <c r="S58" i="8"/>
  <c r="T59" i="8"/>
  <c r="U59" i="8"/>
  <c r="U58" i="8"/>
  <c r="Y58" i="8" s="1"/>
  <c r="R46" i="8"/>
  <c r="U46" i="8" s="1"/>
  <c r="Y46" i="8" s="1"/>
  <c r="R30" i="8"/>
  <c r="T30" i="8" s="1"/>
  <c r="R32" i="8"/>
  <c r="T32" i="8" s="1"/>
  <c r="R53" i="8"/>
  <c r="U53" i="8" s="1"/>
  <c r="Y53" i="8" s="1"/>
  <c r="R40" i="8"/>
  <c r="S40" i="8" s="1"/>
  <c r="R50" i="8"/>
  <c r="S50" i="8" s="1"/>
  <c r="R36" i="8"/>
  <c r="T36" i="8" s="1"/>
  <c r="R4" i="8"/>
  <c r="T4" i="8" s="1"/>
  <c r="R51" i="8"/>
  <c r="U51" i="8" s="1"/>
  <c r="Y51" i="8" s="1"/>
  <c r="R16" i="8"/>
  <c r="S16" i="8" s="1"/>
  <c r="R10" i="8"/>
  <c r="U10" i="8" s="1"/>
  <c r="Y10" i="8" s="1"/>
  <c r="R38" i="8"/>
  <c r="T38" i="8" s="1"/>
  <c r="R22" i="8"/>
  <c r="T22" i="8" s="1"/>
  <c r="R6" i="8"/>
  <c r="S6" i="8" s="1"/>
  <c r="R54" i="8"/>
  <c r="U54" i="8" s="1"/>
  <c r="Y54" i="8" s="1"/>
  <c r="R20" i="8"/>
  <c r="T20" i="8" s="1"/>
  <c r="R42" i="8"/>
  <c r="U42" i="8" s="1"/>
  <c r="Y42" i="8" s="1"/>
  <c r="R26" i="8"/>
  <c r="U26" i="8" s="1"/>
  <c r="Y26" i="8" s="1"/>
  <c r="R28" i="8"/>
  <c r="T28" i="8" s="1"/>
  <c r="R12" i="8"/>
  <c r="T12" i="8" s="1"/>
  <c r="R55" i="8"/>
  <c r="U55" i="8" s="1"/>
  <c r="Y55" i="8" s="1"/>
  <c r="R52" i="8"/>
  <c r="U52" i="8" s="1"/>
  <c r="Y52" i="8" s="1"/>
  <c r="R44" i="8"/>
  <c r="S44" i="8" s="1"/>
  <c r="R45" i="8"/>
  <c r="T45" i="8" s="1"/>
  <c r="R34" i="8"/>
  <c r="T34" i="8" s="1"/>
  <c r="R18" i="8"/>
  <c r="T18" i="8" s="1"/>
  <c r="R56" i="8"/>
  <c r="S56" i="8" s="1"/>
  <c r="R24" i="8"/>
  <c r="T24" i="8" s="1"/>
  <c r="R8" i="8"/>
  <c r="T8" i="8" s="1"/>
  <c r="R49" i="8"/>
  <c r="U49" i="8" s="1"/>
  <c r="Y49" i="8" s="1"/>
  <c r="S165" i="7"/>
  <c r="T188" i="7"/>
  <c r="S167" i="7"/>
  <c r="S188" i="7"/>
  <c r="T196" i="7"/>
  <c r="T167" i="7"/>
  <c r="T157" i="7"/>
  <c r="T197" i="7"/>
  <c r="S196" i="7"/>
  <c r="S157" i="7"/>
  <c r="T183" i="7"/>
  <c r="S159" i="7"/>
  <c r="S181" i="7"/>
  <c r="T181" i="7"/>
  <c r="S183" i="7"/>
  <c r="T165" i="7"/>
  <c r="U160" i="7"/>
  <c r="U184" i="7"/>
  <c r="T164" i="7"/>
  <c r="S190" i="7"/>
  <c r="S185" i="7"/>
  <c r="U164" i="7"/>
  <c r="S171" i="7"/>
  <c r="S173" i="7"/>
  <c r="T184" i="7"/>
  <c r="U185" i="7"/>
  <c r="S148" i="7"/>
  <c r="S175" i="7"/>
  <c r="T175" i="7"/>
  <c r="T173" i="7"/>
  <c r="S151" i="7"/>
  <c r="U151" i="7"/>
  <c r="T156" i="7"/>
  <c r="U152" i="7"/>
  <c r="T171" i="7"/>
  <c r="T148" i="7"/>
  <c r="U156" i="7"/>
  <c r="T160" i="7"/>
  <c r="S152" i="7"/>
  <c r="S147" i="7"/>
  <c r="U147" i="7"/>
  <c r="S172" i="7"/>
  <c r="U172" i="7"/>
  <c r="S155" i="7"/>
  <c r="U155" i="7"/>
  <c r="S149" i="7"/>
  <c r="U149" i="7"/>
  <c r="U36" i="8"/>
  <c r="Y36" i="8" s="1"/>
  <c r="R47" i="8"/>
  <c r="T47" i="8" s="1"/>
  <c r="R43" i="8"/>
  <c r="T43" i="8" s="1"/>
  <c r="R41" i="8"/>
  <c r="T41" i="8" s="1"/>
  <c r="R39" i="8"/>
  <c r="T39" i="8" s="1"/>
  <c r="R37" i="8"/>
  <c r="T37" i="8" s="1"/>
  <c r="R35" i="8"/>
  <c r="T35" i="8" s="1"/>
  <c r="R33" i="8"/>
  <c r="T33" i="8" s="1"/>
  <c r="R31" i="8"/>
  <c r="T31" i="8" s="1"/>
  <c r="R29" i="8"/>
  <c r="T29" i="8" s="1"/>
  <c r="R27" i="8"/>
  <c r="T27" i="8" s="1"/>
  <c r="R25" i="8"/>
  <c r="T25" i="8" s="1"/>
  <c r="R23" i="8"/>
  <c r="T23" i="8" s="1"/>
  <c r="R21" i="8"/>
  <c r="T21" i="8" s="1"/>
  <c r="R19" i="8"/>
  <c r="T19" i="8" s="1"/>
  <c r="R17" i="8"/>
  <c r="T17" i="8" s="1"/>
  <c r="R15" i="8"/>
  <c r="T15" i="8" s="1"/>
  <c r="R13" i="8"/>
  <c r="T13" i="8" s="1"/>
  <c r="R11" i="8"/>
  <c r="T11" i="8" s="1"/>
  <c r="R9" i="8"/>
  <c r="T9" i="8" s="1"/>
  <c r="R7" i="8"/>
  <c r="T7" i="8" s="1"/>
  <c r="R5" i="8"/>
  <c r="T5" i="8" s="1"/>
  <c r="R3" i="8"/>
  <c r="T3" i="8" s="1"/>
  <c r="R2" i="8"/>
  <c r="S2" i="8" s="1"/>
  <c r="N4" i="7"/>
  <c r="P4" i="7" s="1"/>
  <c r="O4" i="7"/>
  <c r="Q4" i="7"/>
  <c r="N5" i="7"/>
  <c r="P5" i="7" s="1"/>
  <c r="O5" i="7"/>
  <c r="Q5" i="7"/>
  <c r="N6" i="7"/>
  <c r="P6" i="7" s="1"/>
  <c r="O6" i="7"/>
  <c r="Q6" i="7"/>
  <c r="N7" i="7"/>
  <c r="P7" i="7" s="1"/>
  <c r="O7" i="7"/>
  <c r="Q7" i="7"/>
  <c r="N8" i="7"/>
  <c r="P8" i="7" s="1"/>
  <c r="O8" i="7"/>
  <c r="Q8" i="7"/>
  <c r="N9" i="7"/>
  <c r="P9" i="7" s="1"/>
  <c r="O9" i="7"/>
  <c r="Q9" i="7"/>
  <c r="N10" i="7"/>
  <c r="P10" i="7" s="1"/>
  <c r="O10" i="7"/>
  <c r="Q10" i="7"/>
  <c r="N11" i="7"/>
  <c r="P11" i="7" s="1"/>
  <c r="O11" i="7"/>
  <c r="Q11" i="7"/>
  <c r="N12" i="7"/>
  <c r="P12" i="7" s="1"/>
  <c r="O12" i="7"/>
  <c r="Q12" i="7"/>
  <c r="N13" i="7"/>
  <c r="P13" i="7" s="1"/>
  <c r="O13" i="7"/>
  <c r="Q13" i="7"/>
  <c r="N14" i="7"/>
  <c r="P14" i="7" s="1"/>
  <c r="O14" i="7"/>
  <c r="Q14" i="7"/>
  <c r="N15" i="7"/>
  <c r="P15" i="7" s="1"/>
  <c r="O15" i="7"/>
  <c r="Q15" i="7"/>
  <c r="N16" i="7"/>
  <c r="P16" i="7" s="1"/>
  <c r="O16" i="7"/>
  <c r="Q16" i="7"/>
  <c r="N17" i="7"/>
  <c r="P17" i="7" s="1"/>
  <c r="O17" i="7"/>
  <c r="Q17" i="7"/>
  <c r="N18" i="7"/>
  <c r="P18" i="7" s="1"/>
  <c r="O18" i="7"/>
  <c r="Q18" i="7"/>
  <c r="N19" i="7"/>
  <c r="P19" i="7" s="1"/>
  <c r="O19" i="7"/>
  <c r="Q19" i="7"/>
  <c r="N20" i="7"/>
  <c r="P20" i="7" s="1"/>
  <c r="O20" i="7"/>
  <c r="Q20" i="7"/>
  <c r="N21" i="7"/>
  <c r="P21" i="7" s="1"/>
  <c r="O21" i="7"/>
  <c r="Q21" i="7"/>
  <c r="N22" i="7"/>
  <c r="P22" i="7" s="1"/>
  <c r="O22" i="7"/>
  <c r="Q22" i="7"/>
  <c r="N23" i="7"/>
  <c r="P23" i="7" s="1"/>
  <c r="O23" i="7"/>
  <c r="Q23" i="7"/>
  <c r="N24" i="7"/>
  <c r="P24" i="7" s="1"/>
  <c r="O24" i="7"/>
  <c r="Q24" i="7"/>
  <c r="N25" i="7"/>
  <c r="P25" i="7" s="1"/>
  <c r="O25" i="7"/>
  <c r="Q25" i="7"/>
  <c r="N26" i="7"/>
  <c r="P26" i="7" s="1"/>
  <c r="O26" i="7"/>
  <c r="Q26" i="7"/>
  <c r="N27" i="7"/>
  <c r="P27" i="7" s="1"/>
  <c r="O27" i="7"/>
  <c r="Q27" i="7"/>
  <c r="N28" i="7"/>
  <c r="P28" i="7" s="1"/>
  <c r="O28" i="7"/>
  <c r="Q28" i="7"/>
  <c r="N29" i="7"/>
  <c r="P29" i="7" s="1"/>
  <c r="O29" i="7"/>
  <c r="Q29" i="7"/>
  <c r="N30" i="7"/>
  <c r="P30" i="7" s="1"/>
  <c r="O30" i="7"/>
  <c r="Q30" i="7"/>
  <c r="N31" i="7"/>
  <c r="P31" i="7" s="1"/>
  <c r="O31" i="7"/>
  <c r="Q31" i="7"/>
  <c r="N32" i="7"/>
  <c r="P32" i="7" s="1"/>
  <c r="O32" i="7"/>
  <c r="Q32" i="7"/>
  <c r="N33" i="7"/>
  <c r="P33" i="7" s="1"/>
  <c r="O33" i="7"/>
  <c r="Q33" i="7"/>
  <c r="N34" i="7"/>
  <c r="P34" i="7" s="1"/>
  <c r="O34" i="7"/>
  <c r="Q34" i="7"/>
  <c r="N35" i="7"/>
  <c r="P35" i="7" s="1"/>
  <c r="O35" i="7"/>
  <c r="Q35" i="7"/>
  <c r="N36" i="7"/>
  <c r="P36" i="7" s="1"/>
  <c r="O36" i="7"/>
  <c r="Q36" i="7"/>
  <c r="N37" i="7"/>
  <c r="P37" i="7" s="1"/>
  <c r="O37" i="7"/>
  <c r="Q37" i="7"/>
  <c r="N38" i="7"/>
  <c r="P38" i="7" s="1"/>
  <c r="O38" i="7"/>
  <c r="Q38" i="7"/>
  <c r="N39" i="7"/>
  <c r="P39" i="7" s="1"/>
  <c r="O39" i="7"/>
  <c r="Q39" i="7"/>
  <c r="N40" i="7"/>
  <c r="P40" i="7" s="1"/>
  <c r="O40" i="7"/>
  <c r="Q40" i="7"/>
  <c r="N41" i="7"/>
  <c r="P41" i="7" s="1"/>
  <c r="O41" i="7"/>
  <c r="Q41" i="7"/>
  <c r="N42" i="7"/>
  <c r="P42" i="7" s="1"/>
  <c r="O42" i="7"/>
  <c r="Q42" i="7"/>
  <c r="N43" i="7"/>
  <c r="P43" i="7" s="1"/>
  <c r="O43" i="7"/>
  <c r="Q43" i="7"/>
  <c r="N44" i="7"/>
  <c r="P44" i="7" s="1"/>
  <c r="O44" i="7"/>
  <c r="Q44" i="7"/>
  <c r="N45" i="7"/>
  <c r="P45" i="7" s="1"/>
  <c r="O45" i="7"/>
  <c r="Q45" i="7"/>
  <c r="N46" i="7"/>
  <c r="P46" i="7" s="1"/>
  <c r="O46" i="7"/>
  <c r="Q46" i="7"/>
  <c r="N47" i="7"/>
  <c r="P47" i="7" s="1"/>
  <c r="O47" i="7"/>
  <c r="Q47" i="7"/>
  <c r="N48" i="7"/>
  <c r="P48" i="7" s="1"/>
  <c r="O48" i="7"/>
  <c r="Q48" i="7"/>
  <c r="N49" i="7"/>
  <c r="P49" i="7" s="1"/>
  <c r="O49" i="7"/>
  <c r="Q49" i="7"/>
  <c r="N50" i="7"/>
  <c r="P50" i="7" s="1"/>
  <c r="O50" i="7"/>
  <c r="Q50" i="7"/>
  <c r="N51" i="7"/>
  <c r="P51" i="7" s="1"/>
  <c r="O51" i="7"/>
  <c r="Q51" i="7"/>
  <c r="N52" i="7"/>
  <c r="P52" i="7" s="1"/>
  <c r="O52" i="7"/>
  <c r="Q52" i="7"/>
  <c r="N53" i="7"/>
  <c r="P53" i="7" s="1"/>
  <c r="O53" i="7"/>
  <c r="Q53" i="7"/>
  <c r="N54" i="7"/>
  <c r="P54" i="7" s="1"/>
  <c r="O54" i="7"/>
  <c r="Q54" i="7"/>
  <c r="N55" i="7"/>
  <c r="P55" i="7" s="1"/>
  <c r="O55" i="7"/>
  <c r="Q55" i="7"/>
  <c r="N56" i="7"/>
  <c r="P56" i="7" s="1"/>
  <c r="O56" i="7"/>
  <c r="Q56" i="7"/>
  <c r="N57" i="7"/>
  <c r="P57" i="7" s="1"/>
  <c r="O57" i="7"/>
  <c r="Q57" i="7"/>
  <c r="N58" i="7"/>
  <c r="P58" i="7" s="1"/>
  <c r="O58" i="7"/>
  <c r="Q58" i="7"/>
  <c r="N59" i="7"/>
  <c r="P59" i="7" s="1"/>
  <c r="O59" i="7"/>
  <c r="Q59" i="7"/>
  <c r="N60" i="7"/>
  <c r="P60" i="7" s="1"/>
  <c r="O60" i="7"/>
  <c r="Q60" i="7"/>
  <c r="N61" i="7"/>
  <c r="P61" i="7" s="1"/>
  <c r="O61" i="7"/>
  <c r="Q61" i="7"/>
  <c r="N62" i="7"/>
  <c r="P62" i="7" s="1"/>
  <c r="O62" i="7"/>
  <c r="Q62" i="7"/>
  <c r="N63" i="7"/>
  <c r="P63" i="7" s="1"/>
  <c r="O63" i="7"/>
  <c r="Q63" i="7"/>
  <c r="N64" i="7"/>
  <c r="P64" i="7" s="1"/>
  <c r="O64" i="7"/>
  <c r="Q64" i="7"/>
  <c r="N65" i="7"/>
  <c r="P65" i="7" s="1"/>
  <c r="O65" i="7"/>
  <c r="Q65" i="7"/>
  <c r="N66" i="7"/>
  <c r="P66" i="7" s="1"/>
  <c r="O66" i="7"/>
  <c r="Q66" i="7"/>
  <c r="N67" i="7"/>
  <c r="P67" i="7" s="1"/>
  <c r="O67" i="7"/>
  <c r="Q67" i="7"/>
  <c r="N68" i="7"/>
  <c r="P68" i="7" s="1"/>
  <c r="O68" i="7"/>
  <c r="Q68" i="7"/>
  <c r="N69" i="7"/>
  <c r="P69" i="7" s="1"/>
  <c r="O69" i="7"/>
  <c r="Q69" i="7"/>
  <c r="N70" i="7"/>
  <c r="P70" i="7" s="1"/>
  <c r="O70" i="7"/>
  <c r="Q70" i="7"/>
  <c r="N71" i="7"/>
  <c r="P71" i="7" s="1"/>
  <c r="O71" i="7"/>
  <c r="Q71" i="7"/>
  <c r="N72" i="7"/>
  <c r="P72" i="7" s="1"/>
  <c r="O72" i="7"/>
  <c r="Q72" i="7"/>
  <c r="N73" i="7"/>
  <c r="P73" i="7" s="1"/>
  <c r="O73" i="7"/>
  <c r="Q73" i="7"/>
  <c r="N74" i="7"/>
  <c r="P74" i="7" s="1"/>
  <c r="O74" i="7"/>
  <c r="Q74" i="7"/>
  <c r="N75" i="7"/>
  <c r="P75" i="7" s="1"/>
  <c r="O75" i="7"/>
  <c r="Q75" i="7"/>
  <c r="N76" i="7"/>
  <c r="P76" i="7" s="1"/>
  <c r="O76" i="7"/>
  <c r="Q76" i="7"/>
  <c r="N77" i="7"/>
  <c r="P77" i="7" s="1"/>
  <c r="O77" i="7"/>
  <c r="Q77" i="7"/>
  <c r="N78" i="7"/>
  <c r="P78" i="7" s="1"/>
  <c r="O78" i="7"/>
  <c r="Q78" i="7"/>
  <c r="N79" i="7"/>
  <c r="P79" i="7" s="1"/>
  <c r="O79" i="7"/>
  <c r="Q79" i="7"/>
  <c r="N80" i="7"/>
  <c r="P80" i="7" s="1"/>
  <c r="O80" i="7"/>
  <c r="Q80" i="7"/>
  <c r="N81" i="7"/>
  <c r="P81" i="7" s="1"/>
  <c r="O81" i="7"/>
  <c r="Q81" i="7"/>
  <c r="N82" i="7"/>
  <c r="P82" i="7" s="1"/>
  <c r="O82" i="7"/>
  <c r="Q82" i="7"/>
  <c r="N83" i="7"/>
  <c r="P83" i="7" s="1"/>
  <c r="O83" i="7"/>
  <c r="Q83" i="7"/>
  <c r="N84" i="7"/>
  <c r="P84" i="7" s="1"/>
  <c r="O84" i="7"/>
  <c r="Q84" i="7"/>
  <c r="N85" i="7"/>
  <c r="P85" i="7" s="1"/>
  <c r="O85" i="7"/>
  <c r="Q85" i="7"/>
  <c r="N86" i="7"/>
  <c r="P86" i="7" s="1"/>
  <c r="O86" i="7"/>
  <c r="Q86" i="7"/>
  <c r="N87" i="7"/>
  <c r="P87" i="7" s="1"/>
  <c r="O87" i="7"/>
  <c r="Q87" i="7"/>
  <c r="N88" i="7"/>
  <c r="P88" i="7" s="1"/>
  <c r="O88" i="7"/>
  <c r="Q88" i="7"/>
  <c r="N89" i="7"/>
  <c r="P89" i="7" s="1"/>
  <c r="O89" i="7"/>
  <c r="Q89" i="7"/>
  <c r="N90" i="7"/>
  <c r="P90" i="7" s="1"/>
  <c r="O90" i="7"/>
  <c r="Q90" i="7"/>
  <c r="N91" i="7"/>
  <c r="P91" i="7" s="1"/>
  <c r="O91" i="7"/>
  <c r="Q91" i="7"/>
  <c r="N92" i="7"/>
  <c r="P92" i="7" s="1"/>
  <c r="O92" i="7"/>
  <c r="Q92" i="7"/>
  <c r="N93" i="7"/>
  <c r="P93" i="7" s="1"/>
  <c r="O93" i="7"/>
  <c r="Q93" i="7"/>
  <c r="N94" i="7"/>
  <c r="P94" i="7" s="1"/>
  <c r="O94" i="7"/>
  <c r="Q94" i="7"/>
  <c r="N95" i="7"/>
  <c r="P95" i="7" s="1"/>
  <c r="O95" i="7"/>
  <c r="Q95" i="7"/>
  <c r="N96" i="7"/>
  <c r="P96" i="7" s="1"/>
  <c r="O96" i="7"/>
  <c r="Q96" i="7"/>
  <c r="N97" i="7"/>
  <c r="P97" i="7" s="1"/>
  <c r="O97" i="7"/>
  <c r="Q97" i="7"/>
  <c r="N98" i="7"/>
  <c r="P98" i="7" s="1"/>
  <c r="O98" i="7"/>
  <c r="Q98" i="7"/>
  <c r="N99" i="7"/>
  <c r="P99" i="7" s="1"/>
  <c r="O99" i="7"/>
  <c r="Q99" i="7"/>
  <c r="N100" i="7"/>
  <c r="P100" i="7" s="1"/>
  <c r="O100" i="7"/>
  <c r="Q100" i="7"/>
  <c r="N101" i="7"/>
  <c r="P101" i="7" s="1"/>
  <c r="O101" i="7"/>
  <c r="Q101" i="7"/>
  <c r="N102" i="7"/>
  <c r="P102" i="7" s="1"/>
  <c r="O102" i="7"/>
  <c r="Q102" i="7"/>
  <c r="N103" i="7"/>
  <c r="P103" i="7" s="1"/>
  <c r="O103" i="7"/>
  <c r="Q103" i="7"/>
  <c r="N104" i="7"/>
  <c r="P104" i="7" s="1"/>
  <c r="O104" i="7"/>
  <c r="Q104" i="7"/>
  <c r="N105" i="7"/>
  <c r="P105" i="7" s="1"/>
  <c r="O105" i="7"/>
  <c r="Q105" i="7"/>
  <c r="N106" i="7"/>
  <c r="P106" i="7" s="1"/>
  <c r="O106" i="7"/>
  <c r="Q106" i="7"/>
  <c r="N107" i="7"/>
  <c r="P107" i="7" s="1"/>
  <c r="O107" i="7"/>
  <c r="Q107" i="7"/>
  <c r="N108" i="7"/>
  <c r="P108" i="7" s="1"/>
  <c r="O108" i="7"/>
  <c r="Q108" i="7"/>
  <c r="N109" i="7"/>
  <c r="P109" i="7" s="1"/>
  <c r="O109" i="7"/>
  <c r="Q109" i="7"/>
  <c r="N110" i="7"/>
  <c r="P110" i="7" s="1"/>
  <c r="O110" i="7"/>
  <c r="Q110" i="7"/>
  <c r="N111" i="7"/>
  <c r="P111" i="7" s="1"/>
  <c r="O111" i="7"/>
  <c r="Q111" i="7"/>
  <c r="N112" i="7"/>
  <c r="P112" i="7" s="1"/>
  <c r="O112" i="7"/>
  <c r="Q112" i="7"/>
  <c r="N113" i="7"/>
  <c r="P113" i="7" s="1"/>
  <c r="O113" i="7"/>
  <c r="Q113" i="7"/>
  <c r="N114" i="7"/>
  <c r="P114" i="7" s="1"/>
  <c r="O114" i="7"/>
  <c r="Q114" i="7"/>
  <c r="N115" i="7"/>
  <c r="P115" i="7" s="1"/>
  <c r="O115" i="7"/>
  <c r="Q115" i="7"/>
  <c r="N116" i="7"/>
  <c r="P116" i="7" s="1"/>
  <c r="O116" i="7"/>
  <c r="Q116" i="7"/>
  <c r="N117" i="7"/>
  <c r="P117" i="7" s="1"/>
  <c r="O117" i="7"/>
  <c r="Q117" i="7"/>
  <c r="N118" i="7"/>
  <c r="P118" i="7" s="1"/>
  <c r="O118" i="7"/>
  <c r="Q118" i="7"/>
  <c r="N119" i="7"/>
  <c r="P119" i="7" s="1"/>
  <c r="O119" i="7"/>
  <c r="Q119" i="7"/>
  <c r="N120" i="7"/>
  <c r="P120" i="7" s="1"/>
  <c r="O120" i="7"/>
  <c r="Q120" i="7"/>
  <c r="N121" i="7"/>
  <c r="P121" i="7" s="1"/>
  <c r="O121" i="7"/>
  <c r="Q121" i="7"/>
  <c r="N122" i="7"/>
  <c r="P122" i="7" s="1"/>
  <c r="O122" i="7"/>
  <c r="Q122" i="7"/>
  <c r="N123" i="7"/>
  <c r="P123" i="7" s="1"/>
  <c r="O123" i="7"/>
  <c r="Q123" i="7"/>
  <c r="N124" i="7"/>
  <c r="P124" i="7" s="1"/>
  <c r="O124" i="7"/>
  <c r="Q124" i="7"/>
  <c r="N125" i="7"/>
  <c r="P125" i="7" s="1"/>
  <c r="O125" i="7"/>
  <c r="Q125" i="7"/>
  <c r="N126" i="7"/>
  <c r="P126" i="7" s="1"/>
  <c r="O126" i="7"/>
  <c r="Q126" i="7"/>
  <c r="N127" i="7"/>
  <c r="P127" i="7" s="1"/>
  <c r="O127" i="7"/>
  <c r="Q127" i="7"/>
  <c r="N128" i="7"/>
  <c r="P128" i="7" s="1"/>
  <c r="O128" i="7"/>
  <c r="Q128" i="7"/>
  <c r="N129" i="7"/>
  <c r="P129" i="7" s="1"/>
  <c r="O129" i="7"/>
  <c r="Q129" i="7"/>
  <c r="N130" i="7"/>
  <c r="P130" i="7" s="1"/>
  <c r="O130" i="7"/>
  <c r="Q130" i="7"/>
  <c r="N131" i="7"/>
  <c r="P131" i="7" s="1"/>
  <c r="O131" i="7"/>
  <c r="Q131" i="7"/>
  <c r="N132" i="7"/>
  <c r="P132" i="7" s="1"/>
  <c r="O132" i="7"/>
  <c r="Q132" i="7"/>
  <c r="N133" i="7"/>
  <c r="P133" i="7" s="1"/>
  <c r="O133" i="7"/>
  <c r="Q133" i="7"/>
  <c r="N134" i="7"/>
  <c r="P134" i="7" s="1"/>
  <c r="O134" i="7"/>
  <c r="Q134" i="7"/>
  <c r="N135" i="7"/>
  <c r="P135" i="7" s="1"/>
  <c r="O135" i="7"/>
  <c r="Q135" i="7"/>
  <c r="N136" i="7"/>
  <c r="P136" i="7" s="1"/>
  <c r="O136" i="7"/>
  <c r="Q136" i="7"/>
  <c r="N137" i="7"/>
  <c r="P137" i="7" s="1"/>
  <c r="O137" i="7"/>
  <c r="Q137" i="7"/>
  <c r="N138" i="7"/>
  <c r="P138" i="7" s="1"/>
  <c r="O138" i="7"/>
  <c r="Q138" i="7"/>
  <c r="N139" i="7"/>
  <c r="P139" i="7" s="1"/>
  <c r="O139" i="7"/>
  <c r="Q139" i="7"/>
  <c r="N140" i="7"/>
  <c r="P140" i="7" s="1"/>
  <c r="O140" i="7"/>
  <c r="Q140" i="7"/>
  <c r="N141" i="7"/>
  <c r="P141" i="7" s="1"/>
  <c r="O141" i="7"/>
  <c r="Q141" i="7"/>
  <c r="N142" i="7"/>
  <c r="P142" i="7" s="1"/>
  <c r="O142" i="7"/>
  <c r="Q142" i="7"/>
  <c r="N143" i="7"/>
  <c r="P143" i="7" s="1"/>
  <c r="O143" i="7"/>
  <c r="Q143" i="7"/>
  <c r="N144" i="7"/>
  <c r="P144" i="7" s="1"/>
  <c r="O144" i="7"/>
  <c r="Q144" i="7"/>
  <c r="N145" i="7"/>
  <c r="P145" i="7" s="1"/>
  <c r="O145" i="7"/>
  <c r="Q145" i="7"/>
  <c r="Q3" i="7"/>
  <c r="O3" i="7"/>
  <c r="N3" i="7"/>
  <c r="P3" i="7" s="1"/>
  <c r="J86" i="7"/>
  <c r="J87" i="7"/>
  <c r="J88" i="7"/>
  <c r="J89" i="7"/>
  <c r="J90" i="7"/>
  <c r="J91" i="7"/>
  <c r="K91" i="7" s="1"/>
  <c r="J92" i="7"/>
  <c r="K92" i="7" s="1"/>
  <c r="J93" i="7"/>
  <c r="K93" i="7" s="1"/>
  <c r="J94" i="7"/>
  <c r="K94" i="7" s="1"/>
  <c r="J95" i="7"/>
  <c r="K95" i="7" s="1"/>
  <c r="J96" i="7"/>
  <c r="K96" i="7" s="1"/>
  <c r="J97" i="7"/>
  <c r="K97" i="7" s="1"/>
  <c r="J98" i="7"/>
  <c r="K98" i="7" s="1"/>
  <c r="J99" i="7"/>
  <c r="K99" i="7" s="1"/>
  <c r="J100" i="7"/>
  <c r="K100" i="7" s="1"/>
  <c r="J101" i="7"/>
  <c r="K101" i="7" s="1"/>
  <c r="J102" i="7"/>
  <c r="K102" i="7" s="1"/>
  <c r="J103" i="7"/>
  <c r="K103" i="7" s="1"/>
  <c r="J104" i="7"/>
  <c r="K104" i="7" s="1"/>
  <c r="J105" i="7"/>
  <c r="K105" i="7" s="1"/>
  <c r="J106" i="7"/>
  <c r="K106" i="7" s="1"/>
  <c r="J107" i="7"/>
  <c r="K107" i="7" s="1"/>
  <c r="J108" i="7"/>
  <c r="K108" i="7" s="1"/>
  <c r="J109" i="7"/>
  <c r="K109" i="7" s="1"/>
  <c r="J110" i="7"/>
  <c r="K110" i="7" s="1"/>
  <c r="J111" i="7"/>
  <c r="K111" i="7" s="1"/>
  <c r="J112" i="7"/>
  <c r="K112" i="7" s="1"/>
  <c r="J113" i="7"/>
  <c r="K113" i="7" s="1"/>
  <c r="J114" i="7"/>
  <c r="K114" i="7" s="1"/>
  <c r="J115" i="7"/>
  <c r="K115" i="7" s="1"/>
  <c r="J116" i="7"/>
  <c r="K116" i="7" s="1"/>
  <c r="J117" i="7"/>
  <c r="K117" i="7" s="1"/>
  <c r="J118" i="7"/>
  <c r="K118" i="7" s="1"/>
  <c r="J119" i="7"/>
  <c r="J120" i="7"/>
  <c r="K120" i="7" s="1"/>
  <c r="J121" i="7"/>
  <c r="K121" i="7" s="1"/>
  <c r="J122" i="7"/>
  <c r="K122" i="7" s="1"/>
  <c r="J123" i="7"/>
  <c r="K123" i="7" s="1"/>
  <c r="J124" i="7"/>
  <c r="K124" i="7" s="1"/>
  <c r="J125" i="7"/>
  <c r="K125" i="7" s="1"/>
  <c r="J126" i="7"/>
  <c r="K126" i="7" s="1"/>
  <c r="J127" i="7"/>
  <c r="K127" i="7" s="1"/>
  <c r="J128" i="7"/>
  <c r="K128" i="7" s="1"/>
  <c r="J129" i="7"/>
  <c r="K129" i="7" s="1"/>
  <c r="J130" i="7"/>
  <c r="K130" i="7" s="1"/>
  <c r="J131" i="7"/>
  <c r="K131" i="7" s="1"/>
  <c r="J132" i="7"/>
  <c r="K132" i="7" s="1"/>
  <c r="J133" i="7"/>
  <c r="K133" i="7" s="1"/>
  <c r="J134" i="7"/>
  <c r="K134" i="7" s="1"/>
  <c r="J135" i="7"/>
  <c r="K135" i="7" s="1"/>
  <c r="J136" i="7"/>
  <c r="K136" i="7" s="1"/>
  <c r="J137" i="7"/>
  <c r="K137" i="7" s="1"/>
  <c r="J138" i="7"/>
  <c r="K138" i="7" s="1"/>
  <c r="J139" i="7"/>
  <c r="K139" i="7" s="1"/>
  <c r="J140" i="7"/>
  <c r="K140" i="7" s="1"/>
  <c r="J141" i="7"/>
  <c r="K141" i="7" s="1"/>
  <c r="J142" i="7"/>
  <c r="K142" i="7" s="1"/>
  <c r="J143" i="7"/>
  <c r="K143" i="7" s="1"/>
  <c r="J144" i="7"/>
  <c r="K144" i="7" s="1"/>
  <c r="J145" i="7"/>
  <c r="K145" i="7" s="1"/>
  <c r="J68" i="7"/>
  <c r="K68" i="7" s="1"/>
  <c r="J69" i="7"/>
  <c r="K69" i="7" s="1"/>
  <c r="J70" i="7"/>
  <c r="K70" i="7" s="1"/>
  <c r="J71" i="7"/>
  <c r="K71" i="7" s="1"/>
  <c r="J72" i="7"/>
  <c r="K72" i="7" s="1"/>
  <c r="J73" i="7"/>
  <c r="K73" i="7" s="1"/>
  <c r="J74" i="7"/>
  <c r="J75" i="7"/>
  <c r="J76" i="7"/>
  <c r="J77" i="7"/>
  <c r="J78" i="7"/>
  <c r="J79" i="7"/>
  <c r="J80" i="7"/>
  <c r="J81" i="7"/>
  <c r="J82" i="7"/>
  <c r="J83" i="7"/>
  <c r="J84" i="7"/>
  <c r="J85" i="7"/>
  <c r="J50" i="7"/>
  <c r="K50" i="7" s="1"/>
  <c r="J51" i="7"/>
  <c r="K51" i="7" s="1"/>
  <c r="J52" i="7"/>
  <c r="K52" i="7" s="1"/>
  <c r="J53" i="7"/>
  <c r="K53" i="7" s="1"/>
  <c r="J54" i="7"/>
  <c r="K54" i="7" s="1"/>
  <c r="J55" i="7"/>
  <c r="K55" i="7" s="1"/>
  <c r="J56" i="7"/>
  <c r="K56" i="7" s="1"/>
  <c r="J57" i="7"/>
  <c r="K57" i="7" s="1"/>
  <c r="J58" i="7"/>
  <c r="K58" i="7" s="1"/>
  <c r="J59" i="7"/>
  <c r="K59" i="7" s="1"/>
  <c r="J60" i="7"/>
  <c r="K60" i="7" s="1"/>
  <c r="J61" i="7"/>
  <c r="K61" i="7" s="1"/>
  <c r="J62" i="7"/>
  <c r="K62" i="7" s="1"/>
  <c r="J63" i="7"/>
  <c r="K63" i="7" s="1"/>
  <c r="J64" i="7"/>
  <c r="K64" i="7" s="1"/>
  <c r="J65" i="7"/>
  <c r="K65" i="7" s="1"/>
  <c r="J66" i="7"/>
  <c r="K66" i="7" s="1"/>
  <c r="J67" i="7"/>
  <c r="K67" i="7" s="1"/>
  <c r="J4" i="7"/>
  <c r="K4" i="7" s="1"/>
  <c r="J5" i="7"/>
  <c r="K5" i="7" s="1"/>
  <c r="J6" i="7"/>
  <c r="K6" i="7" s="1"/>
  <c r="J7" i="7"/>
  <c r="K7" i="7" s="1"/>
  <c r="J8" i="7"/>
  <c r="K8" i="7" s="1"/>
  <c r="J9" i="7"/>
  <c r="K9" i="7" s="1"/>
  <c r="J10" i="7"/>
  <c r="K10" i="7" s="1"/>
  <c r="J11" i="7"/>
  <c r="K11" i="7" s="1"/>
  <c r="J12" i="7"/>
  <c r="K12" i="7" s="1"/>
  <c r="J13" i="7"/>
  <c r="K13" i="7" s="1"/>
  <c r="J14" i="7"/>
  <c r="K14" i="7" s="1"/>
  <c r="J15" i="7"/>
  <c r="K15" i="7" s="1"/>
  <c r="J16" i="7"/>
  <c r="K16" i="7" s="1"/>
  <c r="J17" i="7"/>
  <c r="K17" i="7" s="1"/>
  <c r="J18" i="7"/>
  <c r="K18" i="7" s="1"/>
  <c r="J19" i="7"/>
  <c r="J20" i="7"/>
  <c r="K20" i="7" s="1"/>
  <c r="J21" i="7"/>
  <c r="K21" i="7" s="1"/>
  <c r="J22" i="7"/>
  <c r="K22" i="7" s="1"/>
  <c r="J23" i="7"/>
  <c r="K23" i="7" s="1"/>
  <c r="J24" i="7"/>
  <c r="K24" i="7" s="1"/>
  <c r="J25" i="7"/>
  <c r="K25" i="7" s="1"/>
  <c r="J26" i="7"/>
  <c r="K26" i="7" s="1"/>
  <c r="J27" i="7"/>
  <c r="K27" i="7" s="1"/>
  <c r="J28" i="7"/>
  <c r="K28" i="7" s="1"/>
  <c r="J29" i="7"/>
  <c r="J30" i="7"/>
  <c r="K30" i="7" s="1"/>
  <c r="J31" i="7"/>
  <c r="K31" i="7" s="1"/>
  <c r="J32" i="7"/>
  <c r="J33" i="7"/>
  <c r="K33" i="7" s="1"/>
  <c r="J34" i="7"/>
  <c r="K34" i="7" s="1"/>
  <c r="J35" i="7"/>
  <c r="K35" i="7" s="1"/>
  <c r="J36" i="7"/>
  <c r="K36" i="7" s="1"/>
  <c r="J37" i="7"/>
  <c r="K37" i="7" s="1"/>
  <c r="J38" i="7"/>
  <c r="K38" i="7" s="1"/>
  <c r="J39" i="7"/>
  <c r="K39" i="7" s="1"/>
  <c r="J40" i="7"/>
  <c r="K40" i="7" s="1"/>
  <c r="J41" i="7"/>
  <c r="K41" i="7" s="1"/>
  <c r="J42" i="7"/>
  <c r="K42" i="7" s="1"/>
  <c r="J43" i="7"/>
  <c r="K43" i="7" s="1"/>
  <c r="J44" i="7"/>
  <c r="K44" i="7" s="1"/>
  <c r="J45" i="7"/>
  <c r="K45" i="7" s="1"/>
  <c r="J46" i="7"/>
  <c r="K46" i="7" s="1"/>
  <c r="J47" i="7"/>
  <c r="K47" i="7" s="1"/>
  <c r="J48" i="7"/>
  <c r="K48" i="7" s="1"/>
  <c r="J49" i="7"/>
  <c r="K49" i="7" s="1"/>
  <c r="J3" i="7"/>
  <c r="K3" i="7" s="1"/>
  <c r="J5" i="5"/>
  <c r="K5" i="5" s="1"/>
  <c r="J6" i="5"/>
  <c r="K6" i="5" s="1"/>
  <c r="J7" i="5"/>
  <c r="K7" i="5" s="1"/>
  <c r="J11" i="5"/>
  <c r="K11" i="5" s="1"/>
  <c r="J12" i="5"/>
  <c r="K12" i="5" s="1"/>
  <c r="J13" i="5"/>
  <c r="K13" i="5" s="1"/>
  <c r="J14" i="5"/>
  <c r="K14" i="5" s="1"/>
  <c r="J15" i="5"/>
  <c r="K15" i="5" s="1"/>
  <c r="J16" i="5"/>
  <c r="K16" i="5" s="1"/>
  <c r="J20" i="5"/>
  <c r="K20" i="5" s="1"/>
  <c r="J21" i="5"/>
  <c r="K21" i="5" s="1"/>
  <c r="J22" i="5"/>
  <c r="K22" i="5" s="1"/>
  <c r="J23" i="5"/>
  <c r="K23" i="5" s="1"/>
  <c r="J24" i="5"/>
  <c r="K24" i="5" s="1"/>
  <c r="J25" i="5"/>
  <c r="K25" i="5" s="1"/>
  <c r="J26" i="5"/>
  <c r="K26" i="5" s="1"/>
  <c r="J27" i="5"/>
  <c r="K27" i="5"/>
  <c r="J28" i="5"/>
  <c r="K28" i="5" s="1"/>
  <c r="J29" i="5"/>
  <c r="K29" i="5" s="1"/>
  <c r="J33" i="5"/>
  <c r="K33" i="5" s="1"/>
  <c r="J34" i="5"/>
  <c r="K34" i="5" s="1"/>
  <c r="J35" i="5"/>
  <c r="K35" i="5" s="1"/>
  <c r="J36" i="5"/>
  <c r="K36" i="5" s="1"/>
  <c r="J37" i="5"/>
  <c r="K37" i="5" s="1"/>
  <c r="J38" i="5"/>
  <c r="K38" i="5" s="1"/>
  <c r="J39" i="5"/>
  <c r="K39" i="5" s="1"/>
  <c r="J40" i="5"/>
  <c r="K40" i="5" s="1"/>
  <c r="J4" i="5"/>
  <c r="K4" i="5" s="1"/>
  <c r="J5" i="4"/>
  <c r="K5" i="4" s="1"/>
  <c r="J6" i="4"/>
  <c r="K6" i="4" s="1"/>
  <c r="J7" i="4"/>
  <c r="K7" i="4" s="1"/>
  <c r="J8" i="4"/>
  <c r="K8" i="4" s="1"/>
  <c r="J9" i="4"/>
  <c r="K9" i="4" s="1"/>
  <c r="J10" i="4"/>
  <c r="K10" i="4" s="1"/>
  <c r="J11" i="4"/>
  <c r="K11" i="4" s="1"/>
  <c r="J12" i="4"/>
  <c r="K12" i="4" s="1"/>
  <c r="J16" i="4"/>
  <c r="K16" i="4" s="1"/>
  <c r="J17" i="4"/>
  <c r="K17" i="4" s="1"/>
  <c r="J18" i="4"/>
  <c r="K18" i="4" s="1"/>
  <c r="J22" i="4"/>
  <c r="K22" i="4" s="1"/>
  <c r="J23" i="4"/>
  <c r="K23" i="4" s="1"/>
  <c r="J24" i="4"/>
  <c r="K24" i="4" s="1"/>
  <c r="J25" i="4"/>
  <c r="K25" i="4" s="1"/>
  <c r="J26" i="4"/>
  <c r="K26" i="4" s="1"/>
  <c r="J30" i="4"/>
  <c r="K30" i="4" s="1"/>
  <c r="J31" i="4"/>
  <c r="K31" i="4" s="1"/>
  <c r="J32" i="4"/>
  <c r="K32" i="4" s="1"/>
  <c r="J33" i="4"/>
  <c r="K33" i="4" s="1"/>
  <c r="J34" i="4"/>
  <c r="K34" i="4" s="1"/>
  <c r="J4" i="4"/>
  <c r="K4" i="4" s="1"/>
  <c r="J5" i="3"/>
  <c r="K5" i="3" s="1"/>
  <c r="J6" i="3"/>
  <c r="K6" i="3" s="1"/>
  <c r="J7" i="3"/>
  <c r="K7" i="3" s="1"/>
  <c r="J8" i="3"/>
  <c r="K8" i="3" s="1"/>
  <c r="J9" i="3"/>
  <c r="K9" i="3" s="1"/>
  <c r="J13" i="3"/>
  <c r="K13" i="3" s="1"/>
  <c r="J14" i="3"/>
  <c r="K14" i="3" s="1"/>
  <c r="J15" i="3"/>
  <c r="K15" i="3" s="1"/>
  <c r="J16" i="3"/>
  <c r="K16" i="3" s="1"/>
  <c r="J17" i="3"/>
  <c r="K17" i="3" s="1"/>
  <c r="J18" i="3"/>
  <c r="K18" i="3" s="1"/>
  <c r="J22" i="3"/>
  <c r="K22" i="3" s="1"/>
  <c r="J23" i="3"/>
  <c r="K23" i="3" s="1"/>
  <c r="J24" i="3"/>
  <c r="K24" i="3" s="1"/>
  <c r="J25" i="3"/>
  <c r="K25" i="3" s="1"/>
  <c r="J29" i="3"/>
  <c r="K29" i="3" s="1"/>
  <c r="J30" i="3"/>
  <c r="K30" i="3" s="1"/>
  <c r="J31" i="3"/>
  <c r="K31" i="3"/>
  <c r="J32" i="3"/>
  <c r="K32" i="3" s="1"/>
  <c r="J33" i="3"/>
  <c r="K33" i="3" s="1"/>
  <c r="J34" i="3"/>
  <c r="K34" i="3" s="1"/>
  <c r="J35" i="3"/>
  <c r="K35" i="3" s="1"/>
  <c r="J36" i="3"/>
  <c r="K36" i="3" s="1"/>
  <c r="J40" i="3"/>
  <c r="K40" i="3" s="1"/>
  <c r="J41" i="3"/>
  <c r="K41" i="3" s="1"/>
  <c r="J42" i="3"/>
  <c r="K42" i="3" s="1"/>
  <c r="J43" i="3"/>
  <c r="K43" i="3" s="1"/>
  <c r="J48" i="3"/>
  <c r="K48" i="3" s="1"/>
  <c r="J49" i="3"/>
  <c r="K49" i="3" s="1"/>
  <c r="J50" i="3"/>
  <c r="K50" i="3" s="1"/>
  <c r="J51" i="3"/>
  <c r="K51" i="3" s="1"/>
  <c r="J52" i="3"/>
  <c r="K52" i="3" s="1"/>
  <c r="J53" i="3"/>
  <c r="K53" i="3" s="1"/>
  <c r="J54" i="3"/>
  <c r="K54" i="3" s="1"/>
  <c r="J58" i="3"/>
  <c r="K58" i="3" s="1"/>
  <c r="J59" i="3"/>
  <c r="K59" i="3" s="1"/>
  <c r="J60" i="3"/>
  <c r="K60" i="3" s="1"/>
  <c r="J64" i="3"/>
  <c r="K64" i="3" s="1"/>
  <c r="J65" i="3"/>
  <c r="K65" i="3" s="1"/>
  <c r="J66" i="3"/>
  <c r="K66" i="3" s="1"/>
  <c r="J4" i="3"/>
  <c r="K4" i="3" s="1"/>
  <c r="J6" i="2"/>
  <c r="K6" i="2" s="1"/>
  <c r="J7" i="2"/>
  <c r="K7" i="2" s="1"/>
  <c r="J8" i="2"/>
  <c r="K8" i="2" s="1"/>
  <c r="J9" i="2"/>
  <c r="K9" i="2" s="1"/>
  <c r="J10" i="2"/>
  <c r="K10" i="2" s="1"/>
  <c r="J11" i="2"/>
  <c r="K11" i="2" s="1"/>
  <c r="J15" i="2"/>
  <c r="K15" i="2" s="1"/>
  <c r="J16" i="2"/>
  <c r="K16" i="2" s="1"/>
  <c r="J17" i="2"/>
  <c r="K17" i="2" s="1"/>
  <c r="J18" i="2"/>
  <c r="K18" i="2" s="1"/>
  <c r="J19" i="2"/>
  <c r="K19" i="2" s="1"/>
  <c r="J20" i="2"/>
  <c r="K20" i="2" s="1"/>
  <c r="J24" i="2"/>
  <c r="K24" i="2"/>
  <c r="J25" i="2"/>
  <c r="K25" i="2" s="1"/>
  <c r="J26" i="2"/>
  <c r="K26" i="2" s="1"/>
  <c r="J27" i="2"/>
  <c r="K27" i="2"/>
  <c r="J28" i="2"/>
  <c r="K28" i="2"/>
  <c r="J29" i="2"/>
  <c r="K29" i="2" s="1"/>
  <c r="J30" i="2"/>
  <c r="K30" i="2" s="1"/>
  <c r="J34" i="2"/>
  <c r="K34" i="2" s="1"/>
  <c r="J35" i="2"/>
  <c r="K35" i="2" s="1"/>
  <c r="J36" i="2"/>
  <c r="K36" i="2" s="1"/>
  <c r="J37" i="2"/>
  <c r="K37" i="2" s="1"/>
  <c r="J41" i="2"/>
  <c r="K41" i="2" s="1"/>
  <c r="J42" i="2"/>
  <c r="K42" i="2" s="1"/>
  <c r="J43" i="2"/>
  <c r="K43" i="2" s="1"/>
  <c r="J44" i="2"/>
  <c r="K44" i="2"/>
  <c r="J45" i="2"/>
  <c r="K45" i="2" s="1"/>
  <c r="J49" i="2"/>
  <c r="K49" i="2" s="1"/>
  <c r="J50" i="2"/>
  <c r="K50" i="2" s="1"/>
  <c r="J51" i="2"/>
  <c r="K51" i="2" s="1"/>
  <c r="J5" i="2"/>
  <c r="K5" i="2" s="1"/>
  <c r="N60" i="1"/>
  <c r="N61" i="1"/>
  <c r="N62" i="1"/>
  <c r="N63" i="1"/>
  <c r="N64" i="1"/>
  <c r="N65" i="1"/>
  <c r="N59" i="1"/>
  <c r="N55" i="1"/>
  <c r="N54" i="1"/>
  <c r="N47" i="1"/>
  <c r="N48" i="1"/>
  <c r="N49" i="1"/>
  <c r="N50" i="1"/>
  <c r="N46" i="1"/>
  <c r="N38" i="1"/>
  <c r="N39" i="1"/>
  <c r="N40" i="1"/>
  <c r="N41" i="1"/>
  <c r="N42" i="1"/>
  <c r="N37" i="1"/>
  <c r="N30" i="1"/>
  <c r="N31" i="1"/>
  <c r="N32" i="1"/>
  <c r="N33" i="1"/>
  <c r="N29" i="1"/>
  <c r="N22" i="1"/>
  <c r="N23" i="1"/>
  <c r="N24" i="1"/>
  <c r="N21" i="1"/>
  <c r="N8" i="1"/>
  <c r="N9" i="1"/>
  <c r="N10" i="1"/>
  <c r="N11" i="1"/>
  <c r="N12" i="1"/>
  <c r="N13" i="1"/>
  <c r="N14" i="1"/>
  <c r="N15" i="1"/>
  <c r="N16" i="1"/>
  <c r="N17" i="1"/>
  <c r="N7" i="1"/>
  <c r="K46" i="2" l="1"/>
  <c r="K52" i="2"/>
  <c r="K38" i="2"/>
  <c r="K31" i="2"/>
  <c r="K12" i="2"/>
  <c r="K21" i="2"/>
  <c r="U50" i="8"/>
  <c r="Y50" i="8" s="1"/>
  <c r="U34" i="8"/>
  <c r="Y34" i="8" s="1"/>
  <c r="S28" i="8"/>
  <c r="U24" i="8"/>
  <c r="Y24" i="8" s="1"/>
  <c r="S24" i="8"/>
  <c r="U22" i="8"/>
  <c r="Y22" i="8" s="1"/>
  <c r="S22" i="8"/>
  <c r="V22" i="8" s="1"/>
  <c r="T14" i="8"/>
  <c r="U14" i="8"/>
  <c r="Y14" i="8" s="1"/>
  <c r="T51" i="8"/>
  <c r="U56" i="8"/>
  <c r="Y56" i="8" s="1"/>
  <c r="U20" i="8"/>
  <c r="Y20" i="8" s="1"/>
  <c r="S55" i="8"/>
  <c r="T50" i="8"/>
  <c r="T56" i="8"/>
  <c r="V57" i="8"/>
  <c r="Y57" i="8"/>
  <c r="V59" i="8"/>
  <c r="Y59" i="8"/>
  <c r="V150" i="7"/>
  <c r="V177" i="7"/>
  <c r="V198" i="7"/>
  <c r="V197" i="7"/>
  <c r="V161" i="7"/>
  <c r="V178" i="7"/>
  <c r="V189" i="7"/>
  <c r="V158" i="7"/>
  <c r="V180" i="7"/>
  <c r="V192" i="7"/>
  <c r="V153" i="7"/>
  <c r="V146" i="7"/>
  <c r="V187" i="7"/>
  <c r="V182" i="7"/>
  <c r="V174" i="7"/>
  <c r="V190" i="7"/>
  <c r="V185" i="7"/>
  <c r="V170" i="7"/>
  <c r="V169" i="7"/>
  <c r="V168" i="7"/>
  <c r="V188" i="7"/>
  <c r="V166" i="7"/>
  <c r="V195" i="7"/>
  <c r="V159" i="7"/>
  <c r="V193" i="7"/>
  <c r="V191" i="7"/>
  <c r="V179" i="7"/>
  <c r="V196" i="7"/>
  <c r="V186" i="7"/>
  <c r="V154" i="7"/>
  <c r="V183" i="7"/>
  <c r="V163" i="7"/>
  <c r="V156" i="7"/>
  <c r="V194" i="7"/>
  <c r="V148" i="7"/>
  <c r="V184" i="7"/>
  <c r="V175" i="7"/>
  <c r="V152" i="7"/>
  <c r="V165" i="7"/>
  <c r="V160" i="7"/>
  <c r="V181" i="7"/>
  <c r="V167" i="7"/>
  <c r="U28" i="8"/>
  <c r="V58" i="8"/>
  <c r="U18" i="8"/>
  <c r="Y18" i="8" s="1"/>
  <c r="S18" i="8"/>
  <c r="T48" i="8"/>
  <c r="S30" i="8"/>
  <c r="S20" i="8"/>
  <c r="S52" i="8"/>
  <c r="U48" i="8"/>
  <c r="U30" i="8"/>
  <c r="S23" i="8"/>
  <c r="T52" i="8"/>
  <c r="S38" i="8"/>
  <c r="S36" i="8"/>
  <c r="V36" i="8" s="1"/>
  <c r="U38" i="8"/>
  <c r="Y38" i="8" s="1"/>
  <c r="T6" i="8"/>
  <c r="U6" i="8"/>
  <c r="Y6" i="8" s="1"/>
  <c r="T44" i="8"/>
  <c r="U12" i="8"/>
  <c r="Y12" i="8" s="1"/>
  <c r="U23" i="8"/>
  <c r="Y23" i="8" s="1"/>
  <c r="U8" i="8"/>
  <c r="Y8" i="8" s="1"/>
  <c r="S12" i="8"/>
  <c r="S35" i="8"/>
  <c r="T26" i="8"/>
  <c r="U45" i="8"/>
  <c r="Y45" i="8" s="1"/>
  <c r="U32" i="8"/>
  <c r="Y32" i="8" s="1"/>
  <c r="T55" i="8"/>
  <c r="T42" i="8"/>
  <c r="S32" i="8"/>
  <c r="U4" i="8"/>
  <c r="Y4" i="8" s="1"/>
  <c r="S25" i="8"/>
  <c r="S26" i="8"/>
  <c r="V26" i="8" s="1"/>
  <c r="S10" i="8"/>
  <c r="T16" i="8"/>
  <c r="T10" i="8"/>
  <c r="S34" i="8"/>
  <c r="S42" i="8"/>
  <c r="S45" i="8"/>
  <c r="S8" i="8"/>
  <c r="S29" i="8"/>
  <c r="U13" i="8"/>
  <c r="Y13" i="8" s="1"/>
  <c r="T46" i="8"/>
  <c r="S4" i="8"/>
  <c r="U35" i="8"/>
  <c r="U47" i="8"/>
  <c r="Y47" i="8" s="1"/>
  <c r="T54" i="8"/>
  <c r="T49" i="8"/>
  <c r="T40" i="8"/>
  <c r="U44" i="8"/>
  <c r="Y44" i="8" s="1"/>
  <c r="U40" i="8"/>
  <c r="Y40" i="8" s="1"/>
  <c r="U39" i="8"/>
  <c r="Y39" i="8" s="1"/>
  <c r="S49" i="8"/>
  <c r="S54" i="8"/>
  <c r="T53" i="8"/>
  <c r="S13" i="8"/>
  <c r="U3" i="8"/>
  <c r="Y3" i="8" s="1"/>
  <c r="S33" i="8"/>
  <c r="S51" i="8"/>
  <c r="S46" i="8"/>
  <c r="U16" i="8"/>
  <c r="Y16" i="8" s="1"/>
  <c r="S53" i="8"/>
  <c r="U33" i="8"/>
  <c r="Y33" i="8" s="1"/>
  <c r="V147" i="7"/>
  <c r="V171" i="7"/>
  <c r="V157" i="7"/>
  <c r="V172" i="7"/>
  <c r="V155" i="7"/>
  <c r="V173" i="7"/>
  <c r="V164" i="7"/>
  <c r="V149" i="7"/>
  <c r="V151" i="7"/>
  <c r="R76" i="7"/>
  <c r="S76" i="7" s="1"/>
  <c r="R29" i="7"/>
  <c r="U29" i="7" s="1"/>
  <c r="R19" i="7"/>
  <c r="T19" i="7" s="1"/>
  <c r="R6" i="7"/>
  <c r="S6" i="7" s="1"/>
  <c r="R84" i="7"/>
  <c r="U84" i="7" s="1"/>
  <c r="R119" i="7"/>
  <c r="S119" i="7" s="1"/>
  <c r="R141" i="7"/>
  <c r="U141" i="7" s="1"/>
  <c r="R111" i="7"/>
  <c r="U111" i="7" s="1"/>
  <c r="R89" i="7"/>
  <c r="U89" i="7" s="1"/>
  <c r="R4" i="7"/>
  <c r="U4" i="7" s="1"/>
  <c r="R143" i="7"/>
  <c r="S143" i="7" s="1"/>
  <c r="R74" i="7"/>
  <c r="T74" i="7" s="1"/>
  <c r="R46" i="7"/>
  <c r="U46" i="7" s="1"/>
  <c r="R107" i="7"/>
  <c r="S107" i="7" s="1"/>
  <c r="R144" i="7"/>
  <c r="T144" i="7" s="1"/>
  <c r="R75" i="7"/>
  <c r="U75" i="7" s="1"/>
  <c r="S31" i="8"/>
  <c r="U21" i="8"/>
  <c r="Y21" i="8" s="1"/>
  <c r="S3" i="8"/>
  <c r="U41" i="8"/>
  <c r="Y41" i="8" s="1"/>
  <c r="U29" i="8"/>
  <c r="Y29" i="8" s="1"/>
  <c r="S27" i="8"/>
  <c r="U17" i="8"/>
  <c r="Y17" i="8" s="1"/>
  <c r="U11" i="8"/>
  <c r="Y11" i="8" s="1"/>
  <c r="S7" i="8"/>
  <c r="S39" i="8"/>
  <c r="S19" i="8"/>
  <c r="V38" i="8"/>
  <c r="S37" i="8"/>
  <c r="S15" i="8"/>
  <c r="U25" i="8"/>
  <c r="Y25" i="8" s="1"/>
  <c r="U43" i="8"/>
  <c r="Y43" i="8" s="1"/>
  <c r="U37" i="8"/>
  <c r="Y37" i="8" s="1"/>
  <c r="S17" i="8"/>
  <c r="S43" i="8"/>
  <c r="V20" i="8"/>
  <c r="S47" i="8"/>
  <c r="S41" i="8"/>
  <c r="U19" i="8"/>
  <c r="Y19" i="8" s="1"/>
  <c r="U31" i="8"/>
  <c r="Y31" i="8" s="1"/>
  <c r="U7" i="8"/>
  <c r="Y7" i="8" s="1"/>
  <c r="S5" i="8"/>
  <c r="U15" i="8"/>
  <c r="Y15" i="8" s="1"/>
  <c r="U5" i="8"/>
  <c r="Y5" i="8" s="1"/>
  <c r="U9" i="8"/>
  <c r="Y9" i="8" s="1"/>
  <c r="S11" i="8"/>
  <c r="U27" i="8"/>
  <c r="Y27" i="8" s="1"/>
  <c r="S9" i="8"/>
  <c r="S21" i="8"/>
  <c r="U2" i="8"/>
  <c r="Y2" i="8" s="1"/>
  <c r="T2" i="8"/>
  <c r="R135" i="7"/>
  <c r="S135" i="7" s="1"/>
  <c r="R127" i="7"/>
  <c r="S127" i="7" s="1"/>
  <c r="R99" i="7"/>
  <c r="T99" i="7" s="1"/>
  <c r="R137" i="7"/>
  <c r="S137" i="7" s="1"/>
  <c r="R124" i="7"/>
  <c r="T124" i="7" s="1"/>
  <c r="R97" i="7"/>
  <c r="S97" i="7" s="1"/>
  <c r="R54" i="7"/>
  <c r="U54" i="7" s="1"/>
  <c r="R20" i="7"/>
  <c r="T20" i="7" s="1"/>
  <c r="R15" i="7"/>
  <c r="S15" i="7" s="1"/>
  <c r="R128" i="7"/>
  <c r="T128" i="7" s="1"/>
  <c r="R117" i="7"/>
  <c r="U117" i="7" s="1"/>
  <c r="R73" i="7"/>
  <c r="U73" i="7" s="1"/>
  <c r="R35" i="7"/>
  <c r="U35" i="7" s="1"/>
  <c r="R121" i="7"/>
  <c r="S121" i="7" s="1"/>
  <c r="R68" i="7"/>
  <c r="U68" i="7" s="1"/>
  <c r="R51" i="7"/>
  <c r="U51" i="7" s="1"/>
  <c r="R37" i="7"/>
  <c r="T37" i="7" s="1"/>
  <c r="R28" i="7"/>
  <c r="U28" i="7" s="1"/>
  <c r="R12" i="7"/>
  <c r="T12" i="7" s="1"/>
  <c r="R145" i="7"/>
  <c r="S145" i="7" s="1"/>
  <c r="R132" i="7"/>
  <c r="T132" i="7" s="1"/>
  <c r="R114" i="7"/>
  <c r="U114" i="7" s="1"/>
  <c r="R105" i="7"/>
  <c r="U105" i="7" s="1"/>
  <c r="R77" i="7"/>
  <c r="S77" i="7" s="1"/>
  <c r="R27" i="7"/>
  <c r="S27" i="7" s="1"/>
  <c r="R136" i="7"/>
  <c r="T136" i="7" s="1"/>
  <c r="R125" i="7"/>
  <c r="U125" i="7" s="1"/>
  <c r="R91" i="7"/>
  <c r="U91" i="7" s="1"/>
  <c r="R62" i="7"/>
  <c r="S62" i="7" s="1"/>
  <c r="R21" i="7"/>
  <c r="U21" i="7" s="1"/>
  <c r="R11" i="7"/>
  <c r="U11" i="7" s="1"/>
  <c r="R129" i="7"/>
  <c r="S129" i="7" s="1"/>
  <c r="R116" i="7"/>
  <c r="T116" i="7" s="1"/>
  <c r="R36" i="7"/>
  <c r="U36" i="7" s="1"/>
  <c r="R140" i="7"/>
  <c r="T140" i="7" s="1"/>
  <c r="R120" i="7"/>
  <c r="T120" i="7" s="1"/>
  <c r="R106" i="7"/>
  <c r="S106" i="7" s="1"/>
  <c r="R93" i="7"/>
  <c r="S93" i="7" s="1"/>
  <c r="R59" i="7"/>
  <c r="S59" i="7" s="1"/>
  <c r="R52" i="7"/>
  <c r="U52" i="7" s="1"/>
  <c r="R43" i="7"/>
  <c r="U43" i="7" s="1"/>
  <c r="R13" i="7"/>
  <c r="U13" i="7" s="1"/>
  <c r="R139" i="7"/>
  <c r="S139" i="7" s="1"/>
  <c r="R126" i="7"/>
  <c r="S126" i="7" s="1"/>
  <c r="R142" i="7"/>
  <c r="S142" i="7" s="1"/>
  <c r="R123" i="7"/>
  <c r="U123" i="7" s="1"/>
  <c r="R134" i="7"/>
  <c r="S134" i="7" s="1"/>
  <c r="R131" i="7"/>
  <c r="U131" i="7" s="1"/>
  <c r="R118" i="7"/>
  <c r="S118" i="7" s="1"/>
  <c r="R113" i="7"/>
  <c r="T113" i="7" s="1"/>
  <c r="R115" i="7"/>
  <c r="T115" i="7" s="1"/>
  <c r="R103" i="7"/>
  <c r="U103" i="7" s="1"/>
  <c r="R69" i="7"/>
  <c r="S69" i="7" s="1"/>
  <c r="R24" i="7"/>
  <c r="U24" i="7" s="1"/>
  <c r="R79" i="7"/>
  <c r="U79" i="7" s="1"/>
  <c r="R64" i="7"/>
  <c r="U64" i="7" s="1"/>
  <c r="R56" i="7"/>
  <c r="U56" i="7" s="1"/>
  <c r="R48" i="7"/>
  <c r="S48" i="7" s="1"/>
  <c r="R40" i="7"/>
  <c r="T40" i="7" s="1"/>
  <c r="R138" i="7"/>
  <c r="U138" i="7" s="1"/>
  <c r="R130" i="7"/>
  <c r="U130" i="7" s="1"/>
  <c r="R122" i="7"/>
  <c r="U122" i="7" s="1"/>
  <c r="R95" i="7"/>
  <c r="T95" i="7" s="1"/>
  <c r="R88" i="7"/>
  <c r="U88" i="7" s="1"/>
  <c r="R71" i="7"/>
  <c r="S71" i="7" s="1"/>
  <c r="R32" i="7"/>
  <c r="U32" i="7" s="1"/>
  <c r="R10" i="7"/>
  <c r="U10" i="7" s="1"/>
  <c r="R110" i="7"/>
  <c r="U110" i="7" s="1"/>
  <c r="R87" i="7"/>
  <c r="U87" i="7" s="1"/>
  <c r="R85" i="7"/>
  <c r="S85" i="7" s="1"/>
  <c r="R83" i="7"/>
  <c r="T83" i="7" s="1"/>
  <c r="R81" i="7"/>
  <c r="U81" i="7" s="1"/>
  <c r="R60" i="7"/>
  <c r="U60" i="7" s="1"/>
  <c r="R44" i="7"/>
  <c r="U44" i="7" s="1"/>
  <c r="R34" i="7"/>
  <c r="U34" i="7" s="1"/>
  <c r="R18" i="7"/>
  <c r="U18" i="7" s="1"/>
  <c r="R9" i="7"/>
  <c r="S9" i="7" s="1"/>
  <c r="R7" i="7"/>
  <c r="S7" i="7" s="1"/>
  <c r="R5" i="7"/>
  <c r="T5" i="7" s="1"/>
  <c r="R78" i="7"/>
  <c r="U78" i="7" s="1"/>
  <c r="R66" i="7"/>
  <c r="U66" i="7" s="1"/>
  <c r="R58" i="7"/>
  <c r="T58" i="7" s="1"/>
  <c r="R50" i="7"/>
  <c r="U50" i="7" s="1"/>
  <c r="R42" i="7"/>
  <c r="T42" i="7" s="1"/>
  <c r="R17" i="7"/>
  <c r="U17" i="7" s="1"/>
  <c r="R98" i="7"/>
  <c r="T98" i="7" s="1"/>
  <c r="R70" i="7"/>
  <c r="T70" i="7" s="1"/>
  <c r="R133" i="7"/>
  <c r="U133" i="7" s="1"/>
  <c r="R109" i="7"/>
  <c r="U109" i="7" s="1"/>
  <c r="R108" i="7"/>
  <c r="U108" i="7" s="1"/>
  <c r="R102" i="7"/>
  <c r="U102" i="7" s="1"/>
  <c r="R92" i="7"/>
  <c r="T92" i="7" s="1"/>
  <c r="R86" i="7"/>
  <c r="U86" i="7" s="1"/>
  <c r="R39" i="7"/>
  <c r="S39" i="7" s="1"/>
  <c r="R33" i="7"/>
  <c r="T33" i="7" s="1"/>
  <c r="R31" i="7"/>
  <c r="U31" i="7" s="1"/>
  <c r="R25" i="7"/>
  <c r="U25" i="7" s="1"/>
  <c r="R23" i="7"/>
  <c r="S23" i="7" s="1"/>
  <c r="R14" i="7"/>
  <c r="U14" i="7" s="1"/>
  <c r="R8" i="7"/>
  <c r="U8" i="7" s="1"/>
  <c r="R104" i="7"/>
  <c r="U104" i="7" s="1"/>
  <c r="R96" i="7"/>
  <c r="S96" i="7" s="1"/>
  <c r="R112" i="7"/>
  <c r="R82" i="7"/>
  <c r="S82" i="7" s="1"/>
  <c r="R72" i="7"/>
  <c r="U72" i="7" s="1"/>
  <c r="R65" i="7"/>
  <c r="U65" i="7" s="1"/>
  <c r="R63" i="7"/>
  <c r="S63" i="7" s="1"/>
  <c r="R61" i="7"/>
  <c r="T61" i="7" s="1"/>
  <c r="R57" i="7"/>
  <c r="U57" i="7" s="1"/>
  <c r="R55" i="7"/>
  <c r="S55" i="7" s="1"/>
  <c r="R53" i="7"/>
  <c r="T53" i="7" s="1"/>
  <c r="R49" i="7"/>
  <c r="S49" i="7" s="1"/>
  <c r="R47" i="7"/>
  <c r="U47" i="7" s="1"/>
  <c r="R45" i="7"/>
  <c r="T45" i="7" s="1"/>
  <c r="R41" i="7"/>
  <c r="U41" i="7" s="1"/>
  <c r="R26" i="7"/>
  <c r="R101" i="7"/>
  <c r="U101" i="7" s="1"/>
  <c r="R100" i="7"/>
  <c r="S100" i="7" s="1"/>
  <c r="R94" i="7"/>
  <c r="U94" i="7" s="1"/>
  <c r="R90" i="7"/>
  <c r="U90" i="7" s="1"/>
  <c r="R80" i="7"/>
  <c r="U80" i="7" s="1"/>
  <c r="R67" i="7"/>
  <c r="U67" i="7" s="1"/>
  <c r="R38" i="7"/>
  <c r="U38" i="7" s="1"/>
  <c r="R30" i="7"/>
  <c r="U30" i="7" s="1"/>
  <c r="R22" i="7"/>
  <c r="U22" i="7" s="1"/>
  <c r="R16" i="7"/>
  <c r="T16" i="7" s="1"/>
  <c r="R3" i="7"/>
  <c r="U3" i="7" s="1"/>
  <c r="P21" i="1"/>
  <c r="O21" i="1"/>
  <c r="Q21" i="1"/>
  <c r="P22" i="1"/>
  <c r="O22" i="1"/>
  <c r="Q22" i="1"/>
  <c r="P23" i="1"/>
  <c r="O23" i="1"/>
  <c r="R23" i="1" s="1"/>
  <c r="S23" i="1" s="1"/>
  <c r="Q23" i="1"/>
  <c r="P24" i="1"/>
  <c r="O24" i="1"/>
  <c r="Q24" i="1"/>
  <c r="P29" i="1"/>
  <c r="O29" i="1"/>
  <c r="Q29" i="1"/>
  <c r="P30" i="1"/>
  <c r="O30" i="1"/>
  <c r="Q30" i="1"/>
  <c r="P31" i="1"/>
  <c r="O31" i="1"/>
  <c r="Q31" i="1"/>
  <c r="O32" i="1"/>
  <c r="P32" i="1"/>
  <c r="Q32" i="1"/>
  <c r="P33" i="1"/>
  <c r="O33" i="1"/>
  <c r="Q33" i="1"/>
  <c r="O37" i="1"/>
  <c r="P37" i="1"/>
  <c r="Q37" i="1"/>
  <c r="P38" i="1"/>
  <c r="O38" i="1"/>
  <c r="Q38" i="1"/>
  <c r="P39" i="1"/>
  <c r="O39" i="1"/>
  <c r="Q39" i="1"/>
  <c r="P40" i="1"/>
  <c r="O40" i="1"/>
  <c r="Q40" i="1"/>
  <c r="P41" i="1"/>
  <c r="O41" i="1"/>
  <c r="Q41" i="1"/>
  <c r="P42" i="1"/>
  <c r="O42" i="1"/>
  <c r="Q42" i="1"/>
  <c r="P46" i="1"/>
  <c r="O46" i="1"/>
  <c r="Q46" i="1"/>
  <c r="P47" i="1"/>
  <c r="O47" i="1"/>
  <c r="Q47" i="1"/>
  <c r="O48" i="1"/>
  <c r="P48" i="1"/>
  <c r="Q48" i="1"/>
  <c r="P49" i="1"/>
  <c r="O49" i="1"/>
  <c r="Q49" i="1"/>
  <c r="P50" i="1"/>
  <c r="O50" i="1"/>
  <c r="Q50" i="1"/>
  <c r="P54" i="1"/>
  <c r="O54" i="1"/>
  <c r="Q54" i="1"/>
  <c r="P55" i="1"/>
  <c r="O55" i="1"/>
  <c r="Q55" i="1"/>
  <c r="O59" i="1"/>
  <c r="P59" i="1"/>
  <c r="Q59" i="1"/>
  <c r="P60" i="1"/>
  <c r="O60" i="1"/>
  <c r="Q60" i="1"/>
  <c r="O61" i="1"/>
  <c r="P61" i="1"/>
  <c r="Q61" i="1"/>
  <c r="P62" i="1"/>
  <c r="O62" i="1"/>
  <c r="Q62" i="1"/>
  <c r="P63" i="1"/>
  <c r="O63" i="1"/>
  <c r="Q63" i="1"/>
  <c r="P64" i="1"/>
  <c r="O64" i="1"/>
  <c r="Q64" i="1"/>
  <c r="O65" i="1"/>
  <c r="P65" i="1"/>
  <c r="Q65" i="1"/>
  <c r="P9" i="1"/>
  <c r="O9" i="1"/>
  <c r="Q9" i="1"/>
  <c r="P10" i="1"/>
  <c r="O10" i="1"/>
  <c r="Q10" i="1"/>
  <c r="P11" i="1"/>
  <c r="O11" i="1"/>
  <c r="Q11" i="1"/>
  <c r="P12" i="1"/>
  <c r="O12" i="1"/>
  <c r="Q12" i="1"/>
  <c r="P13" i="1"/>
  <c r="O13" i="1"/>
  <c r="Q13" i="1"/>
  <c r="P14" i="1"/>
  <c r="O14" i="1"/>
  <c r="Q14" i="1"/>
  <c r="P15" i="1"/>
  <c r="O15" i="1"/>
  <c r="Q15" i="1"/>
  <c r="P16" i="1"/>
  <c r="O16" i="1"/>
  <c r="Q16" i="1"/>
  <c r="P17" i="1"/>
  <c r="O17" i="1"/>
  <c r="Q17" i="1"/>
  <c r="P7" i="1"/>
  <c r="O7" i="1"/>
  <c r="Q7" i="1"/>
  <c r="Q8" i="1"/>
  <c r="O8" i="1"/>
  <c r="P8" i="1"/>
  <c r="V50" i="8" l="1"/>
  <c r="R59" i="1"/>
  <c r="R40" i="1"/>
  <c r="R64" i="1"/>
  <c r="R24" i="1"/>
  <c r="R21" i="1"/>
  <c r="R41" i="1"/>
  <c r="S41" i="1" s="1"/>
  <c r="V24" i="8"/>
  <c r="V13" i="8"/>
  <c r="V42" i="8"/>
  <c r="V18" i="8"/>
  <c r="V55" i="8"/>
  <c r="V34" i="8"/>
  <c r="V51" i="8"/>
  <c r="V23" i="8"/>
  <c r="V14" i="8"/>
  <c r="V52" i="8"/>
  <c r="V56" i="8"/>
  <c r="V49" i="8"/>
  <c r="V8" i="8"/>
  <c r="V48" i="8"/>
  <c r="Y48" i="8"/>
  <c r="V6" i="8"/>
  <c r="V28" i="8"/>
  <c r="Y28" i="8"/>
  <c r="V35" i="8"/>
  <c r="Y35" i="8"/>
  <c r="V4" i="8"/>
  <c r="V10" i="8"/>
  <c r="V30" i="8"/>
  <c r="Y30" i="8"/>
  <c r="V39" i="8"/>
  <c r="V44" i="8"/>
  <c r="V16" i="8"/>
  <c r="V12" i="8"/>
  <c r="V29" i="8"/>
  <c r="V45" i="8"/>
  <c r="V25" i="8"/>
  <c r="V40" i="8"/>
  <c r="V32" i="8"/>
  <c r="V47" i="8"/>
  <c r="V54" i="8"/>
  <c r="V2" i="8"/>
  <c r="V11" i="8"/>
  <c r="V31" i="8"/>
  <c r="V41" i="8"/>
  <c r="V21" i="8"/>
  <c r="V19" i="8"/>
  <c r="V27" i="8"/>
  <c r="V53" i="8"/>
  <c r="V46" i="8"/>
  <c r="V17" i="8"/>
  <c r="V15" i="8"/>
  <c r="V3" i="8"/>
  <c r="V33" i="8"/>
  <c r="S19" i="7"/>
  <c r="U97" i="7"/>
  <c r="T6" i="7"/>
  <c r="U48" i="7"/>
  <c r="S91" i="7"/>
  <c r="U62" i="7"/>
  <c r="U6" i="7"/>
  <c r="T97" i="7"/>
  <c r="U12" i="7"/>
  <c r="S12" i="7"/>
  <c r="T89" i="7"/>
  <c r="T119" i="7"/>
  <c r="U135" i="7"/>
  <c r="S36" i="7"/>
  <c r="U119" i="7"/>
  <c r="T34" i="7"/>
  <c r="U19" i="7"/>
  <c r="T13" i="7"/>
  <c r="T46" i="7"/>
  <c r="S46" i="7"/>
  <c r="U76" i="7"/>
  <c r="T28" i="7"/>
  <c r="U69" i="7"/>
  <c r="T76" i="7"/>
  <c r="T25" i="7"/>
  <c r="T91" i="7"/>
  <c r="S25" i="7"/>
  <c r="T43" i="7"/>
  <c r="T15" i="7"/>
  <c r="T111" i="7"/>
  <c r="T64" i="7"/>
  <c r="S56" i="7"/>
  <c r="U127" i="7"/>
  <c r="T143" i="7"/>
  <c r="T57" i="7"/>
  <c r="S111" i="7"/>
  <c r="U143" i="7"/>
  <c r="U140" i="7"/>
  <c r="S43" i="7"/>
  <c r="S78" i="7"/>
  <c r="U144" i="7"/>
  <c r="S144" i="7"/>
  <c r="T39" i="7"/>
  <c r="T17" i="7"/>
  <c r="S117" i="7"/>
  <c r="T62" i="7"/>
  <c r="T75" i="7"/>
  <c r="T141" i="7"/>
  <c r="S89" i="7"/>
  <c r="S13" i="7"/>
  <c r="U137" i="7"/>
  <c r="U77" i="7"/>
  <c r="T123" i="7"/>
  <c r="T84" i="7"/>
  <c r="S141" i="7"/>
  <c r="S140" i="7"/>
  <c r="T139" i="7"/>
  <c r="S10" i="7"/>
  <c r="T65" i="7"/>
  <c r="T29" i="7"/>
  <c r="T81" i="7"/>
  <c r="S68" i="7"/>
  <c r="S87" i="7"/>
  <c r="S24" i="7"/>
  <c r="S29" i="7"/>
  <c r="S14" i="7"/>
  <c r="U128" i="7"/>
  <c r="T87" i="7"/>
  <c r="U107" i="7"/>
  <c r="S84" i="7"/>
  <c r="S67" i="7"/>
  <c r="S75" i="7"/>
  <c r="T107" i="7"/>
  <c r="U92" i="7"/>
  <c r="S64" i="7"/>
  <c r="S128" i="7"/>
  <c r="T137" i="7"/>
  <c r="T11" i="7"/>
  <c r="S130" i="7"/>
  <c r="S92" i="7"/>
  <c r="S86" i="7"/>
  <c r="T8" i="7"/>
  <c r="S50" i="7"/>
  <c r="T18" i="7"/>
  <c r="T106" i="7"/>
  <c r="S124" i="7"/>
  <c r="T133" i="7"/>
  <c r="T36" i="7"/>
  <c r="T127" i="7"/>
  <c r="S73" i="7"/>
  <c r="T72" i="7"/>
  <c r="U106" i="7"/>
  <c r="S17" i="7"/>
  <c r="T73" i="7"/>
  <c r="U124" i="7"/>
  <c r="T142" i="7"/>
  <c r="U120" i="7"/>
  <c r="T77" i="7"/>
  <c r="U115" i="7"/>
  <c r="S28" i="7"/>
  <c r="S57" i="7"/>
  <c r="U74" i="7"/>
  <c r="S72" i="7"/>
  <c r="T135" i="7"/>
  <c r="T80" i="7"/>
  <c r="S74" i="7"/>
  <c r="S108" i="7"/>
  <c r="S105" i="7"/>
  <c r="S110" i="7"/>
  <c r="S136" i="7"/>
  <c r="S4" i="7"/>
  <c r="U139" i="7"/>
  <c r="U99" i="7"/>
  <c r="U15" i="7"/>
  <c r="S11" i="7"/>
  <c r="U71" i="7"/>
  <c r="S8" i="7"/>
  <c r="T24" i="7"/>
  <c r="U129" i="7"/>
  <c r="T4" i="7"/>
  <c r="U20" i="7"/>
  <c r="U93" i="7"/>
  <c r="U132" i="7"/>
  <c r="T110" i="7"/>
  <c r="T71" i="7"/>
  <c r="T108" i="7"/>
  <c r="T93" i="7"/>
  <c r="S20" i="7"/>
  <c r="S101" i="7"/>
  <c r="S133" i="7"/>
  <c r="S132" i="7"/>
  <c r="U121" i="7"/>
  <c r="V9" i="8"/>
  <c r="V5" i="8"/>
  <c r="V43" i="8"/>
  <c r="V7" i="8"/>
  <c r="V37" i="8"/>
  <c r="S125" i="7"/>
  <c r="U39" i="7"/>
  <c r="T14" i="7"/>
  <c r="S22" i="7"/>
  <c r="T60" i="7"/>
  <c r="T44" i="7"/>
  <c r="T59" i="7"/>
  <c r="U59" i="7"/>
  <c r="T21" i="7"/>
  <c r="T68" i="7"/>
  <c r="S109" i="7"/>
  <c r="T101" i="7"/>
  <c r="T118" i="7"/>
  <c r="S116" i="7"/>
  <c r="S138" i="7"/>
  <c r="T27" i="7"/>
  <c r="U27" i="7"/>
  <c r="S99" i="7"/>
  <c r="S35" i="7"/>
  <c r="S65" i="7"/>
  <c r="S80" i="7"/>
  <c r="S104" i="7"/>
  <c r="S114" i="7"/>
  <c r="T50" i="7"/>
  <c r="T78" i="7"/>
  <c r="T52" i="7"/>
  <c r="T114" i="7"/>
  <c r="T125" i="7"/>
  <c r="T117" i="7"/>
  <c r="S21" i="7"/>
  <c r="U116" i="7"/>
  <c r="S44" i="7"/>
  <c r="T54" i="7"/>
  <c r="T35" i="7"/>
  <c r="T51" i="7"/>
  <c r="U100" i="7"/>
  <c r="S52" i="7"/>
  <c r="S120" i="7"/>
  <c r="T104" i="7"/>
  <c r="U136" i="7"/>
  <c r="U145" i="7"/>
  <c r="S51" i="7"/>
  <c r="T94" i="7"/>
  <c r="U49" i="7"/>
  <c r="T105" i="7"/>
  <c r="S54" i="7"/>
  <c r="T56" i="7"/>
  <c r="S79" i="7"/>
  <c r="S94" i="7"/>
  <c r="T138" i="7"/>
  <c r="S123" i="7"/>
  <c r="U37" i="7"/>
  <c r="S37" i="7"/>
  <c r="T145" i="7"/>
  <c r="T129" i="7"/>
  <c r="T126" i="7"/>
  <c r="T121" i="7"/>
  <c r="U83" i="7"/>
  <c r="S83" i="7"/>
  <c r="T49" i="7"/>
  <c r="U98" i="7"/>
  <c r="S98" i="7"/>
  <c r="S16" i="7"/>
  <c r="U16" i="7"/>
  <c r="S42" i="7"/>
  <c r="U45" i="7"/>
  <c r="S45" i="7"/>
  <c r="S66" i="7"/>
  <c r="T23" i="7"/>
  <c r="T38" i="7"/>
  <c r="S32" i="7"/>
  <c r="S122" i="7"/>
  <c r="T109" i="7"/>
  <c r="U134" i="7"/>
  <c r="T130" i="7"/>
  <c r="T55" i="7"/>
  <c r="S60" i="7"/>
  <c r="S47" i="7"/>
  <c r="T47" i="7"/>
  <c r="U61" i="7"/>
  <c r="S61" i="7"/>
  <c r="T100" i="7"/>
  <c r="S31" i="7"/>
  <c r="T31" i="7"/>
  <c r="T63" i="7"/>
  <c r="U55" i="7"/>
  <c r="U42" i="7"/>
  <c r="T10" i="7"/>
  <c r="S95" i="7"/>
  <c r="U95" i="7"/>
  <c r="T7" i="7"/>
  <c r="S34" i="7"/>
  <c r="T122" i="7"/>
  <c r="U142" i="7"/>
  <c r="S131" i="7"/>
  <c r="U118" i="7"/>
  <c r="S26" i="7"/>
  <c r="U26" i="7"/>
  <c r="U33" i="7"/>
  <c r="S30" i="7"/>
  <c r="T102" i="7"/>
  <c r="U23" i="7"/>
  <c r="S33" i="7"/>
  <c r="U9" i="7"/>
  <c r="S38" i="7"/>
  <c r="T85" i="7"/>
  <c r="T67" i="7"/>
  <c r="T103" i="7"/>
  <c r="T90" i="7"/>
  <c r="S58" i="7"/>
  <c r="U58" i="7"/>
  <c r="S90" i="7"/>
  <c r="T112" i="7"/>
  <c r="S112" i="7"/>
  <c r="S70" i="7"/>
  <c r="U70" i="7"/>
  <c r="U5" i="7"/>
  <c r="S5" i="7"/>
  <c r="S115" i="7"/>
  <c r="S81" i="7"/>
  <c r="S88" i="7"/>
  <c r="T9" i="7"/>
  <c r="U82" i="7"/>
  <c r="T82" i="7"/>
  <c r="S102" i="7"/>
  <c r="U63" i="7"/>
  <c r="T22" i="7"/>
  <c r="T79" i="7"/>
  <c r="S103" i="7"/>
  <c r="T32" i="7"/>
  <c r="S18" i="7"/>
  <c r="S40" i="7"/>
  <c r="U40" i="7"/>
  <c r="U7" i="7"/>
  <c r="T69" i="7"/>
  <c r="T131" i="7"/>
  <c r="U112" i="7"/>
  <c r="U126" i="7"/>
  <c r="T41" i="7"/>
  <c r="T26" i="7"/>
  <c r="S41" i="7"/>
  <c r="U53" i="7"/>
  <c r="S53" i="7"/>
  <c r="T96" i="7"/>
  <c r="U96" i="7"/>
  <c r="T86" i="7"/>
  <c r="T66" i="7"/>
  <c r="T30" i="7"/>
  <c r="T88" i="7"/>
  <c r="T48" i="7"/>
  <c r="U85" i="7"/>
  <c r="U113" i="7"/>
  <c r="S113" i="7"/>
  <c r="T134" i="7"/>
  <c r="T3" i="7"/>
  <c r="S3" i="7"/>
  <c r="R22" i="1"/>
  <c r="T22" i="1" s="1"/>
  <c r="R61" i="1"/>
  <c r="S61" i="1" s="1"/>
  <c r="R47" i="1"/>
  <c r="U47" i="1" s="1"/>
  <c r="R33" i="1"/>
  <c r="S33" i="1" s="1"/>
  <c r="R55" i="1"/>
  <c r="S55" i="1" s="1"/>
  <c r="R37" i="1"/>
  <c r="U37" i="1" s="1"/>
  <c r="R62" i="1"/>
  <c r="U62" i="1" s="1"/>
  <c r="R48" i="1"/>
  <c r="U48" i="1" s="1"/>
  <c r="R39" i="1"/>
  <c r="T39" i="1" s="1"/>
  <c r="R32" i="1"/>
  <c r="U32" i="1" s="1"/>
  <c r="U23" i="1"/>
  <c r="R63" i="1"/>
  <c r="U63" i="1" s="1"/>
  <c r="T37" i="1"/>
  <c r="R60" i="1"/>
  <c r="T60" i="1" s="1"/>
  <c r="S48" i="1"/>
  <c r="T48" i="1"/>
  <c r="T59" i="1"/>
  <c r="R30" i="1"/>
  <c r="U30" i="1" s="1"/>
  <c r="T23" i="1"/>
  <c r="T21" i="1"/>
  <c r="R42" i="1"/>
  <c r="S42" i="1" s="1"/>
  <c r="U59" i="1"/>
  <c r="S59" i="1"/>
  <c r="R46" i="1"/>
  <c r="U46" i="1" s="1"/>
  <c r="U21" i="1"/>
  <c r="S21" i="1"/>
  <c r="S64" i="1"/>
  <c r="U64" i="1"/>
  <c r="R50" i="1"/>
  <c r="S50" i="1" s="1"/>
  <c r="R29" i="1"/>
  <c r="R38" i="1"/>
  <c r="U38" i="1" s="1"/>
  <c r="S40" i="1"/>
  <c r="T40" i="1"/>
  <c r="U40" i="1"/>
  <c r="S24" i="1"/>
  <c r="U24" i="1"/>
  <c r="R49" i="1"/>
  <c r="T49" i="1" s="1"/>
  <c r="U33" i="1"/>
  <c r="R31" i="1"/>
  <c r="S31" i="1" s="1"/>
  <c r="R54" i="1"/>
  <c r="U54" i="1" s="1"/>
  <c r="T64" i="1"/>
  <c r="T24" i="1"/>
  <c r="R65" i="1"/>
  <c r="S65" i="1" s="1"/>
  <c r="R17" i="1"/>
  <c r="T17" i="1" s="1"/>
  <c r="R14" i="1"/>
  <c r="T14" i="1" s="1"/>
  <c r="R11" i="1"/>
  <c r="T11" i="1" s="1"/>
  <c r="R15" i="1"/>
  <c r="T15" i="1" s="1"/>
  <c r="R12" i="1"/>
  <c r="T12" i="1" s="1"/>
  <c r="R9" i="1"/>
  <c r="T9" i="1" s="1"/>
  <c r="R16" i="1"/>
  <c r="T16" i="1" s="1"/>
  <c r="R13" i="1"/>
  <c r="T13" i="1" s="1"/>
  <c r="R10" i="1"/>
  <c r="T10" i="1" s="1"/>
  <c r="R7" i="1"/>
  <c r="T7" i="1" s="1"/>
  <c r="R8" i="1"/>
  <c r="T8" i="1" s="1"/>
  <c r="S39" i="1" l="1"/>
  <c r="U41" i="1"/>
  <c r="T41" i="1"/>
  <c r="V41" i="1" s="1"/>
  <c r="T61" i="1"/>
  <c r="S37" i="1"/>
  <c r="V37" i="1" s="1"/>
  <c r="T63" i="1"/>
  <c r="U60" i="1"/>
  <c r="T31" i="1"/>
  <c r="S63" i="1"/>
  <c r="V63" i="1" s="1"/>
  <c r="S32" i="1"/>
  <c r="V84" i="7"/>
  <c r="V19" i="7"/>
  <c r="V97" i="7"/>
  <c r="V48" i="7"/>
  <c r="V28" i="7"/>
  <c r="V56" i="7"/>
  <c r="V6" i="7"/>
  <c r="V120" i="7"/>
  <c r="V12" i="7"/>
  <c r="V46" i="7"/>
  <c r="V119" i="7"/>
  <c r="V91" i="7"/>
  <c r="V135" i="7"/>
  <c r="V106" i="7"/>
  <c r="V89" i="7"/>
  <c r="V62" i="7"/>
  <c r="V121" i="7"/>
  <c r="V127" i="7"/>
  <c r="V13" i="7"/>
  <c r="V25" i="7"/>
  <c r="V67" i="7"/>
  <c r="V34" i="7"/>
  <c r="V36" i="7"/>
  <c r="V144" i="7"/>
  <c r="V141" i="7"/>
  <c r="V76" i="7"/>
  <c r="V129" i="7"/>
  <c r="V69" i="7"/>
  <c r="V77" i="7"/>
  <c r="V117" i="7"/>
  <c r="V65" i="7"/>
  <c r="V111" i="7"/>
  <c r="V123" i="7"/>
  <c r="V86" i="7"/>
  <c r="V75" i="7"/>
  <c r="V140" i="7"/>
  <c r="V81" i="7"/>
  <c r="V60" i="7"/>
  <c r="V78" i="7"/>
  <c r="V79" i="7"/>
  <c r="V100" i="7"/>
  <c r="V71" i="7"/>
  <c r="V24" i="7"/>
  <c r="V39" i="7"/>
  <c r="V105" i="7"/>
  <c r="V110" i="7"/>
  <c r="V87" i="7"/>
  <c r="V143" i="7"/>
  <c r="V10" i="7"/>
  <c r="V15" i="7"/>
  <c r="V73" i="7"/>
  <c r="V124" i="7"/>
  <c r="V43" i="7"/>
  <c r="V94" i="7"/>
  <c r="V14" i="7"/>
  <c r="V57" i="7"/>
  <c r="V52" i="7"/>
  <c r="V64" i="7"/>
  <c r="V133" i="7"/>
  <c r="V132" i="7"/>
  <c r="V11" i="7"/>
  <c r="V92" i="7"/>
  <c r="V107" i="7"/>
  <c r="V17" i="7"/>
  <c r="V108" i="7"/>
  <c r="V114" i="7"/>
  <c r="V134" i="7"/>
  <c r="V130" i="7"/>
  <c r="V8" i="7"/>
  <c r="V4" i="7"/>
  <c r="V74" i="7"/>
  <c r="V137" i="7"/>
  <c r="V128" i="7"/>
  <c r="V126" i="7"/>
  <c r="V142" i="7"/>
  <c r="V44" i="7"/>
  <c r="V139" i="7"/>
  <c r="V113" i="7"/>
  <c r="V99" i="7"/>
  <c r="V20" i="7"/>
  <c r="V72" i="7"/>
  <c r="V29" i="7"/>
  <c r="V145" i="7"/>
  <c r="V115" i="7"/>
  <c r="V68" i="7"/>
  <c r="V5" i="7"/>
  <c r="V118" i="7"/>
  <c r="V37" i="7"/>
  <c r="V50" i="7"/>
  <c r="V93" i="7"/>
  <c r="V136" i="7"/>
  <c r="V18" i="7"/>
  <c r="V49" i="7"/>
  <c r="V27" i="7"/>
  <c r="V9" i="7"/>
  <c r="V58" i="7"/>
  <c r="V80" i="7"/>
  <c r="V53" i="7"/>
  <c r="V23" i="7"/>
  <c r="V54" i="7"/>
  <c r="V3" i="7"/>
  <c r="V82" i="7"/>
  <c r="V32" i="7"/>
  <c r="V45" i="7"/>
  <c r="V96" i="7"/>
  <c r="V22" i="7"/>
  <c r="V55" i="7"/>
  <c r="V83" i="7"/>
  <c r="V51" i="7"/>
  <c r="V112" i="7"/>
  <c r="V101" i="7"/>
  <c r="V59" i="7"/>
  <c r="V103" i="7"/>
  <c r="V104" i="7"/>
  <c r="V138" i="7"/>
  <c r="V85" i="7"/>
  <c r="V116" i="7"/>
  <c r="V21" i="7"/>
  <c r="V63" i="7"/>
  <c r="V40" i="7"/>
  <c r="V88" i="7"/>
  <c r="V7" i="7"/>
  <c r="V109" i="7"/>
  <c r="V35" i="7"/>
  <c r="V125" i="7"/>
  <c r="V90" i="7"/>
  <c r="V31" i="7"/>
  <c r="V16" i="7"/>
  <c r="V33" i="7"/>
  <c r="V131" i="7"/>
  <c r="V95" i="7"/>
  <c r="V122" i="7"/>
  <c r="V26" i="7"/>
  <c r="V41" i="7"/>
  <c r="V102" i="7"/>
  <c r="V70" i="7"/>
  <c r="V38" i="7"/>
  <c r="V66" i="7"/>
  <c r="V30" i="7"/>
  <c r="V61" i="7"/>
  <c r="V98" i="7"/>
  <c r="V47" i="7"/>
  <c r="V42" i="7"/>
  <c r="S62" i="1"/>
  <c r="V48" i="1"/>
  <c r="S47" i="1"/>
  <c r="T47" i="1"/>
  <c r="T42" i="1"/>
  <c r="T32" i="1"/>
  <c r="V32" i="1" s="1"/>
  <c r="T33" i="1"/>
  <c r="V33" i="1" s="1"/>
  <c r="S22" i="1"/>
  <c r="U22" i="1"/>
  <c r="U25" i="1" s="1"/>
  <c r="S30" i="1"/>
  <c r="U39" i="1"/>
  <c r="U55" i="1"/>
  <c r="U56" i="1" s="1"/>
  <c r="U50" i="1"/>
  <c r="U61" i="1"/>
  <c r="V61" i="1" s="1"/>
  <c r="U42" i="1"/>
  <c r="T55" i="1"/>
  <c r="T54" i="1"/>
  <c r="S60" i="1"/>
  <c r="V60" i="1" s="1"/>
  <c r="V59" i="1"/>
  <c r="V21" i="1"/>
  <c r="V23" i="1"/>
  <c r="T62" i="1"/>
  <c r="U29" i="1"/>
  <c r="S29" i="1"/>
  <c r="V40" i="1"/>
  <c r="S38" i="1"/>
  <c r="V24" i="1"/>
  <c r="T50" i="1"/>
  <c r="T30" i="1"/>
  <c r="U65" i="1"/>
  <c r="U66" i="1" s="1"/>
  <c r="T65" i="1"/>
  <c r="T29" i="1"/>
  <c r="S49" i="1"/>
  <c r="U49" i="1"/>
  <c r="U51" i="1" s="1"/>
  <c r="U31" i="1"/>
  <c r="V31" i="1" s="1"/>
  <c r="S46" i="1"/>
  <c r="S54" i="1"/>
  <c r="V64" i="1"/>
  <c r="T46" i="1"/>
  <c r="T38" i="1"/>
  <c r="S13" i="1"/>
  <c r="U13" i="1"/>
  <c r="S15" i="1"/>
  <c r="U15" i="1"/>
  <c r="S16" i="1"/>
  <c r="U16" i="1"/>
  <c r="S11" i="1"/>
  <c r="U11" i="1"/>
  <c r="S9" i="1"/>
  <c r="U9" i="1"/>
  <c r="S14" i="1"/>
  <c r="U14" i="1"/>
  <c r="S10" i="1"/>
  <c r="U10" i="1"/>
  <c r="S12" i="1"/>
  <c r="U12" i="1"/>
  <c r="S17" i="1"/>
  <c r="U17" i="1"/>
  <c r="S7" i="1"/>
  <c r="U7" i="1"/>
  <c r="U8" i="1"/>
  <c r="S8" i="1"/>
  <c r="J46" i="1"/>
  <c r="J47" i="1"/>
  <c r="K47" i="1" s="1"/>
  <c r="J48" i="1"/>
  <c r="K48" i="1" s="1"/>
  <c r="J49" i="1"/>
  <c r="J50" i="1"/>
  <c r="K50" i="1" s="1"/>
  <c r="J54" i="1"/>
  <c r="K54" i="1" s="1"/>
  <c r="K56" i="1" s="1"/>
  <c r="J55" i="1"/>
  <c r="K55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K46" i="1"/>
  <c r="K49" i="1"/>
  <c r="K51" i="1" l="1"/>
  <c r="V10" i="1"/>
  <c r="V16" i="1"/>
  <c r="U18" i="1"/>
  <c r="V39" i="1"/>
  <c r="V42" i="1"/>
  <c r="V12" i="1"/>
  <c r="U34" i="1"/>
  <c r="V55" i="1"/>
  <c r="V62" i="1"/>
  <c r="U43" i="1"/>
  <c r="K66" i="1"/>
  <c r="V7" i="1"/>
  <c r="V14" i="1"/>
  <c r="V15" i="1"/>
  <c r="V54" i="1"/>
  <c r="V47" i="1"/>
  <c r="V50" i="1"/>
  <c r="V30" i="1"/>
  <c r="V22" i="1"/>
  <c r="V13" i="1"/>
  <c r="V9" i="1"/>
  <c r="V17" i="1"/>
  <c r="V11" i="1"/>
  <c r="V8" i="1"/>
  <c r="V65" i="1"/>
  <c r="V29" i="1"/>
  <c r="V46" i="1"/>
  <c r="V38" i="1"/>
  <c r="V49" i="1"/>
  <c r="J21" i="1" l="1"/>
  <c r="K21" i="1" s="1"/>
  <c r="J22" i="1"/>
  <c r="K22" i="1" s="1"/>
  <c r="J23" i="1"/>
  <c r="K23" i="1" s="1"/>
  <c r="J24" i="1"/>
  <c r="K24" i="1" s="1"/>
  <c r="J29" i="1"/>
  <c r="K29" i="1" s="1"/>
  <c r="J30" i="1"/>
  <c r="K30" i="1" s="1"/>
  <c r="J31" i="1"/>
  <c r="K31" i="1" s="1"/>
  <c r="J32" i="1"/>
  <c r="K32" i="1" s="1"/>
  <c r="J33" i="1"/>
  <c r="K33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7" i="1"/>
  <c r="K7" i="1" s="1"/>
  <c r="K18" i="1" l="1"/>
  <c r="K34" i="1"/>
  <c r="K43" i="1"/>
  <c r="K25" i="1"/>
</calcChain>
</file>

<file path=xl/sharedStrings.xml><?xml version="1.0" encoding="utf-8"?>
<sst xmlns="http://schemas.openxmlformats.org/spreadsheetml/2006/main" count="3671" uniqueCount="1180">
  <si>
    <t>Line</t>
  </si>
  <si>
    <t xml:space="preserve"> 1777 G</t>
  </si>
  <si>
    <t xml:space="preserve"> 1778 G</t>
  </si>
  <si>
    <t xml:space="preserve"> 1779 G</t>
  </si>
  <si>
    <t xml:space="preserve"> 1780 G</t>
  </si>
  <si>
    <t xml:space="preserve"> 1781 G</t>
  </si>
  <si>
    <t xml:space="preserve"> 1782 G</t>
  </si>
  <si>
    <t xml:space="preserve"> 1783 G</t>
  </si>
  <si>
    <t xml:space="preserve"> 1784 G</t>
  </si>
  <si>
    <t xml:space="preserve"> 1785 G</t>
  </si>
  <si>
    <t xml:space="preserve"> 1786 G</t>
  </si>
  <si>
    <t xml:space="preserve"> 1787 G</t>
  </si>
  <si>
    <t>As (la)</t>
  </si>
  <si>
    <t>S (ka)</t>
  </si>
  <si>
    <t>Fe (la)</t>
  </si>
  <si>
    <t>Au (ma)</t>
  </si>
  <si>
    <t>Beginning at Un 269 0404-368 Py2</t>
  </si>
  <si>
    <t>Un 269</t>
  </si>
  <si>
    <r>
      <t xml:space="preserve">0404-368 </t>
    </r>
    <r>
      <rPr>
        <b/>
        <sz val="11"/>
        <color rgb="FFFF0000"/>
        <rFont val="Calibri"/>
        <family val="2"/>
        <scheme val="minor"/>
      </rPr>
      <t>Py2</t>
    </r>
  </si>
  <si>
    <t>Un 270</t>
  </si>
  <si>
    <t>0404-368_asp4</t>
  </si>
  <si>
    <t>Un 271</t>
  </si>
  <si>
    <t>0404-368_asp5</t>
  </si>
  <si>
    <t>Un 272</t>
  </si>
  <si>
    <t>0404-368_asp6</t>
  </si>
  <si>
    <t>Un 273</t>
  </si>
  <si>
    <t>0404-368_asp7</t>
  </si>
  <si>
    <t>Un 274</t>
  </si>
  <si>
    <t>0404-368_asp8</t>
  </si>
  <si>
    <t>Total</t>
  </si>
  <si>
    <t xml:space="preserve"> 1788 G</t>
  </si>
  <si>
    <t xml:space="preserve"> 1789 G</t>
  </si>
  <si>
    <t xml:space="preserve"> 1790 G</t>
  </si>
  <si>
    <t xml:space="preserve"> 1791 G</t>
  </si>
  <si>
    <t xml:space="preserve"> 1792 G</t>
  </si>
  <si>
    <t xml:space="preserve"> 1793 G</t>
  </si>
  <si>
    <t xml:space="preserve"> 1794 G</t>
  </si>
  <si>
    <t xml:space="preserve"> 1795 G</t>
  </si>
  <si>
    <t xml:space="preserve"> 1796 G</t>
  </si>
  <si>
    <t xml:space="preserve"> 1797 G</t>
  </si>
  <si>
    <t xml:space="preserve"> 1798 G</t>
  </si>
  <si>
    <t xml:space="preserve"> 1799 G</t>
  </si>
  <si>
    <t xml:space="preserve"> 1800 G</t>
  </si>
  <si>
    <t xml:space="preserve"> 1801 G</t>
  </si>
  <si>
    <t xml:space="preserve"> 1802 G</t>
  </si>
  <si>
    <t xml:space="preserve"> 1803 G</t>
  </si>
  <si>
    <t xml:space="preserve"> 1804 G</t>
  </si>
  <si>
    <t xml:space="preserve"> 1805 G</t>
  </si>
  <si>
    <t xml:space="preserve"> 1806 G</t>
  </si>
  <si>
    <t xml:space="preserve"> 1807 G</t>
  </si>
  <si>
    <t xml:space="preserve"> 1808 G</t>
  </si>
  <si>
    <t xml:space="preserve"> 1809 G</t>
  </si>
  <si>
    <r>
      <t xml:space="preserve">0404-368 </t>
    </r>
    <r>
      <rPr>
        <b/>
        <sz val="11"/>
        <color rgb="FFFF0000"/>
        <rFont val="Calibri"/>
        <family val="2"/>
        <scheme val="minor"/>
      </rPr>
      <t>Py3</t>
    </r>
  </si>
  <si>
    <t xml:space="preserve"> 1810 G</t>
  </si>
  <si>
    <t xml:space="preserve"> 1811 G</t>
  </si>
  <si>
    <t xml:space="preserve"> 1812 G</t>
  </si>
  <si>
    <t xml:space="preserve"> 1813 G</t>
  </si>
  <si>
    <t xml:space="preserve"> 1814 G</t>
  </si>
  <si>
    <t xml:space="preserve"> 1815 G</t>
  </si>
  <si>
    <t xml:space="preserve"> 1816 G</t>
  </si>
  <si>
    <t>Fe cor</t>
  </si>
  <si>
    <t>S</t>
  </si>
  <si>
    <t>Fe</t>
  </si>
  <si>
    <t>As</t>
  </si>
  <si>
    <t>sum</t>
  </si>
  <si>
    <t>at%S</t>
  </si>
  <si>
    <t>at%Fe</t>
  </si>
  <si>
    <t>At%As</t>
  </si>
  <si>
    <t>Au ppm</t>
  </si>
  <si>
    <t xml:space="preserve"> 1817 G</t>
  </si>
  <si>
    <t xml:space="preserve"> 1818 G</t>
  </si>
  <si>
    <t xml:space="preserve"> 1819 G</t>
  </si>
  <si>
    <t xml:space="preserve"> 1820 G</t>
  </si>
  <si>
    <t xml:space="preserve"> 1821 G</t>
  </si>
  <si>
    <t xml:space="preserve"> 1822 G</t>
  </si>
  <si>
    <t xml:space="preserve"> 1823 G</t>
  </si>
  <si>
    <t>Un276</t>
  </si>
  <si>
    <t>0404-367.5_asp1</t>
  </si>
  <si>
    <t>Un277</t>
  </si>
  <si>
    <t>0404-367.5_asp2</t>
  </si>
  <si>
    <t>Un278</t>
  </si>
  <si>
    <t>0404-367.5_asp3</t>
  </si>
  <si>
    <t>Un279</t>
  </si>
  <si>
    <t>0404-367.5_asp4</t>
  </si>
  <si>
    <t>Un280</t>
  </si>
  <si>
    <t>0404-367.5_asp5</t>
  </si>
  <si>
    <t xml:space="preserve"> 1824 G</t>
  </si>
  <si>
    <t xml:space="preserve"> 1825 G</t>
  </si>
  <si>
    <t xml:space="preserve"> 1826 G</t>
  </si>
  <si>
    <t xml:space="preserve"> 1827 G</t>
  </si>
  <si>
    <t xml:space="preserve"> 1828 G</t>
  </si>
  <si>
    <t xml:space="preserve"> 1829 G</t>
  </si>
  <si>
    <t>Un281</t>
  </si>
  <si>
    <t>0404-367.5_Py1</t>
  </si>
  <si>
    <t xml:space="preserve"> 1830 G</t>
  </si>
  <si>
    <t xml:space="preserve"> 1831 G</t>
  </si>
  <si>
    <t xml:space="preserve"> 1832 G</t>
  </si>
  <si>
    <t xml:space="preserve"> 1833 G</t>
  </si>
  <si>
    <t xml:space="preserve"> 1834 G</t>
  </si>
  <si>
    <t xml:space="preserve"> 1835 G</t>
  </si>
  <si>
    <t xml:space="preserve"> 1836 G</t>
  </si>
  <si>
    <t xml:space="preserve"> 1837 G</t>
  </si>
  <si>
    <t xml:space="preserve"> 1838 G</t>
  </si>
  <si>
    <t xml:space="preserve"> 1839 G</t>
  </si>
  <si>
    <t xml:space="preserve"> 1840 G</t>
  </si>
  <si>
    <t xml:space="preserve"> 1841 G</t>
  </si>
  <si>
    <t xml:space="preserve"> 1842 G</t>
  </si>
  <si>
    <t xml:space="preserve"> 1843 G</t>
  </si>
  <si>
    <t xml:space="preserve"> 1844 G</t>
  </si>
  <si>
    <t xml:space="preserve"> 1845 G</t>
  </si>
  <si>
    <t xml:space="preserve"> 1846 G</t>
  </si>
  <si>
    <t xml:space="preserve"> 1847 G</t>
  </si>
  <si>
    <t xml:space="preserve"> 1848 G</t>
  </si>
  <si>
    <t>Un285</t>
  </si>
  <si>
    <t>1129-401_Py1</t>
  </si>
  <si>
    <t>Un286</t>
  </si>
  <si>
    <t>1129-401_Py2</t>
  </si>
  <si>
    <t>Un287</t>
  </si>
  <si>
    <t>1129-401_Py3</t>
  </si>
  <si>
    <t>Un288</t>
  </si>
  <si>
    <t>1129-401_asp1</t>
  </si>
  <si>
    <t xml:space="preserve"> 1859 G</t>
  </si>
  <si>
    <t xml:space="preserve"> 1860 G</t>
  </si>
  <si>
    <t xml:space="preserve"> 1861 G</t>
  </si>
  <si>
    <t xml:space="preserve"> 1862 G</t>
  </si>
  <si>
    <t xml:space="preserve"> 1863 G</t>
  </si>
  <si>
    <t xml:space="preserve"> 1864 G</t>
  </si>
  <si>
    <t xml:space="preserve"> 1865 G</t>
  </si>
  <si>
    <t xml:space="preserve"> 1866 G</t>
  </si>
  <si>
    <t xml:space="preserve"> 1867 G</t>
  </si>
  <si>
    <t xml:space="preserve"> 1868 G</t>
  </si>
  <si>
    <t xml:space="preserve"> 1869 G</t>
  </si>
  <si>
    <t xml:space="preserve"> 1870 G</t>
  </si>
  <si>
    <t xml:space="preserve"> 1871 G</t>
  </si>
  <si>
    <t xml:space="preserve"> 1872 G</t>
  </si>
  <si>
    <t xml:space="preserve"> 1873 G</t>
  </si>
  <si>
    <t xml:space="preserve"> 1874 G</t>
  </si>
  <si>
    <t>Un289</t>
  </si>
  <si>
    <t>1129-401_asp2</t>
  </si>
  <si>
    <t>Un290</t>
  </si>
  <si>
    <t>1129-401_asp3</t>
  </si>
  <si>
    <t>1129-401_asp4</t>
  </si>
  <si>
    <t>Un292</t>
  </si>
  <si>
    <t>1129-401_asp5</t>
  </si>
  <si>
    <t>Un293</t>
  </si>
  <si>
    <t xml:space="preserve"> 1875 G</t>
  </si>
  <si>
    <t xml:space="preserve"> 1876 G</t>
  </si>
  <si>
    <t xml:space="preserve"> 1877 G</t>
  </si>
  <si>
    <t xml:space="preserve"> 1878 G</t>
  </si>
  <si>
    <t xml:space="preserve"> 1879 G</t>
  </si>
  <si>
    <t xml:space="preserve"> 1880 G</t>
  </si>
  <si>
    <t xml:space="preserve"> 1881 G</t>
  </si>
  <si>
    <t xml:space="preserve"> 1882 G</t>
  </si>
  <si>
    <t xml:space="preserve"> 1883 G</t>
  </si>
  <si>
    <t xml:space="preserve"> 1884 G</t>
  </si>
  <si>
    <t xml:space="preserve"> 1885 G</t>
  </si>
  <si>
    <t xml:space="preserve"> 1886 G</t>
  </si>
  <si>
    <t xml:space="preserve"> 1887 G</t>
  </si>
  <si>
    <t xml:space="preserve"> 1888 G</t>
  </si>
  <si>
    <t xml:space="preserve"> 1889 G</t>
  </si>
  <si>
    <t xml:space="preserve"> 1890 G</t>
  </si>
  <si>
    <t xml:space="preserve"> 1891 G</t>
  </si>
  <si>
    <t xml:space="preserve"> 1892 G</t>
  </si>
  <si>
    <t xml:space="preserve"> 1893 G</t>
  </si>
  <si>
    <t xml:space="preserve"> 1894 G</t>
  </si>
  <si>
    <t xml:space="preserve"> 1901 G</t>
  </si>
  <si>
    <t xml:space="preserve"> 1902 G</t>
  </si>
  <si>
    <t xml:space="preserve"> 1903 G</t>
  </si>
  <si>
    <t xml:space="preserve"> 1904 G</t>
  </si>
  <si>
    <t xml:space="preserve"> 1905 G</t>
  </si>
  <si>
    <t xml:space="preserve"> 1906 G</t>
  </si>
  <si>
    <t xml:space="preserve"> 1907 G</t>
  </si>
  <si>
    <t xml:space="preserve"> 1908 G</t>
  </si>
  <si>
    <t xml:space="preserve"> 1909 G</t>
  </si>
  <si>
    <t xml:space="preserve"> 1910 G</t>
  </si>
  <si>
    <t xml:space="preserve"> 1911 G</t>
  </si>
  <si>
    <t xml:space="preserve"> 1912 G</t>
  </si>
  <si>
    <t xml:space="preserve"> 1913 G</t>
  </si>
  <si>
    <t xml:space="preserve"> 1914 G</t>
  </si>
  <si>
    <t xml:space="preserve"> 1915 G</t>
  </si>
  <si>
    <t>Un296</t>
  </si>
  <si>
    <t>0404-372_asp1</t>
  </si>
  <si>
    <t>Un297</t>
  </si>
  <si>
    <t>0404-372_asp2</t>
  </si>
  <si>
    <t>Un298</t>
  </si>
  <si>
    <t>0404-372_asp3</t>
  </si>
  <si>
    <t>Un299</t>
  </si>
  <si>
    <t>Un300</t>
  </si>
  <si>
    <t>Un301</t>
  </si>
  <si>
    <t>Un302</t>
  </si>
  <si>
    <t>Un303</t>
  </si>
  <si>
    <t>Un304</t>
  </si>
  <si>
    <t>Un305</t>
  </si>
  <si>
    <t>Un306</t>
  </si>
  <si>
    <t>Un307</t>
  </si>
  <si>
    <t xml:space="preserve"> 1916 G</t>
  </si>
  <si>
    <t xml:space="preserve"> 1917 G</t>
  </si>
  <si>
    <t xml:space="preserve"> 1918 G</t>
  </si>
  <si>
    <t xml:space="preserve"> 1919 G</t>
  </si>
  <si>
    <t xml:space="preserve"> 1920 G</t>
  </si>
  <si>
    <t xml:space="preserve"> 1921 G</t>
  </si>
  <si>
    <t xml:space="preserve"> 1922 G</t>
  </si>
  <si>
    <t xml:space="preserve"> 1923 G</t>
  </si>
  <si>
    <t>0404-372_Py1</t>
  </si>
  <si>
    <t xml:space="preserve"> 1924 G</t>
  </si>
  <si>
    <t xml:space="preserve"> 1925 G</t>
  </si>
  <si>
    <t xml:space="preserve"> 1926 G</t>
  </si>
  <si>
    <t xml:space="preserve"> 1927 G</t>
  </si>
  <si>
    <t xml:space="preserve"> 1928 G</t>
  </si>
  <si>
    <t>1130-222_asp1</t>
  </si>
  <si>
    <t>1130-222_asp2</t>
  </si>
  <si>
    <t>1130-222_asp3</t>
  </si>
  <si>
    <t>1130-222_asp4</t>
  </si>
  <si>
    <t>Un308</t>
  </si>
  <si>
    <t>Un309</t>
  </si>
  <si>
    <t>Un310</t>
  </si>
  <si>
    <t>Un311</t>
  </si>
  <si>
    <t xml:space="preserve"> 1929 G</t>
  </si>
  <si>
    <t xml:space="preserve"> 1930 G</t>
  </si>
  <si>
    <t xml:space="preserve"> 1931 G</t>
  </si>
  <si>
    <t xml:space="preserve"> 1932 G</t>
  </si>
  <si>
    <t xml:space="preserve"> 1933 G</t>
  </si>
  <si>
    <t xml:space="preserve"> 1934 G</t>
  </si>
  <si>
    <t xml:space="preserve"> 1935 G</t>
  </si>
  <si>
    <t xml:space="preserve"> 1936 G</t>
  </si>
  <si>
    <t xml:space="preserve"> 1937 G</t>
  </si>
  <si>
    <t xml:space="preserve"> 1938 G</t>
  </si>
  <si>
    <t xml:space="preserve"> 1939 G</t>
  </si>
  <si>
    <t xml:space="preserve"> 1940 G</t>
  </si>
  <si>
    <t xml:space="preserve"> 1941 G</t>
  </si>
  <si>
    <t xml:space="preserve"> 1942 G</t>
  </si>
  <si>
    <t xml:space="preserve"> 1943 G</t>
  </si>
  <si>
    <t xml:space="preserve"> 1944 G</t>
  </si>
  <si>
    <t xml:space="preserve"> 1945 G</t>
  </si>
  <si>
    <t xml:space="preserve"> 1946 G</t>
  </si>
  <si>
    <t xml:space="preserve"> 1947 G</t>
  </si>
  <si>
    <t xml:space="preserve"> 1948 G</t>
  </si>
  <si>
    <t xml:space="preserve"> 1949 G</t>
  </si>
  <si>
    <t xml:space="preserve"> 1950 G</t>
  </si>
  <si>
    <t xml:space="preserve"> 1951 G</t>
  </si>
  <si>
    <t xml:space="preserve"> 1952 G</t>
  </si>
  <si>
    <t xml:space="preserve"> 1953 G</t>
  </si>
  <si>
    <t xml:space="preserve"> 1954 G</t>
  </si>
  <si>
    <t xml:space="preserve"> 1955 G</t>
  </si>
  <si>
    <t xml:space="preserve"> 1956 G</t>
  </si>
  <si>
    <t>0404-378_asp1</t>
  </si>
  <si>
    <t>0404-378_asp2</t>
  </si>
  <si>
    <t>0404-378_asp3</t>
  </si>
  <si>
    <t>0404-378_asp4</t>
  </si>
  <si>
    <t>0404-378_asp5</t>
  </si>
  <si>
    <t>0404-378_asp6</t>
  </si>
  <si>
    <t xml:space="preserve"> 1957 G</t>
  </si>
  <si>
    <t xml:space="preserve"> 1958 G</t>
  </si>
  <si>
    <t xml:space="preserve"> 1959 G</t>
  </si>
  <si>
    <t xml:space="preserve"> 1960 G</t>
  </si>
  <si>
    <t xml:space="preserve"> 1961 G</t>
  </si>
  <si>
    <t xml:space="preserve"> 1962 G</t>
  </si>
  <si>
    <t xml:space="preserve"> 1963 G</t>
  </si>
  <si>
    <t xml:space="preserve"> 1964 G</t>
  </si>
  <si>
    <t>0404-378_Py1</t>
  </si>
  <si>
    <t xml:space="preserve"> 1965 G</t>
  </si>
  <si>
    <t xml:space="preserve"> 1966 G</t>
  </si>
  <si>
    <t xml:space="preserve"> 1967 G</t>
  </si>
  <si>
    <t xml:space="preserve"> 1968 G</t>
  </si>
  <si>
    <t xml:space="preserve"> 1969 G</t>
  </si>
  <si>
    <t xml:space="preserve"> 1970 G</t>
  </si>
  <si>
    <t xml:space="preserve"> 1971 G</t>
  </si>
  <si>
    <t xml:space="preserve"> 1972 G</t>
  </si>
  <si>
    <t xml:space="preserve"> 1973 G</t>
  </si>
  <si>
    <t xml:space="preserve"> 1974 G</t>
  </si>
  <si>
    <t xml:space="preserve"> 1975 G</t>
  </si>
  <si>
    <t xml:space="preserve"> 1976 G</t>
  </si>
  <si>
    <t xml:space="preserve"> 1977 G</t>
  </si>
  <si>
    <t xml:space="preserve"> 1978 G</t>
  </si>
  <si>
    <t xml:space="preserve"> 1979 G</t>
  </si>
  <si>
    <t xml:space="preserve"> 1980 G</t>
  </si>
  <si>
    <t xml:space="preserve"> 1981 G</t>
  </si>
  <si>
    <t xml:space="preserve"> 1982 G</t>
  </si>
  <si>
    <t xml:space="preserve"> 1983 G</t>
  </si>
  <si>
    <t xml:space="preserve"> 1984 G</t>
  </si>
  <si>
    <t xml:space="preserve"> 1985 G</t>
  </si>
  <si>
    <t xml:space="preserve"> 1986 G</t>
  </si>
  <si>
    <t xml:space="preserve"> 1987 G</t>
  </si>
  <si>
    <t xml:space="preserve"> 1988 G</t>
  </si>
  <si>
    <t xml:space="preserve"> 1989 G</t>
  </si>
  <si>
    <t>0404-378_Py2</t>
  </si>
  <si>
    <t xml:space="preserve"> 1990 G</t>
  </si>
  <si>
    <t xml:space="preserve"> 1991 G</t>
  </si>
  <si>
    <t xml:space="preserve"> 1992 G</t>
  </si>
  <si>
    <t xml:space="preserve"> 1993 G</t>
  </si>
  <si>
    <t xml:space="preserve"> 1994 G</t>
  </si>
  <si>
    <t xml:space="preserve"> 1995 G</t>
  </si>
  <si>
    <t xml:space="preserve"> 1996 G</t>
  </si>
  <si>
    <t xml:space="preserve"> 1997 G</t>
  </si>
  <si>
    <t xml:space="preserve"> 1998 G</t>
  </si>
  <si>
    <t>st dev</t>
  </si>
  <si>
    <t>0404-358_asp1</t>
  </si>
  <si>
    <t xml:space="preserve"> 2007 G</t>
  </si>
  <si>
    <t xml:space="preserve"> 2008 G</t>
  </si>
  <si>
    <t xml:space="preserve"> 2009 G</t>
  </si>
  <si>
    <t xml:space="preserve"> 2010 G</t>
  </si>
  <si>
    <t xml:space="preserve"> 2011 G</t>
  </si>
  <si>
    <t xml:space="preserve"> 2012 G</t>
  </si>
  <si>
    <t xml:space="preserve"> 2013 G</t>
  </si>
  <si>
    <t xml:space="preserve"> 2014 G</t>
  </si>
  <si>
    <t>Un 314</t>
  </si>
  <si>
    <t>Un 315</t>
  </si>
  <si>
    <t>Un 316</t>
  </si>
  <si>
    <t>0404-358_asp4</t>
  </si>
  <si>
    <t>Un 317</t>
  </si>
  <si>
    <t>0404-358_asp5</t>
  </si>
  <si>
    <t>Un 318</t>
  </si>
  <si>
    <t>0404-358_asp6</t>
  </si>
  <si>
    <t>Un 319</t>
  </si>
  <si>
    <t>Un 320</t>
  </si>
  <si>
    <t xml:space="preserve"> 2015 G</t>
  </si>
  <si>
    <t xml:space="preserve"> 2016 G</t>
  </si>
  <si>
    <t xml:space="preserve"> 2017 G</t>
  </si>
  <si>
    <t xml:space="preserve"> 2018 B</t>
  </si>
  <si>
    <t xml:space="preserve"> 2019 G</t>
  </si>
  <si>
    <t xml:space="preserve"> 2020 G</t>
  </si>
  <si>
    <t xml:space="preserve"> 2021 G</t>
  </si>
  <si>
    <t xml:space="preserve"> 2022 G</t>
  </si>
  <si>
    <t xml:space="preserve"> 2023 G</t>
  </si>
  <si>
    <t xml:space="preserve"> 2024 G</t>
  </si>
  <si>
    <t xml:space="preserve"> 2025 G</t>
  </si>
  <si>
    <t xml:space="preserve"> 2026 G</t>
  </si>
  <si>
    <t xml:space="preserve"> 2027 G</t>
  </si>
  <si>
    <t xml:space="preserve"> 2028 G</t>
  </si>
  <si>
    <t xml:space="preserve"> 2029 G</t>
  </si>
  <si>
    <t xml:space="preserve"> 2030 G</t>
  </si>
  <si>
    <t xml:space="preserve"> 2031 G</t>
  </si>
  <si>
    <t xml:space="preserve"> 2032 G</t>
  </si>
  <si>
    <t xml:space="preserve"> 2033 G</t>
  </si>
  <si>
    <t xml:space="preserve"> 2034 G</t>
  </si>
  <si>
    <t>Un 321</t>
  </si>
  <si>
    <t>Un 322</t>
  </si>
  <si>
    <t xml:space="preserve"> 2035 G</t>
  </si>
  <si>
    <t xml:space="preserve"> 2036 G</t>
  </si>
  <si>
    <t xml:space="preserve"> 2037 G</t>
  </si>
  <si>
    <t xml:space="preserve"> 2038 G</t>
  </si>
  <si>
    <t xml:space="preserve"> 2039 G</t>
  </si>
  <si>
    <t xml:space="preserve"> 2040 G</t>
  </si>
  <si>
    <t xml:space="preserve"> 2041 G</t>
  </si>
  <si>
    <t xml:space="preserve"> 2042 G</t>
  </si>
  <si>
    <t xml:space="preserve"> 2043 G</t>
  </si>
  <si>
    <t xml:space="preserve"> 2044 G</t>
  </si>
  <si>
    <t xml:space="preserve"> 2045 G</t>
  </si>
  <si>
    <t xml:space="preserve"> 2046 G</t>
  </si>
  <si>
    <t xml:space="preserve"> 2047 G</t>
  </si>
  <si>
    <t>0404-358_Py1</t>
  </si>
  <si>
    <t xml:space="preserve"> 2048 G</t>
  </si>
  <si>
    <t xml:space="preserve"> 2049 G</t>
  </si>
  <si>
    <t xml:space="preserve"> 2050 G</t>
  </si>
  <si>
    <t xml:space="preserve"> 2051 G</t>
  </si>
  <si>
    <t xml:space="preserve"> 2052 G</t>
  </si>
  <si>
    <t xml:space="preserve"> 2053 G</t>
  </si>
  <si>
    <t xml:space="preserve"> 2054 G</t>
  </si>
  <si>
    <t xml:space="preserve"> 2055 G</t>
  </si>
  <si>
    <t>0404-368_asp2 (Un246 &amp; Un268)</t>
  </si>
  <si>
    <t xml:space="preserve"> 2056 G</t>
  </si>
  <si>
    <t xml:space="preserve"> 2057 G</t>
  </si>
  <si>
    <t xml:space="preserve"> 2058 G</t>
  </si>
  <si>
    <t xml:space="preserve"> 2059 G</t>
  </si>
  <si>
    <t xml:space="preserve"> 2060 G</t>
  </si>
  <si>
    <t xml:space="preserve"> 2061 G</t>
  </si>
  <si>
    <t>0404-368_asp3 (Un247 &amp; Un267)</t>
  </si>
  <si>
    <t>0404-358_asp7 (Un 241 &amp; Un 265)</t>
  </si>
  <si>
    <t>combine new sample with Un284 blank correction</t>
  </si>
  <si>
    <t>As-D (la)</t>
  </si>
  <si>
    <t>As ()</t>
  </si>
  <si>
    <t xml:space="preserve"> 1613 G</t>
  </si>
  <si>
    <t xml:space="preserve"> 1614 G</t>
  </si>
  <si>
    <t xml:space="preserve"> 1615 G</t>
  </si>
  <si>
    <t xml:space="preserve"> 1616 G</t>
  </si>
  <si>
    <t xml:space="preserve"> 1617 G</t>
  </si>
  <si>
    <t>Un 235</t>
  </si>
  <si>
    <t>Element by difference for As - Never re-run at 100nA for some reason</t>
  </si>
  <si>
    <t>0404-358_asp2 (Un236 &amp; Un 260)</t>
  </si>
  <si>
    <t>0404-358_asp3 (Un237 &amp; Un 261)</t>
  </si>
  <si>
    <t>Fe (ka)</t>
  </si>
  <si>
    <t xml:space="preserve"> 2125 G</t>
  </si>
  <si>
    <t xml:space="preserve"> 2126 G</t>
  </si>
  <si>
    <t xml:space="preserve"> 2127 G</t>
  </si>
  <si>
    <t xml:space="preserve"> 2128 G</t>
  </si>
  <si>
    <t xml:space="preserve"> 2129 G</t>
  </si>
  <si>
    <t xml:space="preserve"> 2130 G</t>
  </si>
  <si>
    <t xml:space="preserve"> 2131 G</t>
  </si>
  <si>
    <t>Un367</t>
  </si>
  <si>
    <t>1130-328.5_asp1</t>
  </si>
  <si>
    <t>Un368</t>
  </si>
  <si>
    <t>1130-328.5_asp2</t>
  </si>
  <si>
    <t>Un369</t>
  </si>
  <si>
    <t>1130-328.5_asp3</t>
  </si>
  <si>
    <t xml:space="preserve"> 2132 G</t>
  </si>
  <si>
    <t xml:space="preserve"> 2133 G</t>
  </si>
  <si>
    <t xml:space="preserve"> 2134 G</t>
  </si>
  <si>
    <t xml:space="preserve"> 2135 G</t>
  </si>
  <si>
    <t xml:space="preserve"> 2136 G</t>
  </si>
  <si>
    <t xml:space="preserve"> 2137 G</t>
  </si>
  <si>
    <t xml:space="preserve"> 2138 G</t>
  </si>
  <si>
    <t xml:space="preserve"> 2139 G</t>
  </si>
  <si>
    <t xml:space="preserve"> 2140 G</t>
  </si>
  <si>
    <t xml:space="preserve"> 2141 G</t>
  </si>
  <si>
    <t xml:space="preserve"> 2142 G</t>
  </si>
  <si>
    <t xml:space="preserve"> 2143 G</t>
  </si>
  <si>
    <t>Un370</t>
  </si>
  <si>
    <t xml:space="preserve"> 2144 G</t>
  </si>
  <si>
    <t xml:space="preserve"> 2145 G</t>
  </si>
  <si>
    <t xml:space="preserve"> 2146 G</t>
  </si>
  <si>
    <t xml:space="preserve"> 2147 G</t>
  </si>
  <si>
    <t xml:space="preserve"> 2148 G</t>
  </si>
  <si>
    <t>1130-314.5_PY1</t>
  </si>
  <si>
    <t>Un371</t>
  </si>
  <si>
    <t>Un372</t>
  </si>
  <si>
    <t>Un373</t>
  </si>
  <si>
    <t>Un374</t>
  </si>
  <si>
    <t>1130-314.5_asp1</t>
  </si>
  <si>
    <t>1130-314.5_asp2</t>
  </si>
  <si>
    <t>1130-314.5_asp3</t>
  </si>
  <si>
    <t xml:space="preserve"> 2149 G</t>
  </si>
  <si>
    <t xml:space="preserve"> 2150 G</t>
  </si>
  <si>
    <t xml:space="preserve"> 2151 G</t>
  </si>
  <si>
    <t xml:space="preserve"> 2152 G</t>
  </si>
  <si>
    <t xml:space="preserve"> 2153 G</t>
  </si>
  <si>
    <t xml:space="preserve"> 2154 G</t>
  </si>
  <si>
    <t xml:space="preserve"> 2155 G</t>
  </si>
  <si>
    <t xml:space="preserve"> 2156 G</t>
  </si>
  <si>
    <t xml:space="preserve"> 2157 G</t>
  </si>
  <si>
    <t xml:space="preserve"> 2158 G</t>
  </si>
  <si>
    <t xml:space="preserve"> 2159 G</t>
  </si>
  <si>
    <t xml:space="preserve"> 2160 G</t>
  </si>
  <si>
    <t xml:space="preserve"> 2161 G</t>
  </si>
  <si>
    <t xml:space="preserve"> 2162 G</t>
  </si>
  <si>
    <t xml:space="preserve"> 2163 G</t>
  </si>
  <si>
    <t>1129-273_asp1</t>
  </si>
  <si>
    <t>1129-273_asp2</t>
  </si>
  <si>
    <t>1129-273_PY1</t>
  </si>
  <si>
    <t>Un375</t>
  </si>
  <si>
    <t xml:space="preserve"> 2164 G</t>
  </si>
  <si>
    <t xml:space="preserve"> 2165 G</t>
  </si>
  <si>
    <t xml:space="preserve"> 2166 G</t>
  </si>
  <si>
    <t xml:space="preserve"> 2167 G</t>
  </si>
  <si>
    <t xml:space="preserve"> 2168 G</t>
  </si>
  <si>
    <t xml:space="preserve"> 2169 G</t>
  </si>
  <si>
    <t xml:space="preserve"> 2170 G</t>
  </si>
  <si>
    <t xml:space="preserve"> 2171 G</t>
  </si>
  <si>
    <t xml:space="preserve"> 2172 G</t>
  </si>
  <si>
    <t xml:space="preserve"> 2173 G</t>
  </si>
  <si>
    <t xml:space="preserve"> 2176 G</t>
  </si>
  <si>
    <t>Un378</t>
  </si>
  <si>
    <t>Un379</t>
  </si>
  <si>
    <t>Un380</t>
  </si>
  <si>
    <t>Un381</t>
  </si>
  <si>
    <t>Un382</t>
  </si>
  <si>
    <t>Un383</t>
  </si>
  <si>
    <t>Un384</t>
  </si>
  <si>
    <t>1135-411_asp1</t>
  </si>
  <si>
    <t>1135-411_asp2</t>
  </si>
  <si>
    <t>1135-411_asp3</t>
  </si>
  <si>
    <t>1135-411_asp4</t>
  </si>
  <si>
    <t>1135-411_asp5</t>
  </si>
  <si>
    <t>Un377</t>
  </si>
  <si>
    <t xml:space="preserve"> 2177 G</t>
  </si>
  <si>
    <t xml:space="preserve"> 2178 G</t>
  </si>
  <si>
    <t xml:space="preserve"> 2179 G</t>
  </si>
  <si>
    <t xml:space="preserve"> 2180 G</t>
  </si>
  <si>
    <t xml:space="preserve"> 2181 G</t>
  </si>
  <si>
    <t>Bad data - &lt;70 totals</t>
  </si>
  <si>
    <t xml:space="preserve"> 2194 G</t>
  </si>
  <si>
    <t xml:space="preserve"> 2195 G</t>
  </si>
  <si>
    <t xml:space="preserve"> 2196 G</t>
  </si>
  <si>
    <t xml:space="preserve"> 2197 G</t>
  </si>
  <si>
    <t>1135-411_asp6</t>
  </si>
  <si>
    <t>Bad data - &lt;30 totals</t>
  </si>
  <si>
    <t>Bad data - &lt;20 totals</t>
  </si>
  <si>
    <t>1135-550_asp1</t>
  </si>
  <si>
    <t>1135-550_asp2</t>
  </si>
  <si>
    <t>1135-550_asp3</t>
  </si>
  <si>
    <t xml:space="preserve"> 2204 G</t>
  </si>
  <si>
    <t xml:space="preserve"> 2205 G</t>
  </si>
  <si>
    <t xml:space="preserve"> 2206 G</t>
  </si>
  <si>
    <t xml:space="preserve"> 2207 G</t>
  </si>
  <si>
    <t xml:space="preserve"> 2208 G</t>
  </si>
  <si>
    <t xml:space="preserve"> 2209 G</t>
  </si>
  <si>
    <t xml:space="preserve"> 2210 G</t>
  </si>
  <si>
    <t xml:space="preserve"> 2211 G</t>
  </si>
  <si>
    <t xml:space="preserve"> 2212 G</t>
  </si>
  <si>
    <t xml:space="preserve"> 2213 G</t>
  </si>
  <si>
    <t xml:space="preserve"> 2214 G</t>
  </si>
  <si>
    <t xml:space="preserve"> 2215 G</t>
  </si>
  <si>
    <t xml:space="preserve"> 2216 G</t>
  </si>
  <si>
    <t xml:space="preserve"> 2217 G</t>
  </si>
  <si>
    <t xml:space="preserve"> 2218 G</t>
  </si>
  <si>
    <t>Un395</t>
  </si>
  <si>
    <t xml:space="preserve"> 2261 G</t>
  </si>
  <si>
    <t xml:space="preserve"> 2262 G</t>
  </si>
  <si>
    <t xml:space="preserve"> 2263 G</t>
  </si>
  <si>
    <t xml:space="preserve"> 2264 G</t>
  </si>
  <si>
    <t xml:space="preserve"> 2265 G</t>
  </si>
  <si>
    <t>Un393</t>
  </si>
  <si>
    <t>1135-550_PY1</t>
  </si>
  <si>
    <t>Un394</t>
  </si>
  <si>
    <t>1135-550_PY2</t>
  </si>
  <si>
    <t xml:space="preserve"> 2255 G</t>
  </si>
  <si>
    <t xml:space="preserve"> 2256 G</t>
  </si>
  <si>
    <t xml:space="preserve"> 2257 G</t>
  </si>
  <si>
    <t xml:space="preserve"> 2258 G</t>
  </si>
  <si>
    <t xml:space="preserve"> 2259 G</t>
  </si>
  <si>
    <t xml:space="preserve"> 2260 G</t>
  </si>
  <si>
    <t>Un386</t>
  </si>
  <si>
    <t>1135-503.8_asp1</t>
  </si>
  <si>
    <t>Un387</t>
  </si>
  <si>
    <t>1135-503.8_asp2</t>
  </si>
  <si>
    <t>Un388</t>
  </si>
  <si>
    <t>1135-503.8_asp3</t>
  </si>
  <si>
    <t>Un389</t>
  </si>
  <si>
    <t>1135-503.8_asp4</t>
  </si>
  <si>
    <t>Un390</t>
  </si>
  <si>
    <t>1135-503.8_asp5</t>
  </si>
  <si>
    <t xml:space="preserve"> 2219 G</t>
  </si>
  <si>
    <t xml:space="preserve"> 2220 G</t>
  </si>
  <si>
    <t xml:space="preserve"> 2221 G</t>
  </si>
  <si>
    <t xml:space="preserve"> 2222 G</t>
  </si>
  <si>
    <t xml:space="preserve"> 2223 G</t>
  </si>
  <si>
    <t xml:space="preserve"> 2224 G</t>
  </si>
  <si>
    <t xml:space="preserve"> 2225 G</t>
  </si>
  <si>
    <t xml:space="preserve"> 2226 G</t>
  </si>
  <si>
    <t xml:space="preserve"> 2227 G</t>
  </si>
  <si>
    <t xml:space="preserve"> 2228 G</t>
  </si>
  <si>
    <t xml:space="preserve"> 2229 G</t>
  </si>
  <si>
    <t xml:space="preserve"> 2230 G</t>
  </si>
  <si>
    <t xml:space="preserve"> 2231 G</t>
  </si>
  <si>
    <t xml:space="preserve"> 2232 G</t>
  </si>
  <si>
    <t xml:space="preserve"> 2233 G</t>
  </si>
  <si>
    <t xml:space="preserve"> 2234 G</t>
  </si>
  <si>
    <t xml:space="preserve"> 2235 G</t>
  </si>
  <si>
    <t xml:space="preserve"> 2236 G</t>
  </si>
  <si>
    <t xml:space="preserve"> 2237 G</t>
  </si>
  <si>
    <t xml:space="preserve"> 2238 G</t>
  </si>
  <si>
    <t xml:space="preserve"> 2239 G</t>
  </si>
  <si>
    <t xml:space="preserve"> 2240 G</t>
  </si>
  <si>
    <t xml:space="preserve"> 2241 G</t>
  </si>
  <si>
    <t xml:space="preserve"> 2242 G</t>
  </si>
  <si>
    <t xml:space="preserve"> 2243 G</t>
  </si>
  <si>
    <t xml:space="preserve"> 2244 G</t>
  </si>
  <si>
    <t xml:space="preserve"> 2245 G</t>
  </si>
  <si>
    <t>Un391</t>
  </si>
  <si>
    <t>1135-503.8_asp6</t>
  </si>
  <si>
    <t>Un396</t>
  </si>
  <si>
    <t>Un397</t>
  </si>
  <si>
    <t>Un398</t>
  </si>
  <si>
    <t>Un399</t>
  </si>
  <si>
    <t xml:space="preserve"> 2246 G</t>
  </si>
  <si>
    <t xml:space="preserve"> 2247 G</t>
  </si>
  <si>
    <t xml:space="preserve"> 2248 G</t>
  </si>
  <si>
    <t xml:space="preserve"> 2249 G</t>
  </si>
  <si>
    <t xml:space="preserve"> 2250 G</t>
  </si>
  <si>
    <t xml:space="preserve"> 2251 G</t>
  </si>
  <si>
    <t xml:space="preserve"> 2252 G</t>
  </si>
  <si>
    <t>1148_1510.5_PY1</t>
  </si>
  <si>
    <t>1148_1510.5_PY2</t>
  </si>
  <si>
    <t>1148_1510.5_PY3</t>
  </si>
  <si>
    <t xml:space="preserve"> 2266 G</t>
  </si>
  <si>
    <t xml:space="preserve"> 2267 G</t>
  </si>
  <si>
    <t xml:space="preserve"> 2268 G</t>
  </si>
  <si>
    <t xml:space="preserve"> 2269 G</t>
  </si>
  <si>
    <t xml:space="preserve"> 2270 G</t>
  </si>
  <si>
    <t xml:space="preserve"> 2271 G</t>
  </si>
  <si>
    <t xml:space="preserve"> 2272 G</t>
  </si>
  <si>
    <t xml:space="preserve"> 2273 G</t>
  </si>
  <si>
    <t xml:space="preserve"> 2274 G</t>
  </si>
  <si>
    <t xml:space="preserve"> 2275 G</t>
  </si>
  <si>
    <t xml:space="preserve"> 2276 G</t>
  </si>
  <si>
    <t xml:space="preserve"> 2277 G</t>
  </si>
  <si>
    <t xml:space="preserve"> 2278 G</t>
  </si>
  <si>
    <t>1148_1510.5_asp1</t>
  </si>
  <si>
    <t>Un400</t>
  </si>
  <si>
    <t>1148_1510.5_asp2</t>
  </si>
  <si>
    <t>Un401</t>
  </si>
  <si>
    <t>1148_1510.5_asp3</t>
  </si>
  <si>
    <t>Un402</t>
  </si>
  <si>
    <t xml:space="preserve"> 2279 G</t>
  </si>
  <si>
    <t xml:space="preserve"> 2280 G</t>
  </si>
  <si>
    <t xml:space="preserve"> 2281 G</t>
  </si>
  <si>
    <t xml:space="preserve"> 2282 G</t>
  </si>
  <si>
    <t xml:space="preserve"> 2283 G</t>
  </si>
  <si>
    <t xml:space="preserve"> 2284 G</t>
  </si>
  <si>
    <t xml:space="preserve"> 2285 G</t>
  </si>
  <si>
    <t xml:space="preserve"> 2286 G</t>
  </si>
  <si>
    <t xml:space="preserve"> 2287 G</t>
  </si>
  <si>
    <t xml:space="preserve"> 2288 G</t>
  </si>
  <si>
    <t xml:space="preserve"> 2289 G</t>
  </si>
  <si>
    <t xml:space="preserve"> 2290 G</t>
  </si>
  <si>
    <t xml:space="preserve"> 2291 G</t>
  </si>
  <si>
    <t xml:space="preserve"> 2292 G</t>
  </si>
  <si>
    <t xml:space="preserve"> 2293 G</t>
  </si>
  <si>
    <t xml:space="preserve"> 2294 G</t>
  </si>
  <si>
    <t xml:space="preserve"> 2295 G</t>
  </si>
  <si>
    <t xml:space="preserve"> 2296 G</t>
  </si>
  <si>
    <t xml:space="preserve"> 2297 G</t>
  </si>
  <si>
    <t xml:space="preserve"> 2298 G</t>
  </si>
  <si>
    <t xml:space="preserve"> 2299 G</t>
  </si>
  <si>
    <t xml:space="preserve"> 2300 G</t>
  </si>
  <si>
    <t xml:space="preserve"> 2301 G</t>
  </si>
  <si>
    <t xml:space="preserve"> 2302 G</t>
  </si>
  <si>
    <t xml:space="preserve"> 2303 G</t>
  </si>
  <si>
    <t xml:space="preserve"> 2304 G</t>
  </si>
  <si>
    <t xml:space="preserve"> 2305 G</t>
  </si>
  <si>
    <t xml:space="preserve"> 2306 G</t>
  </si>
  <si>
    <t xml:space="preserve"> 2307 G</t>
  </si>
  <si>
    <t>1148_257_PY1</t>
  </si>
  <si>
    <t xml:space="preserve"> 2308 G</t>
  </si>
  <si>
    <t xml:space="preserve"> 2309 G</t>
  </si>
  <si>
    <t xml:space="preserve"> 2310 G</t>
  </si>
  <si>
    <t xml:space="preserve"> 2311 G</t>
  </si>
  <si>
    <t xml:space="preserve"> 2312 G</t>
  </si>
  <si>
    <t xml:space="preserve"> 2313 G</t>
  </si>
  <si>
    <t xml:space="preserve"> 2314 G</t>
  </si>
  <si>
    <t xml:space="preserve"> 2315 G</t>
  </si>
  <si>
    <t xml:space="preserve"> 2316 G</t>
  </si>
  <si>
    <t xml:space="preserve"> 2317 G</t>
  </si>
  <si>
    <t xml:space="preserve"> 2318 G</t>
  </si>
  <si>
    <t xml:space="preserve"> 2319 G</t>
  </si>
  <si>
    <t>Un403</t>
  </si>
  <si>
    <t>1148_257_asp1</t>
  </si>
  <si>
    <t>1148_257_PY2</t>
  </si>
  <si>
    <t>Un404</t>
  </si>
  <si>
    <t>1148_257_PY3</t>
  </si>
  <si>
    <t>Un405</t>
  </si>
  <si>
    <t xml:space="preserve"> 2320 G</t>
  </si>
  <si>
    <t xml:space="preserve"> 2321 G</t>
  </si>
  <si>
    <t xml:space="preserve"> 2322 G</t>
  </si>
  <si>
    <t xml:space="preserve"> 2323 G</t>
  </si>
  <si>
    <t xml:space="preserve"> 2324 G</t>
  </si>
  <si>
    <t xml:space="preserve"> 2325 G</t>
  </si>
  <si>
    <t xml:space="preserve"> 2326 G</t>
  </si>
  <si>
    <t xml:space="preserve"> 2327 G</t>
  </si>
  <si>
    <t xml:space="preserve"> 2328 G</t>
  </si>
  <si>
    <t xml:space="preserve"> 2329 G</t>
  </si>
  <si>
    <t xml:space="preserve"> 2330 G</t>
  </si>
  <si>
    <t xml:space="preserve"> 2331 G</t>
  </si>
  <si>
    <t xml:space="preserve"> 2332 G</t>
  </si>
  <si>
    <t xml:space="preserve"> 2333 G</t>
  </si>
  <si>
    <t xml:space="preserve"> 2334 G</t>
  </si>
  <si>
    <t xml:space="preserve"> 2335 G</t>
  </si>
  <si>
    <t xml:space="preserve"> 2336 G</t>
  </si>
  <si>
    <t xml:space="preserve"> 2337 G</t>
  </si>
  <si>
    <t xml:space="preserve"> 2338 G</t>
  </si>
  <si>
    <t xml:space="preserve"> 2339 G</t>
  </si>
  <si>
    <t xml:space="preserve"> 2340 G</t>
  </si>
  <si>
    <t>Un406</t>
  </si>
  <si>
    <t>1148_527_PY1</t>
  </si>
  <si>
    <t>Un407</t>
  </si>
  <si>
    <t>1148_527_PY2</t>
  </si>
  <si>
    <t>Un408</t>
  </si>
  <si>
    <t>1148_527_PY3</t>
  </si>
  <si>
    <t xml:space="preserve"> 2341 G</t>
  </si>
  <si>
    <t xml:space="preserve"> 2342 G</t>
  </si>
  <si>
    <t xml:space="preserve"> 2343 G</t>
  </si>
  <si>
    <t xml:space="preserve"> 2344 G</t>
  </si>
  <si>
    <t xml:space="preserve"> 2345 G</t>
  </si>
  <si>
    <t xml:space="preserve"> 2346 G</t>
  </si>
  <si>
    <t xml:space="preserve"> 2347 G</t>
  </si>
  <si>
    <t xml:space="preserve"> 2348 G</t>
  </si>
  <si>
    <t xml:space="preserve"> 2349 G</t>
  </si>
  <si>
    <t xml:space="preserve"> 2350 G</t>
  </si>
  <si>
    <t xml:space="preserve"> 2351 G</t>
  </si>
  <si>
    <t xml:space="preserve"> 2352 G</t>
  </si>
  <si>
    <t xml:space="preserve"> 2353 G</t>
  </si>
  <si>
    <t xml:space="preserve"> 2354 G</t>
  </si>
  <si>
    <t xml:space="preserve"> 2355 G</t>
  </si>
  <si>
    <t>PYRITE- w/ CTPyrite blank correct</t>
  </si>
  <si>
    <t>This is Pyrite</t>
  </si>
  <si>
    <t>Pyrite</t>
  </si>
  <si>
    <t xml:space="preserve"> 2364 G</t>
  </si>
  <si>
    <t xml:space="preserve"> 2365 G</t>
  </si>
  <si>
    <t xml:space="preserve"> 2366 G</t>
  </si>
  <si>
    <t xml:space="preserve"> 2367 G</t>
  </si>
  <si>
    <t xml:space="preserve"> 2368 G</t>
  </si>
  <si>
    <t>Rerun as check 4.18 - data looks pretty okay</t>
  </si>
  <si>
    <t>#Fe</t>
  </si>
  <si>
    <t>#S</t>
  </si>
  <si>
    <t>%As</t>
  </si>
  <si>
    <t>%s</t>
  </si>
  <si>
    <t>%Fe</t>
  </si>
  <si>
    <t xml:space="preserve"> 2174 G</t>
  </si>
  <si>
    <t xml:space="preserve"> 2175 G</t>
  </si>
  <si>
    <t xml:space="preserve"> 2182 G</t>
  </si>
  <si>
    <t xml:space="preserve"> 2183 G</t>
  </si>
  <si>
    <t xml:space="preserve"> 2184 G</t>
  </si>
  <si>
    <t xml:space="preserve"> 2185 G</t>
  </si>
  <si>
    <t xml:space="preserve"> 2186 G</t>
  </si>
  <si>
    <t xml:space="preserve"> 2187 G</t>
  </si>
  <si>
    <t xml:space="preserve"> 2188 G</t>
  </si>
  <si>
    <t xml:space="preserve"> 2189 G</t>
  </si>
  <si>
    <t xml:space="preserve"> 2190 G</t>
  </si>
  <si>
    <t xml:space="preserve"> 2191 G</t>
  </si>
  <si>
    <t xml:space="preserve"> 2192 G</t>
  </si>
  <si>
    <t xml:space="preserve"> 2193 G</t>
  </si>
  <si>
    <t>%feS</t>
  </si>
  <si>
    <t xml:space="preserve"> 2198 G</t>
  </si>
  <si>
    <t xml:space="preserve"> 2199 G</t>
  </si>
  <si>
    <t xml:space="preserve"> 2200 G</t>
  </si>
  <si>
    <t xml:space="preserve"> 2201 G</t>
  </si>
  <si>
    <t xml:space="preserve"> 2202 G</t>
  </si>
  <si>
    <t xml:space="preserve"> 2203 G</t>
  </si>
  <si>
    <t>Un 9</t>
  </si>
  <si>
    <t>asp1</t>
  </si>
  <si>
    <t>Un 10</t>
  </si>
  <si>
    <t>asp2</t>
  </si>
  <si>
    <t>Un 11</t>
  </si>
  <si>
    <t>asp3</t>
  </si>
  <si>
    <t>Un 12</t>
  </si>
  <si>
    <t>asp4</t>
  </si>
  <si>
    <t>Un 13</t>
  </si>
  <si>
    <t>asp5</t>
  </si>
  <si>
    <t>Un 14</t>
  </si>
  <si>
    <t>asp6</t>
  </si>
  <si>
    <t>Un 15</t>
  </si>
  <si>
    <t xml:space="preserve"> 61 G</t>
  </si>
  <si>
    <t xml:space="preserve"> 62 G</t>
  </si>
  <si>
    <t xml:space="preserve"> 63 G</t>
  </si>
  <si>
    <t xml:space="preserve"> 64 G</t>
  </si>
  <si>
    <t xml:space="preserve"> 65 G</t>
  </si>
  <si>
    <t xml:space="preserve"> 66 G</t>
  </si>
  <si>
    <t xml:space="preserve"> 67 G</t>
  </si>
  <si>
    <t xml:space="preserve"> 68 G</t>
  </si>
  <si>
    <t xml:space="preserve"> 69 G</t>
  </si>
  <si>
    <t xml:space="preserve"> 70 G</t>
  </si>
  <si>
    <t xml:space="preserve"> 71 G</t>
  </si>
  <si>
    <t xml:space="preserve"> 72 G</t>
  </si>
  <si>
    <t xml:space="preserve"> 73 G</t>
  </si>
  <si>
    <t xml:space="preserve"> 74 G</t>
  </si>
  <si>
    <t xml:space="preserve"> 75 G</t>
  </si>
  <si>
    <t xml:space="preserve"> 76 G</t>
  </si>
  <si>
    <t xml:space="preserve"> 77 G</t>
  </si>
  <si>
    <t xml:space="preserve"> 78 G</t>
  </si>
  <si>
    <t xml:space="preserve"> 79 G</t>
  </si>
  <si>
    <t xml:space="preserve"> 80 G</t>
  </si>
  <si>
    <t xml:space="preserve"> 81 G</t>
  </si>
  <si>
    <t xml:space="preserve"> 82 G</t>
  </si>
  <si>
    <t xml:space="preserve"> 83 G</t>
  </si>
  <si>
    <t xml:space="preserve"> 84 G</t>
  </si>
  <si>
    <t xml:space="preserve"> 85 G</t>
  </si>
  <si>
    <t xml:space="preserve"> 86 G</t>
  </si>
  <si>
    <t xml:space="preserve"> 87 G</t>
  </si>
  <si>
    <t xml:space="preserve"> 88 G</t>
  </si>
  <si>
    <t xml:space="preserve"> 89 G</t>
  </si>
  <si>
    <t xml:space="preserve"> 90 G</t>
  </si>
  <si>
    <t xml:space="preserve"> 91 G</t>
  </si>
  <si>
    <t xml:space="preserve"> 92 G</t>
  </si>
  <si>
    <t xml:space="preserve"> 93 G</t>
  </si>
  <si>
    <t xml:space="preserve"> 94 G</t>
  </si>
  <si>
    <t xml:space="preserve"> 182 G</t>
  </si>
  <si>
    <t xml:space="preserve"> 183 G</t>
  </si>
  <si>
    <t xml:space="preserve"> 184 G</t>
  </si>
  <si>
    <t xml:space="preserve"> 185 G</t>
  </si>
  <si>
    <t xml:space="preserve"> 186 G</t>
  </si>
  <si>
    <t>Un 33</t>
  </si>
  <si>
    <t>asp5-rerun</t>
  </si>
  <si>
    <t xml:space="preserve"> 95 G</t>
  </si>
  <si>
    <t xml:space="preserve"> 96 G</t>
  </si>
  <si>
    <t xml:space="preserve"> 97 G</t>
  </si>
  <si>
    <t xml:space="preserve"> 98 G</t>
  </si>
  <si>
    <t xml:space="preserve"> 99 G</t>
  </si>
  <si>
    <t xml:space="preserve"> 100 G</t>
  </si>
  <si>
    <t>asp-py</t>
  </si>
  <si>
    <t xml:space="preserve"> 101 G</t>
  </si>
  <si>
    <t xml:space="preserve"> 102 G</t>
  </si>
  <si>
    <t xml:space="preserve"> 103 G</t>
  </si>
  <si>
    <t xml:space="preserve"> 104 G</t>
  </si>
  <si>
    <t>w/ proper blank corrections applied</t>
  </si>
  <si>
    <t>Un 16</t>
  </si>
  <si>
    <t>PY1</t>
  </si>
  <si>
    <t xml:space="preserve"> 105 G</t>
  </si>
  <si>
    <t xml:space="preserve"> 106 G</t>
  </si>
  <si>
    <t xml:space="preserve"> 107 G</t>
  </si>
  <si>
    <t xml:space="preserve"> 108 G</t>
  </si>
  <si>
    <t xml:space="preserve"> 109 G</t>
  </si>
  <si>
    <t xml:space="preserve"> 110 G</t>
  </si>
  <si>
    <t xml:space="preserve"> 111 G</t>
  </si>
  <si>
    <t>Un 17</t>
  </si>
  <si>
    <t>PY2</t>
  </si>
  <si>
    <t xml:space="preserve"> 112 G</t>
  </si>
  <si>
    <t xml:space="preserve"> 113 G</t>
  </si>
  <si>
    <t xml:space="preserve"> 114 G</t>
  </si>
  <si>
    <t xml:space="preserve"> 115 G</t>
  </si>
  <si>
    <t xml:space="preserve"> 116 G</t>
  </si>
  <si>
    <t xml:space="preserve"> 117 G</t>
  </si>
  <si>
    <t xml:space="preserve"> 118 G</t>
  </si>
  <si>
    <t xml:space="preserve"> 119 G</t>
  </si>
  <si>
    <t>Un 18</t>
  </si>
  <si>
    <t>Un 20</t>
  </si>
  <si>
    <t xml:space="preserve"> 120 G</t>
  </si>
  <si>
    <t xml:space="preserve"> 121 G</t>
  </si>
  <si>
    <t xml:space="preserve"> 122 G</t>
  </si>
  <si>
    <t xml:space="preserve"> 123 G</t>
  </si>
  <si>
    <t xml:space="preserve"> 124 G</t>
  </si>
  <si>
    <t xml:space="preserve"> 125 G</t>
  </si>
  <si>
    <t xml:space="preserve"> 126 G</t>
  </si>
  <si>
    <t xml:space="preserve"> 127 G</t>
  </si>
  <si>
    <t>Un 21</t>
  </si>
  <si>
    <t>PY3</t>
  </si>
  <si>
    <t xml:space="preserve"> 128 G</t>
  </si>
  <si>
    <t>Un 23</t>
  </si>
  <si>
    <t xml:space="preserve"> 129 G</t>
  </si>
  <si>
    <t xml:space="preserve"> 130 G</t>
  </si>
  <si>
    <t xml:space="preserve"> 131 G</t>
  </si>
  <si>
    <t xml:space="preserve"> 132 G</t>
  </si>
  <si>
    <t>Un 24</t>
  </si>
  <si>
    <t>Un 25</t>
  </si>
  <si>
    <t>PY4</t>
  </si>
  <si>
    <t>Un 26</t>
  </si>
  <si>
    <t>PY5</t>
  </si>
  <si>
    <t xml:space="preserve"> 133 G</t>
  </si>
  <si>
    <t xml:space="preserve"> 134 G</t>
  </si>
  <si>
    <t xml:space="preserve"> 135 G</t>
  </si>
  <si>
    <t xml:space="preserve"> 136 G</t>
  </si>
  <si>
    <t xml:space="preserve"> 137 G</t>
  </si>
  <si>
    <t xml:space="preserve"> 138 G</t>
  </si>
  <si>
    <t xml:space="preserve"> 139 G</t>
  </si>
  <si>
    <t xml:space="preserve"> 140 G</t>
  </si>
  <si>
    <t xml:space="preserve"> 141 G</t>
  </si>
  <si>
    <t xml:space="preserve"> 142 G</t>
  </si>
  <si>
    <t xml:space="preserve"> 143 G</t>
  </si>
  <si>
    <t xml:space="preserve"> 144 G</t>
  </si>
  <si>
    <t>Un 27</t>
  </si>
  <si>
    <t>Un 28</t>
  </si>
  <si>
    <t>Un 29</t>
  </si>
  <si>
    <t>Un 30</t>
  </si>
  <si>
    <t>Un 31</t>
  </si>
  <si>
    <t xml:space="preserve"> 145 G</t>
  </si>
  <si>
    <t xml:space="preserve"> 146 G</t>
  </si>
  <si>
    <t xml:space="preserve"> 147 G</t>
  </si>
  <si>
    <t xml:space="preserve"> 148 G</t>
  </si>
  <si>
    <t xml:space="preserve"> 149 G</t>
  </si>
  <si>
    <t xml:space="preserve"> 150 G</t>
  </si>
  <si>
    <t xml:space="preserve"> 151 G</t>
  </si>
  <si>
    <t xml:space="preserve"> 152 G</t>
  </si>
  <si>
    <t xml:space="preserve"> 153 G</t>
  </si>
  <si>
    <t xml:space="preserve"> 154 G</t>
  </si>
  <si>
    <t xml:space="preserve"> 155 G</t>
  </si>
  <si>
    <t xml:space="preserve"> 156 G</t>
  </si>
  <si>
    <t xml:space="preserve"> 157 G</t>
  </si>
  <si>
    <t xml:space="preserve"> 158 G</t>
  </si>
  <si>
    <t xml:space="preserve"> 159 G</t>
  </si>
  <si>
    <t xml:space="preserve"> 160 G</t>
  </si>
  <si>
    <t xml:space="preserve"> 161 G</t>
  </si>
  <si>
    <t xml:space="preserve"> 162 G</t>
  </si>
  <si>
    <t xml:space="preserve"> 163 G</t>
  </si>
  <si>
    <t xml:space="preserve"> 164 G</t>
  </si>
  <si>
    <t>Un 32</t>
  </si>
  <si>
    <t>Un 35</t>
  </si>
  <si>
    <t>Un 36</t>
  </si>
  <si>
    <t xml:space="preserve"> 165 G</t>
  </si>
  <si>
    <t xml:space="preserve"> 166 G</t>
  </si>
  <si>
    <t xml:space="preserve"> 167 G</t>
  </si>
  <si>
    <t xml:space="preserve"> 168 G</t>
  </si>
  <si>
    <t xml:space="preserve"> 169 G</t>
  </si>
  <si>
    <t xml:space="preserve"> 170 G</t>
  </si>
  <si>
    <t xml:space="preserve"> 171 G</t>
  </si>
  <si>
    <t xml:space="preserve"> 172 G</t>
  </si>
  <si>
    <t xml:space="preserve"> 173 G</t>
  </si>
  <si>
    <t xml:space="preserve"> 174 G</t>
  </si>
  <si>
    <t xml:space="preserve"> 175 G</t>
  </si>
  <si>
    <t xml:space="preserve"> 176 G</t>
  </si>
  <si>
    <t xml:space="preserve"> 177 G</t>
  </si>
  <si>
    <t xml:space="preserve"> 178 G</t>
  </si>
  <si>
    <t xml:space="preserve"> 179 G</t>
  </si>
  <si>
    <t xml:space="preserve"> 180 G</t>
  </si>
  <si>
    <t xml:space="preserve"> 181 G</t>
  </si>
  <si>
    <t>Un 37</t>
  </si>
  <si>
    <t>Un 38</t>
  </si>
  <si>
    <t>Un 39</t>
  </si>
  <si>
    <t xml:space="preserve"> 193 G</t>
  </si>
  <si>
    <t xml:space="preserve"> 194 G</t>
  </si>
  <si>
    <t xml:space="preserve"> 195 G</t>
  </si>
  <si>
    <t>Its arsenopyrite</t>
  </si>
  <si>
    <t xml:space="preserve"> 196 G</t>
  </si>
  <si>
    <t xml:space="preserve"> 197 G</t>
  </si>
  <si>
    <t xml:space="preserve"> 198 G</t>
  </si>
  <si>
    <t xml:space="preserve"> 199 G</t>
  </si>
  <si>
    <t xml:space="preserve"> 200 G</t>
  </si>
  <si>
    <t xml:space="preserve"> 201 G</t>
  </si>
  <si>
    <t xml:space="preserve"> 202 G</t>
  </si>
  <si>
    <t xml:space="preserve"> 203 G</t>
  </si>
  <si>
    <t xml:space="preserve"> 204 G</t>
  </si>
  <si>
    <t xml:space="preserve"> 205 G</t>
  </si>
  <si>
    <t xml:space="preserve"> 206 G</t>
  </si>
  <si>
    <t xml:space="preserve"> 207 G</t>
  </si>
  <si>
    <t xml:space="preserve"> 208 G</t>
  </si>
  <si>
    <t xml:space="preserve"> 209 G</t>
  </si>
  <si>
    <t xml:space="preserve"> 210 G</t>
  </si>
  <si>
    <t xml:space="preserve"> 211 G</t>
  </si>
  <si>
    <t xml:space="preserve"> 212 G</t>
  </si>
  <si>
    <t xml:space="preserve"> 213 G</t>
  </si>
  <si>
    <t xml:space="preserve"> 214 G</t>
  </si>
  <si>
    <t xml:space="preserve"> 215 G</t>
  </si>
  <si>
    <t xml:space="preserve"> 216 G</t>
  </si>
  <si>
    <t>1130-328.5_asp1 - rerun</t>
  </si>
  <si>
    <t xml:space="preserve"> 217 G</t>
  </si>
  <si>
    <t xml:space="preserve"> 218 G</t>
  </si>
  <si>
    <t xml:space="preserve"> 219 G</t>
  </si>
  <si>
    <t xml:space="preserve"> 220 G</t>
  </si>
  <si>
    <t xml:space="preserve"> 221 G</t>
  </si>
  <si>
    <t>Un 40</t>
  </si>
  <si>
    <t>Un 41</t>
  </si>
  <si>
    <t>Un 42</t>
  </si>
  <si>
    <t>Un 43</t>
  </si>
  <si>
    <t>Un 44</t>
  </si>
  <si>
    <t>Un 45</t>
  </si>
  <si>
    <t xml:space="preserve"> 222 G</t>
  </si>
  <si>
    <t xml:space="preserve"> 223 G</t>
  </si>
  <si>
    <t xml:space="preserve"> 224 G</t>
  </si>
  <si>
    <t xml:space="preserve"> 225 G</t>
  </si>
  <si>
    <t xml:space="preserve"> 226 G</t>
  </si>
  <si>
    <t xml:space="preserve"> 227 G</t>
  </si>
  <si>
    <t xml:space="preserve"> 228 G</t>
  </si>
  <si>
    <t xml:space="preserve"> 229 G</t>
  </si>
  <si>
    <t xml:space="preserve"> 230 G</t>
  </si>
  <si>
    <t xml:space="preserve"> 231 G</t>
  </si>
  <si>
    <t xml:space="preserve"> 232 G</t>
  </si>
  <si>
    <t xml:space="preserve"> 233 G</t>
  </si>
  <si>
    <t xml:space="preserve"> 234 G</t>
  </si>
  <si>
    <t xml:space="preserve"> 235 G</t>
  </si>
  <si>
    <t xml:space="preserve"> 236 G</t>
  </si>
  <si>
    <t xml:space="preserve"> 237 G</t>
  </si>
  <si>
    <t xml:space="preserve"> 238 G</t>
  </si>
  <si>
    <t xml:space="preserve"> 239 G</t>
  </si>
  <si>
    <t xml:space="preserve"> 240 G</t>
  </si>
  <si>
    <t xml:space="preserve"> 241 G</t>
  </si>
  <si>
    <t xml:space="preserve"> 242 G</t>
  </si>
  <si>
    <t xml:space="preserve"> 243 G</t>
  </si>
  <si>
    <t xml:space="preserve"> 244 G</t>
  </si>
  <si>
    <t xml:space="preserve"> 245 G</t>
  </si>
  <si>
    <t xml:space="preserve"> 246 G</t>
  </si>
  <si>
    <t xml:space="preserve"> 247 G</t>
  </si>
  <si>
    <t>Un 46</t>
  </si>
  <si>
    <t xml:space="preserve"> 248 G</t>
  </si>
  <si>
    <t xml:space="preserve"> 249 G</t>
  </si>
  <si>
    <t xml:space="preserve"> 250 G</t>
  </si>
  <si>
    <t xml:space="preserve"> 251 G</t>
  </si>
  <si>
    <t xml:space="preserve"> 252 G</t>
  </si>
  <si>
    <t xml:space="preserve"> 253 G</t>
  </si>
  <si>
    <t xml:space="preserve"> 254 G</t>
  </si>
  <si>
    <t>Un 47</t>
  </si>
  <si>
    <t>Un 48</t>
  </si>
  <si>
    <t xml:space="preserve"> 255 G</t>
  </si>
  <si>
    <t xml:space="preserve"> 256 G</t>
  </si>
  <si>
    <t xml:space="preserve"> 257 G</t>
  </si>
  <si>
    <t>Un 49</t>
  </si>
  <si>
    <t xml:space="preserve"> 258 G</t>
  </si>
  <si>
    <t xml:space="preserve"> 259 G</t>
  </si>
  <si>
    <t xml:space="preserve"> 260 G</t>
  </si>
  <si>
    <t xml:space="preserve"> 261 G</t>
  </si>
  <si>
    <t xml:space="preserve"> 262 G</t>
  </si>
  <si>
    <t xml:space="preserve"> 263 G</t>
  </si>
  <si>
    <t xml:space="preserve"> 264 G</t>
  </si>
  <si>
    <t xml:space="preserve"> 265 G</t>
  </si>
  <si>
    <t xml:space="preserve"> 266 G</t>
  </si>
  <si>
    <t>Un 50</t>
  </si>
  <si>
    <t>asp-py1</t>
  </si>
  <si>
    <t>blank correction fixed</t>
  </si>
  <si>
    <t xml:space="preserve"> 267 G</t>
  </si>
  <si>
    <t xml:space="preserve"> 268 G</t>
  </si>
  <si>
    <t xml:space="preserve"> 269 G</t>
  </si>
  <si>
    <t xml:space="preserve"> 270 G</t>
  </si>
  <si>
    <t xml:space="preserve"> 271 G</t>
  </si>
  <si>
    <t xml:space="preserve"> 272 G</t>
  </si>
  <si>
    <t xml:space="preserve"> 273 G</t>
  </si>
  <si>
    <t xml:space="preserve"> 274 G</t>
  </si>
  <si>
    <t>Un 51</t>
  </si>
  <si>
    <t>it's zircon!</t>
  </si>
  <si>
    <t xml:space="preserve"> 275 G</t>
  </si>
  <si>
    <t xml:space="preserve"> 276 G</t>
  </si>
  <si>
    <t xml:space="preserve"> 277 G</t>
  </si>
  <si>
    <t xml:space="preserve"> 278 G</t>
  </si>
  <si>
    <t>Un 53</t>
  </si>
  <si>
    <t xml:space="preserve"> 279 G</t>
  </si>
  <si>
    <t xml:space="preserve"> 280 G</t>
  </si>
  <si>
    <t xml:space="preserve"> 281 G</t>
  </si>
  <si>
    <t xml:space="preserve"> 282 G</t>
  </si>
  <si>
    <t xml:space="preserve"> 283 G</t>
  </si>
  <si>
    <t xml:space="preserve"> 284 G</t>
  </si>
  <si>
    <t xml:space="preserve"> 285 G</t>
  </si>
  <si>
    <t xml:space="preserve"> 286 G</t>
  </si>
  <si>
    <t xml:space="preserve"> 287 G</t>
  </si>
  <si>
    <t xml:space="preserve"> 288 G</t>
  </si>
  <si>
    <t>Un 54</t>
  </si>
  <si>
    <t xml:space="preserve"> 289 G</t>
  </si>
  <si>
    <t xml:space="preserve"> 290 G</t>
  </si>
  <si>
    <t xml:space="preserve"> 291 G</t>
  </si>
  <si>
    <t xml:space="preserve"> 292 G</t>
  </si>
  <si>
    <t xml:space="preserve"> 293 G</t>
  </si>
  <si>
    <t xml:space="preserve"> 294 G</t>
  </si>
  <si>
    <t xml:space="preserve"> 295 G</t>
  </si>
  <si>
    <t xml:space="preserve"> 296 G</t>
  </si>
  <si>
    <t xml:space="preserve"> 297 G</t>
  </si>
  <si>
    <t>needs py correction</t>
  </si>
  <si>
    <t>Au rich</t>
  </si>
  <si>
    <t>298G</t>
  </si>
  <si>
    <t>Un 55</t>
  </si>
  <si>
    <t>asp1_pt2</t>
  </si>
  <si>
    <t xml:space="preserve">rerun pt2 on asp 1 - specs had been moved and I did not reset </t>
  </si>
  <si>
    <t>asp is very small. Pt 1 ~5 micros. Result low totals</t>
  </si>
  <si>
    <t xml:space="preserve">  </t>
  </si>
  <si>
    <t xml:space="preserve"> 299 G</t>
  </si>
  <si>
    <t>Un 56</t>
  </si>
  <si>
    <t>asp1_pt1</t>
  </si>
  <si>
    <t xml:space="preserve"> 300 G</t>
  </si>
  <si>
    <t xml:space="preserve"> 301 G</t>
  </si>
  <si>
    <t xml:space="preserve"> 302 G</t>
  </si>
  <si>
    <t xml:space="preserve"> 303 G</t>
  </si>
  <si>
    <t xml:space="preserve"> 304 G</t>
  </si>
  <si>
    <t xml:space="preserve"> 305 G</t>
  </si>
  <si>
    <t>Un 58</t>
  </si>
  <si>
    <t>Un 59</t>
  </si>
  <si>
    <t>po1</t>
  </si>
  <si>
    <t xml:space="preserve"> 306 G</t>
  </si>
  <si>
    <t xml:space="preserve"> 307 G</t>
  </si>
  <si>
    <t xml:space="preserve"> 308 G</t>
  </si>
  <si>
    <t>Un 60</t>
  </si>
  <si>
    <t>Un 61</t>
  </si>
  <si>
    <t>Un 62</t>
  </si>
  <si>
    <t xml:space="preserve"> 309 G</t>
  </si>
  <si>
    <t xml:space="preserve"> 310 G</t>
  </si>
  <si>
    <t xml:space="preserve"> 311 G</t>
  </si>
  <si>
    <t xml:space="preserve"> 312 G</t>
  </si>
  <si>
    <t xml:space="preserve"> 313 G</t>
  </si>
  <si>
    <t xml:space="preserve"> 314 G</t>
  </si>
  <si>
    <t xml:space="preserve"> 315 G</t>
  </si>
  <si>
    <t xml:space="preserve"> 316 G</t>
  </si>
  <si>
    <t xml:space="preserve"> 317 G</t>
  </si>
  <si>
    <t xml:space="preserve"> 318 G</t>
  </si>
  <si>
    <t>Un 65</t>
  </si>
  <si>
    <t>2 micron beam</t>
  </si>
  <si>
    <t>rerun with 2 micron beam</t>
  </si>
  <si>
    <t xml:space="preserve"> 332 G</t>
  </si>
  <si>
    <t>Un 76</t>
  </si>
  <si>
    <t>Un 77</t>
  </si>
  <si>
    <t xml:space="preserve"> 333 G</t>
  </si>
  <si>
    <t xml:space="preserve"> 334 G</t>
  </si>
  <si>
    <t xml:space="preserve"> 335 G</t>
  </si>
  <si>
    <t xml:space="preserve"> 336 G</t>
  </si>
  <si>
    <t xml:space="preserve"> 337 G</t>
  </si>
  <si>
    <t xml:space="preserve"> 338 G</t>
  </si>
  <si>
    <t xml:space="preserve"> 339 G</t>
  </si>
  <si>
    <t>Un 78</t>
  </si>
  <si>
    <t xml:space="preserve"> 340 G</t>
  </si>
  <si>
    <t xml:space="preserve"> 341 G</t>
  </si>
  <si>
    <t xml:space="preserve"> 342 G</t>
  </si>
  <si>
    <t>Un 79</t>
  </si>
  <si>
    <t xml:space="preserve"> 343 G</t>
  </si>
  <si>
    <t xml:space="preserve"> 344 G</t>
  </si>
  <si>
    <t>Un 80</t>
  </si>
  <si>
    <t>Un 81</t>
  </si>
  <si>
    <t>Un 82</t>
  </si>
  <si>
    <t>Un 83</t>
  </si>
  <si>
    <t xml:space="preserve"> 345 G</t>
  </si>
  <si>
    <t xml:space="preserve"> 346 G</t>
  </si>
  <si>
    <t xml:space="preserve"> 347 G</t>
  </si>
  <si>
    <t xml:space="preserve"> 348 G</t>
  </si>
  <si>
    <t xml:space="preserve"> 349 G</t>
  </si>
  <si>
    <r>
      <t xml:space="preserve">rerun with </t>
    </r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micron beam</t>
    </r>
  </si>
  <si>
    <t xml:space="preserve"> 376 G</t>
  </si>
  <si>
    <t>Un4 94</t>
  </si>
  <si>
    <t>1148_1510.5_asp2_pt4</t>
  </si>
  <si>
    <t xml:space="preserve"> 377 G</t>
  </si>
  <si>
    <t>1148_1510.5_asp3_pt7</t>
  </si>
  <si>
    <t xml:space="preserve"> 378 G</t>
  </si>
  <si>
    <t xml:space="preserve"> 379 G</t>
  </si>
  <si>
    <t xml:space="preserve"> 380 G</t>
  </si>
  <si>
    <t xml:space="preserve"> 381 G</t>
  </si>
  <si>
    <t xml:space="preserve"> 382 G</t>
  </si>
  <si>
    <t xml:space="preserve"> 383 G</t>
  </si>
  <si>
    <t xml:space="preserve"> 384 G</t>
  </si>
  <si>
    <t xml:space="preserve"> 385 G</t>
  </si>
  <si>
    <t xml:space="preserve"> 386 G</t>
  </si>
  <si>
    <t>Un 97</t>
  </si>
  <si>
    <t>0404-372_asp1-rerun</t>
  </si>
  <si>
    <t xml:space="preserve"> 387 G</t>
  </si>
  <si>
    <t xml:space="preserve"> 388 G</t>
  </si>
  <si>
    <t xml:space="preserve"> 389 G</t>
  </si>
  <si>
    <t xml:space="preserve"> 390 G</t>
  </si>
  <si>
    <t xml:space="preserve"> 391 G</t>
  </si>
  <si>
    <t xml:space="preserve"> 392 G</t>
  </si>
  <si>
    <t xml:space="preserve"> 393 G</t>
  </si>
  <si>
    <t>Un 98</t>
  </si>
  <si>
    <t>0404-372_asp2-rerun</t>
  </si>
  <si>
    <t xml:space="preserve"> 394 G</t>
  </si>
  <si>
    <t xml:space="preserve"> 395 G</t>
  </si>
  <si>
    <t xml:space="preserve"> 396 G</t>
  </si>
  <si>
    <t xml:space="preserve"> 397 G</t>
  </si>
  <si>
    <t xml:space="preserve"> 398 G</t>
  </si>
  <si>
    <t>0404-372_asp3-rerun</t>
  </si>
  <si>
    <t xml:space="preserve"> 399 G</t>
  </si>
  <si>
    <t xml:space="preserve"> 400 G</t>
  </si>
  <si>
    <t xml:space="preserve"> 401 G</t>
  </si>
  <si>
    <t xml:space="preserve"> 402 G</t>
  </si>
  <si>
    <t xml:space="preserve"> 403 G</t>
  </si>
  <si>
    <t xml:space="preserve"> 404 G</t>
  </si>
  <si>
    <t xml:space="preserve"> 405 G</t>
  </si>
  <si>
    <t>Un 99</t>
  </si>
  <si>
    <t>Un 100</t>
  </si>
  <si>
    <t>0404-372_asp5</t>
  </si>
  <si>
    <t xml:space="preserve"> 406 G</t>
  </si>
  <si>
    <t xml:space="preserve"> 407 G</t>
  </si>
  <si>
    <t xml:space="preserve"> 408 G</t>
  </si>
  <si>
    <t>Un 101</t>
  </si>
  <si>
    <t>1148_527_asp1</t>
  </si>
  <si>
    <t xml:space="preserve"> 409 G</t>
  </si>
  <si>
    <t xml:space="preserve"> 410 G</t>
  </si>
  <si>
    <t xml:space="preserve"> 411 G</t>
  </si>
  <si>
    <t xml:space="preserve"> 412 G</t>
  </si>
  <si>
    <t xml:space="preserve"> 413 G</t>
  </si>
  <si>
    <t xml:space="preserve"> 414 G</t>
  </si>
  <si>
    <t>1148_257_PY4</t>
  </si>
  <si>
    <t>Un 105</t>
  </si>
  <si>
    <t>Un 102</t>
  </si>
  <si>
    <t xml:space="preserve"> 415 G</t>
  </si>
  <si>
    <t xml:space="preserve"> 416 G</t>
  </si>
  <si>
    <t xml:space="preserve"> 417 G</t>
  </si>
  <si>
    <t xml:space="preserve"> 418 G</t>
  </si>
  <si>
    <t xml:space="preserve"> 419 G</t>
  </si>
  <si>
    <t xml:space="preserve"> 420 G</t>
  </si>
  <si>
    <t>Un 103</t>
  </si>
  <si>
    <t>1135-411_asp3-rerun</t>
  </si>
  <si>
    <t xml:space="preserve"> 421 G</t>
  </si>
  <si>
    <t xml:space="preserve"> 422 G</t>
  </si>
  <si>
    <t>Un 104</t>
  </si>
  <si>
    <t>1135-411_asp5-rerun</t>
  </si>
  <si>
    <t xml:space="preserve"> 423 G</t>
  </si>
  <si>
    <t xml:space="preserve"> 424 G</t>
  </si>
  <si>
    <t xml:space="preserve"> 425 G</t>
  </si>
  <si>
    <t xml:space="preserve"> 426 G</t>
  </si>
  <si>
    <t>1135-411_asp6-rerun</t>
  </si>
  <si>
    <t>At% As (zeroed)</t>
  </si>
  <si>
    <t>Au (zeroed)</t>
  </si>
  <si>
    <t xml:space="preserve"> </t>
  </si>
  <si>
    <t>1132-316 py1 asp3 margin</t>
  </si>
  <si>
    <t xml:space="preserve"> 855 G</t>
  </si>
  <si>
    <t xml:space="preserve"> 856 G</t>
  </si>
  <si>
    <t xml:space="preserve"> 857 G</t>
  </si>
  <si>
    <t xml:space="preserve"> 858 G</t>
  </si>
  <si>
    <t xml:space="preserve"> 859 G</t>
  </si>
  <si>
    <t xml:space="preserve"> 860 G</t>
  </si>
  <si>
    <t xml:space="preserve"> 861 G</t>
  </si>
  <si>
    <t xml:space="preserve"> 862 G</t>
  </si>
  <si>
    <t xml:space="preserve"> 863 G</t>
  </si>
  <si>
    <t>1132-316 py1 - middle</t>
  </si>
  <si>
    <t xml:space="preserve"> 864 G</t>
  </si>
  <si>
    <t xml:space="preserve"> 865 G</t>
  </si>
  <si>
    <t xml:space="preserve"> 866 G</t>
  </si>
  <si>
    <t xml:space="preserve"> 867 G</t>
  </si>
  <si>
    <t xml:space="preserve"> 868 G</t>
  </si>
  <si>
    <t xml:space="preserve"> 869 G</t>
  </si>
  <si>
    <t xml:space="preserve"> 870 G</t>
  </si>
  <si>
    <t xml:space="preserve"> 871 G</t>
  </si>
  <si>
    <t xml:space="preserve"> 872 G</t>
  </si>
  <si>
    <t xml:space="preserve"> 873 G</t>
  </si>
  <si>
    <t xml:space="preserve"> 874 G</t>
  </si>
  <si>
    <t xml:space="preserve"> 875 G</t>
  </si>
  <si>
    <t xml:space="preserve"> 876 G</t>
  </si>
  <si>
    <t xml:space="preserve"> 877 G</t>
  </si>
  <si>
    <t xml:space="preserve"> 878 G</t>
  </si>
  <si>
    <t xml:space="preserve"> 879 G</t>
  </si>
  <si>
    <t>1132-316 py1 - zone around asp 4</t>
  </si>
  <si>
    <t xml:space="preserve"> 887 G</t>
  </si>
  <si>
    <t xml:space="preserve"> 888 G</t>
  </si>
  <si>
    <t xml:space="preserve"> 889 G</t>
  </si>
  <si>
    <t xml:space="preserve"> 890 G</t>
  </si>
  <si>
    <t xml:space="preserve"> 891 G</t>
  </si>
  <si>
    <t xml:space="preserve"> 892 G</t>
  </si>
  <si>
    <t xml:space="preserve"> 893 G</t>
  </si>
  <si>
    <t xml:space="preserve"> 894 G</t>
  </si>
  <si>
    <t xml:space="preserve"> 895 G</t>
  </si>
  <si>
    <t xml:space="preserve"> 896 G</t>
  </si>
  <si>
    <t xml:space="preserve"> 897 G</t>
  </si>
  <si>
    <t xml:space="preserve"> 898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</si>
</sst>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5" fillId="4" borderId="0" applyNumberFormat="0" applyBorder="0" applyAlignment="0" applyProtection="0"/>
    <xf numFmtId="0" fontId="7" fillId="6" borderId="2" applyNumberFormat="0" applyAlignment="0" applyProtection="0"/>
  </cellStyleXfs>
  <cellXfs count="55">
    <xf numFmtId="0" fontId="0" fillId="0" borderId="0" xfId="0"/>
    <xf numFmtId="0" fontId="2" fillId="0" borderId="0" xfId="0" applyFont="1"/>
    <xf numFmtId="164" fontId="0" fillId="0" borderId="0" xfId="0" applyNumberFormat="1"/>
    <xf numFmtId="165" fontId="0" fillId="0" borderId="0" xfId="0" applyNumberFormat="1"/>
    <xf numFmtId="0" fontId="0" fillId="0" borderId="0" xfId="0" applyFont="1"/>
    <xf numFmtId="0" fontId="1" fillId="0" borderId="0" xfId="0" applyFont="1"/>
    <xf numFmtId="0" fontId="3" fillId="0" borderId="0" xfId="0" applyFont="1"/>
    <xf numFmtId="2" fontId="0" fillId="0" borderId="0" xfId="0" applyNumberFormat="1"/>
    <xf numFmtId="165" fontId="4" fillId="0" borderId="0" xfId="0" applyNumberFormat="1" applyFont="1"/>
    <xf numFmtId="165" fontId="0" fillId="0" borderId="0" xfId="0" applyNumberFormat="1" applyFont="1"/>
    <xf numFmtId="165" fontId="4" fillId="2" borderId="0" xfId="0" applyNumberFormat="1" applyFont="1" applyFill="1"/>
    <xf numFmtId="2" fontId="1" fillId="0" borderId="0" xfId="0" applyNumberFormat="1" applyFont="1"/>
    <xf numFmtId="2" fontId="3" fillId="0" borderId="0" xfId="0" applyNumberFormat="1" applyFont="1"/>
    <xf numFmtId="0" fontId="0" fillId="3" borderId="0" xfId="0" applyFill="1"/>
    <xf numFmtId="165" fontId="0" fillId="3" borderId="0" xfId="0" applyNumberFormat="1" applyFill="1"/>
    <xf numFmtId="0" fontId="5" fillId="4" borderId="0" xfId="1"/>
    <xf numFmtId="0" fontId="0" fillId="2" borderId="0" xfId="0" applyFill="1"/>
    <xf numFmtId="0" fontId="0" fillId="2" borderId="0" xfId="0" applyFont="1" applyFill="1"/>
    <xf numFmtId="165" fontId="4" fillId="5" borderId="0" xfId="0" applyNumberFormat="1" applyFont="1" applyFill="1"/>
    <xf numFmtId="0" fontId="4" fillId="0" borderId="0" xfId="0" applyFont="1"/>
    <xf numFmtId="0" fontId="4" fillId="5" borderId="0" xfId="0" applyFont="1" applyFill="1"/>
    <xf numFmtId="0" fontId="6" fillId="0" borderId="0" xfId="0" applyFont="1"/>
    <xf numFmtId="165" fontId="0" fillId="5" borderId="0" xfId="0" applyNumberFormat="1" applyFont="1" applyFill="1"/>
    <xf numFmtId="0" fontId="0" fillId="0" borderId="0" xfId="0" applyFill="1"/>
    <xf numFmtId="0" fontId="2" fillId="0" borderId="0" xfId="0" applyFont="1" applyFill="1"/>
    <xf numFmtId="165" fontId="0" fillId="0" borderId="0" xfId="0" applyNumberFormat="1" applyFont="1" applyFill="1"/>
    <xf numFmtId="0" fontId="0" fillId="0" borderId="1" xfId="0" applyBorder="1"/>
    <xf numFmtId="165" fontId="4" fillId="2" borderId="1" xfId="0" applyNumberFormat="1" applyFont="1" applyFill="1" applyBorder="1"/>
    <xf numFmtId="2" fontId="0" fillId="0" borderId="1" xfId="0" applyNumberFormat="1" applyBorder="1"/>
    <xf numFmtId="165" fontId="0" fillId="0" borderId="1" xfId="0" applyNumberFormat="1" applyBorder="1"/>
    <xf numFmtId="0" fontId="5" fillId="4" borderId="2" xfId="1" applyBorder="1"/>
    <xf numFmtId="0" fontId="0" fillId="0" borderId="0" xfId="0" applyBorder="1"/>
    <xf numFmtId="165" fontId="4" fillId="2" borderId="0" xfId="0" applyNumberFormat="1" applyFont="1" applyFill="1" applyBorder="1"/>
    <xf numFmtId="2" fontId="0" fillId="0" borderId="0" xfId="0" applyNumberFormat="1" applyBorder="1"/>
    <xf numFmtId="165" fontId="0" fillId="0" borderId="0" xfId="0" applyNumberFormat="1" applyBorder="1"/>
    <xf numFmtId="165" fontId="7" fillId="6" borderId="2" xfId="2" applyNumberFormat="1"/>
    <xf numFmtId="165" fontId="0" fillId="0" borderId="0" xfId="0" applyNumberFormat="1" applyFill="1"/>
    <xf numFmtId="165" fontId="8" fillId="0" borderId="0" xfId="0" applyNumberFormat="1" applyFont="1"/>
    <xf numFmtId="165" fontId="4" fillId="0" borderId="0" xfId="0" applyNumberFormat="1" applyFont="1" applyFill="1"/>
    <xf numFmtId="165" fontId="0" fillId="7" borderId="0" xfId="0" applyNumberFormat="1" applyFill="1"/>
    <xf numFmtId="165" fontId="4" fillId="7" borderId="0" xfId="0" applyNumberFormat="1" applyFont="1" applyFill="1"/>
    <xf numFmtId="2" fontId="0" fillId="3" borderId="0" xfId="0" applyNumberFormat="1" applyFill="1"/>
    <xf numFmtId="2" fontId="1" fillId="3" borderId="0" xfId="0" applyNumberFormat="1" applyFont="1" applyFill="1"/>
    <xf numFmtId="165" fontId="5" fillId="4" borderId="0" xfId="1" applyNumberFormat="1"/>
    <xf numFmtId="165" fontId="5" fillId="4" borderId="2" xfId="1" applyNumberFormat="1" applyBorder="1"/>
    <xf numFmtId="165" fontId="1" fillId="0" borderId="0" xfId="0" applyNumberFormat="1" applyFont="1"/>
    <xf numFmtId="165" fontId="0" fillId="0" borderId="1" xfId="0" applyNumberFormat="1" applyFill="1" applyBorder="1"/>
    <xf numFmtId="165" fontId="5" fillId="4" borderId="0" xfId="1" applyNumberFormat="1" applyBorder="1"/>
    <xf numFmtId="0" fontId="9" fillId="0" borderId="0" xfId="0" applyFont="1"/>
    <xf numFmtId="165" fontId="0" fillId="0" borderId="0" xfId="0" applyNumberFormat="1" applyFill="1" applyBorder="1"/>
    <xf numFmtId="0" fontId="0" fillId="0" borderId="0" xfId="0" applyAlignment="1">
      <alignment horizontal="right"/>
    </xf>
    <xf numFmtId="166" fontId="0" fillId="0" borderId="0" xfId="0" applyNumberFormat="1"/>
    <xf numFmtId="1" fontId="0" fillId="0" borderId="0" xfId="0" applyNumberFormat="1"/>
    <xf numFmtId="164" fontId="0" fillId="0" borderId="0" xfId="0" applyNumberFormat="1" applyFill="1"/>
    <xf numFmtId="165" fontId="3" fillId="0" borderId="0" xfId="0" applyNumberFormat="1" applyFont="1" applyFill="1"/>
  </cellXfs>
  <cellStyles count="3">
    <cellStyle name="Bad" xfId="1" builtinId="27"/>
    <cellStyle name="Check Cell" xfId="2" builtinId="23"/>
    <cellStyle name="Normal" xfId="0" builtinId="0"/>
  </cellStyles>
  <dxfs count="116"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b/>
        <i val="0"/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hartsheet" Target="chartsheets/sheet1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Arsenopyrite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Arsenopyrite!$U$3:$U$551</c:f>
              <c:numCache>
                <c:formatCode>0.0</c:formatCode>
                <c:ptCount val="549"/>
                <c:pt idx="0">
                  <c:v>31.068799089235892</c:v>
                </c:pt>
                <c:pt idx="1">
                  <c:v>27.204440507561348</c:v>
                </c:pt>
                <c:pt idx="2">
                  <c:v>29.927426904663818</c:v>
                </c:pt>
                <c:pt idx="3">
                  <c:v>30.963378077308214</c:v>
                </c:pt>
                <c:pt idx="4">
                  <c:v>30.649765854589202</c:v>
                </c:pt>
                <c:pt idx="5">
                  <c:v>25.679889455788061</c:v>
                </c:pt>
                <c:pt idx="6">
                  <c:v>26.29295024961262</c:v>
                </c:pt>
                <c:pt idx="7">
                  <c:v>29.299088800032589</c:v>
                </c:pt>
                <c:pt idx="8">
                  <c:v>28.508730009123582</c:v>
                </c:pt>
                <c:pt idx="9">
                  <c:v>24.999255527801729</c:v>
                </c:pt>
                <c:pt idx="10">
                  <c:v>27.123477604403224</c:v>
                </c:pt>
                <c:pt idx="11">
                  <c:v>25.074722710781199</c:v>
                </c:pt>
                <c:pt idx="12">
                  <c:v>27.359561828249692</c:v>
                </c:pt>
                <c:pt idx="13">
                  <c:v>28.167388714876694</c:v>
                </c:pt>
                <c:pt idx="14">
                  <c:v>30.849881556555221</c:v>
                </c:pt>
                <c:pt idx="15">
                  <c:v>30.702536874188027</c:v>
                </c:pt>
                <c:pt idx="16">
                  <c:v>30.444468324564532</c:v>
                </c:pt>
                <c:pt idx="17">
                  <c:v>29.947978645044859</c:v>
                </c:pt>
                <c:pt idx="18">
                  <c:v>28.688879429871367</c:v>
                </c:pt>
                <c:pt idx="19">
                  <c:v>30.30195112817837</c:v>
                </c:pt>
                <c:pt idx="20">
                  <c:v>30.747421287229372</c:v>
                </c:pt>
                <c:pt idx="21">
                  <c:v>29.627037234063462</c:v>
                </c:pt>
                <c:pt idx="22">
                  <c:v>25.811100197789244</c:v>
                </c:pt>
                <c:pt idx="23">
                  <c:v>25.154449472991899</c:v>
                </c:pt>
                <c:pt idx="24">
                  <c:v>29.145249315463516</c:v>
                </c:pt>
                <c:pt idx="25">
                  <c:v>29.32439104618399</c:v>
                </c:pt>
                <c:pt idx="26">
                  <c:v>27.057936566882564</c:v>
                </c:pt>
                <c:pt idx="27">
                  <c:v>29.144397779091811</c:v>
                </c:pt>
                <c:pt idx="28">
                  <c:v>29.775764813695506</c:v>
                </c:pt>
                <c:pt idx="29">
                  <c:v>33.577947641048254</c:v>
                </c:pt>
                <c:pt idx="30">
                  <c:v>28.921880766516956</c:v>
                </c:pt>
                <c:pt idx="31">
                  <c:v>24.896121965440187</c:v>
                </c:pt>
                <c:pt idx="32">
                  <c:v>28.64923494447255</c:v>
                </c:pt>
                <c:pt idx="33">
                  <c:v>27.147544592988222</c:v>
                </c:pt>
                <c:pt idx="34">
                  <c:v>28.68375119137805</c:v>
                </c:pt>
                <c:pt idx="35">
                  <c:v>25.473011599544005</c:v>
                </c:pt>
                <c:pt idx="36">
                  <c:v>14.845633155186079</c:v>
                </c:pt>
                <c:pt idx="37">
                  <c:v>28.090544058464925</c:v>
                </c:pt>
                <c:pt idx="38">
                  <c:v>29.280311174244549</c:v>
                </c:pt>
                <c:pt idx="39">
                  <c:v>30.539270667825942</c:v>
                </c:pt>
                <c:pt idx="40">
                  <c:v>28.802966147616988</c:v>
                </c:pt>
                <c:pt idx="41">
                  <c:v>28.939811385146676</c:v>
                </c:pt>
                <c:pt idx="42">
                  <c:v>25.86005036342905</c:v>
                </c:pt>
                <c:pt idx="43">
                  <c:v>30.755374976081033</c:v>
                </c:pt>
                <c:pt idx="44">
                  <c:v>25.443596327611075</c:v>
                </c:pt>
                <c:pt idx="45">
                  <c:v>27.335873944598152</c:v>
                </c:pt>
                <c:pt idx="46">
                  <c:v>31.058838417343093</c:v>
                </c:pt>
                <c:pt idx="47">
                  <c:v>30.58961898197277</c:v>
                </c:pt>
                <c:pt idx="48">
                  <c:v>29.229134828344723</c:v>
                </c:pt>
                <c:pt idx="49">
                  <c:v>30.447753286825446</c:v>
                </c:pt>
                <c:pt idx="50">
                  <c:v>29.904014842247513</c:v>
                </c:pt>
                <c:pt idx="51">
                  <c:v>28.523743845669323</c:v>
                </c:pt>
                <c:pt idx="52">
                  <c:v>29.465328488653334</c:v>
                </c:pt>
                <c:pt idx="53">
                  <c:v>29.346610610874222</c:v>
                </c:pt>
                <c:pt idx="54">
                  <c:v>29.825784341580508</c:v>
                </c:pt>
                <c:pt idx="55">
                  <c:v>30.083652223401515</c:v>
                </c:pt>
                <c:pt idx="56">
                  <c:v>29.880697645286759</c:v>
                </c:pt>
                <c:pt idx="57">
                  <c:v>30.3503818022531</c:v>
                </c:pt>
                <c:pt idx="58">
                  <c:v>30.548077863035981</c:v>
                </c:pt>
                <c:pt idx="59">
                  <c:v>29.697924962090557</c:v>
                </c:pt>
                <c:pt idx="60">
                  <c:v>28.224633862677294</c:v>
                </c:pt>
                <c:pt idx="61">
                  <c:v>30.505385718698175</c:v>
                </c:pt>
                <c:pt idx="62">
                  <c:v>27.525726601879661</c:v>
                </c:pt>
                <c:pt idx="63">
                  <c:v>30.464044443748431</c:v>
                </c:pt>
                <c:pt idx="64">
                  <c:v>28.272861756188053</c:v>
                </c:pt>
                <c:pt idx="65">
                  <c:v>29.568853322723271</c:v>
                </c:pt>
                <c:pt idx="66">
                  <c:v>28.29855460970786</c:v>
                </c:pt>
                <c:pt idx="67">
                  <c:v>30.599004758890622</c:v>
                </c:pt>
                <c:pt idx="68">
                  <c:v>29.934507356866288</c:v>
                </c:pt>
                <c:pt idx="69">
                  <c:v>28.868980229949145</c:v>
                </c:pt>
                <c:pt idx="70">
                  <c:v>29.313847428945973</c:v>
                </c:pt>
                <c:pt idx="71">
                  <c:v>23.672412000932869</c:v>
                </c:pt>
                <c:pt idx="72">
                  <c:v>25.511309413789292</c:v>
                </c:pt>
                <c:pt idx="73">
                  <c:v>25.81659569043094</c:v>
                </c:pt>
                <c:pt idx="74">
                  <c:v>24.865073379491257</c:v>
                </c:pt>
                <c:pt idx="75">
                  <c:v>25.074085174328303</c:v>
                </c:pt>
                <c:pt idx="76">
                  <c:v>24.610537015934316</c:v>
                </c:pt>
                <c:pt idx="77">
                  <c:v>25.875804406155734</c:v>
                </c:pt>
                <c:pt idx="78">
                  <c:v>25.684716615578953</c:v>
                </c:pt>
                <c:pt idx="79">
                  <c:v>24.997322181005959</c:v>
                </c:pt>
                <c:pt idx="80">
                  <c:v>27.489393749459257</c:v>
                </c:pt>
                <c:pt idx="81">
                  <c:v>24.451075565092495</c:v>
                </c:pt>
                <c:pt idx="82">
                  <c:v>26.212017987834621</c:v>
                </c:pt>
                <c:pt idx="83">
                  <c:v>24.426619171407395</c:v>
                </c:pt>
                <c:pt idx="84">
                  <c:v>23.341585737758187</c:v>
                </c:pt>
                <c:pt idx="85">
                  <c:v>23.056682618379309</c:v>
                </c:pt>
                <c:pt idx="86">
                  <c:v>24.441334290382571</c:v>
                </c:pt>
                <c:pt idx="87">
                  <c:v>23.51416454455164</c:v>
                </c:pt>
                <c:pt idx="88">
                  <c:v>33.195625124312045</c:v>
                </c:pt>
                <c:pt idx="89">
                  <c:v>32.492292498643216</c:v>
                </c:pt>
                <c:pt idx="90">
                  <c:v>31.815981509790408</c:v>
                </c:pt>
                <c:pt idx="91">
                  <c:v>32.375035358854312</c:v>
                </c:pt>
                <c:pt idx="92">
                  <c:v>33.889731175579229</c:v>
                </c:pt>
                <c:pt idx="93">
                  <c:v>32.196656811979217</c:v>
                </c:pt>
                <c:pt idx="94">
                  <c:v>34.139112518611952</c:v>
                </c:pt>
                <c:pt idx="95">
                  <c:v>32.46764573541914</c:v>
                </c:pt>
                <c:pt idx="96">
                  <c:v>33.521505732160399</c:v>
                </c:pt>
                <c:pt idx="97">
                  <c:v>33.206648872451403</c:v>
                </c:pt>
                <c:pt idx="98">
                  <c:v>31.492172700667762</c:v>
                </c:pt>
                <c:pt idx="99">
                  <c:v>34.331186615998945</c:v>
                </c:pt>
                <c:pt idx="100">
                  <c:v>32.852240453024017</c:v>
                </c:pt>
                <c:pt idx="101">
                  <c:v>34.366236217077272</c:v>
                </c:pt>
                <c:pt idx="102">
                  <c:v>33.312850617638517</c:v>
                </c:pt>
                <c:pt idx="103">
                  <c:v>35.07115071619284</c:v>
                </c:pt>
                <c:pt idx="104">
                  <c:v>36.246319530471339</c:v>
                </c:pt>
                <c:pt idx="105">
                  <c:v>31.628683985160535</c:v>
                </c:pt>
                <c:pt idx="106">
                  <c:v>34.475263483220758</c:v>
                </c:pt>
                <c:pt idx="107">
                  <c:v>34.422808335352364</c:v>
                </c:pt>
                <c:pt idx="108">
                  <c:v>34.50755782214123</c:v>
                </c:pt>
                <c:pt idx="109">
                  <c:v>33.644489279417989</c:v>
                </c:pt>
                <c:pt idx="110">
                  <c:v>29.256765278121893</c:v>
                </c:pt>
                <c:pt idx="111">
                  <c:v>30.489902038143796</c:v>
                </c:pt>
                <c:pt idx="112">
                  <c:v>29.971367323049684</c:v>
                </c:pt>
                <c:pt idx="113">
                  <c:v>31.251019274846687</c:v>
                </c:pt>
                <c:pt idx="114">
                  <c:v>31.12914047502445</c:v>
                </c:pt>
                <c:pt idx="115">
                  <c:v>28.657250391295104</c:v>
                </c:pt>
                <c:pt idx="116">
                  <c:v>31.076704349593541</c:v>
                </c:pt>
                <c:pt idx="117">
                  <c:v>28.936746490054738</c:v>
                </c:pt>
                <c:pt idx="118">
                  <c:v>28.589402238504796</c:v>
                </c:pt>
                <c:pt idx="119">
                  <c:v>28.226738014410468</c:v>
                </c:pt>
                <c:pt idx="120">
                  <c:v>28.853822505574822</c:v>
                </c:pt>
                <c:pt idx="121">
                  <c:v>29.317098043500867</c:v>
                </c:pt>
                <c:pt idx="122">
                  <c:v>29.933105259757429</c:v>
                </c:pt>
                <c:pt idx="123">
                  <c:v>27.850823904407598</c:v>
                </c:pt>
                <c:pt idx="124">
                  <c:v>29.69323318408793</c:v>
                </c:pt>
                <c:pt idx="125">
                  <c:v>27.372224748995809</c:v>
                </c:pt>
                <c:pt idx="126">
                  <c:v>29.897814310662284</c:v>
                </c:pt>
                <c:pt idx="127">
                  <c:v>28.189649488242246</c:v>
                </c:pt>
                <c:pt idx="128">
                  <c:v>28.845797389686432</c:v>
                </c:pt>
                <c:pt idx="129">
                  <c:v>29.210500931942935</c:v>
                </c:pt>
                <c:pt idx="130">
                  <c:v>28.962281109572615</c:v>
                </c:pt>
                <c:pt idx="131">
                  <c:v>28.500735434138875</c:v>
                </c:pt>
                <c:pt idx="132">
                  <c:v>30.123731680177269</c:v>
                </c:pt>
                <c:pt idx="133">
                  <c:v>30.087917741420398</c:v>
                </c:pt>
                <c:pt idx="134">
                  <c:v>26.818085510263643</c:v>
                </c:pt>
                <c:pt idx="135">
                  <c:v>28.514803454303028</c:v>
                </c:pt>
                <c:pt idx="136">
                  <c:v>28.547326329935519</c:v>
                </c:pt>
                <c:pt idx="137">
                  <c:v>30.150615875255859</c:v>
                </c:pt>
                <c:pt idx="138">
                  <c:v>29.21522486062684</c:v>
                </c:pt>
                <c:pt idx="139">
                  <c:v>27.126580021934689</c:v>
                </c:pt>
                <c:pt idx="140">
                  <c:v>30.518796925418865</c:v>
                </c:pt>
                <c:pt idx="141">
                  <c:v>27.036304821376742</c:v>
                </c:pt>
                <c:pt idx="142">
                  <c:v>29.119467247679719</c:v>
                </c:pt>
                <c:pt idx="143">
                  <c:v>30.301310288137635</c:v>
                </c:pt>
                <c:pt idx="144">
                  <c:v>28.175952192844786</c:v>
                </c:pt>
                <c:pt idx="145">
                  <c:v>29.339154687868419</c:v>
                </c:pt>
                <c:pt idx="146">
                  <c:v>29.630567746288772</c:v>
                </c:pt>
                <c:pt idx="147">
                  <c:v>29.652784763064329</c:v>
                </c:pt>
                <c:pt idx="148">
                  <c:v>28.832354635826825</c:v>
                </c:pt>
                <c:pt idx="149">
                  <c:v>30.505377284241366</c:v>
                </c:pt>
                <c:pt idx="150">
                  <c:v>28.156458126623178</c:v>
                </c:pt>
                <c:pt idx="151">
                  <c:v>29.013591327524658</c:v>
                </c:pt>
                <c:pt idx="152">
                  <c:v>29.326731977958097</c:v>
                </c:pt>
                <c:pt idx="153">
                  <c:v>29.338234896510588</c:v>
                </c:pt>
                <c:pt idx="154">
                  <c:v>29.887867871745726</c:v>
                </c:pt>
                <c:pt idx="155">
                  <c:v>29.1104815281507</c:v>
                </c:pt>
                <c:pt idx="156">
                  <c:v>30.758737623305844</c:v>
                </c:pt>
                <c:pt idx="157">
                  <c:v>26.76542982358804</c:v>
                </c:pt>
                <c:pt idx="158">
                  <c:v>27.544365177051574</c:v>
                </c:pt>
                <c:pt idx="159">
                  <c:v>27.386835762959372</c:v>
                </c:pt>
                <c:pt idx="160">
                  <c:v>30.544208612469944</c:v>
                </c:pt>
                <c:pt idx="161">
                  <c:v>30.490519933422167</c:v>
                </c:pt>
                <c:pt idx="162">
                  <c:v>29.104334192544119</c:v>
                </c:pt>
                <c:pt idx="163">
                  <c:v>30.928395225402646</c:v>
                </c:pt>
                <c:pt idx="164">
                  <c:v>29.40171957530006</c:v>
                </c:pt>
                <c:pt idx="165">
                  <c:v>28.297819993292027</c:v>
                </c:pt>
                <c:pt idx="166">
                  <c:v>26.961833640136923</c:v>
                </c:pt>
                <c:pt idx="167">
                  <c:v>28.956513215444456</c:v>
                </c:pt>
                <c:pt idx="168">
                  <c:v>30.204738972329043</c:v>
                </c:pt>
                <c:pt idx="169">
                  <c:v>28.703034199136177</c:v>
                </c:pt>
                <c:pt idx="170">
                  <c:v>30.651627239493351</c:v>
                </c:pt>
                <c:pt idx="171">
                  <c:v>27.040232143370453</c:v>
                </c:pt>
                <c:pt idx="172">
                  <c:v>30.624540335138001</c:v>
                </c:pt>
                <c:pt idx="173">
                  <c:v>30.631192704045279</c:v>
                </c:pt>
                <c:pt idx="174">
                  <c:v>28.630322781142553</c:v>
                </c:pt>
                <c:pt idx="175">
                  <c:v>30.341741917825662</c:v>
                </c:pt>
                <c:pt idx="176">
                  <c:v>29.149338863665164</c:v>
                </c:pt>
                <c:pt idx="177">
                  <c:v>30.675917172088749</c:v>
                </c:pt>
                <c:pt idx="178">
                  <c:v>28.608941236586794</c:v>
                </c:pt>
                <c:pt idx="179">
                  <c:v>29.989376587830147</c:v>
                </c:pt>
                <c:pt idx="180">
                  <c:v>29.969673947236391</c:v>
                </c:pt>
                <c:pt idx="181">
                  <c:v>28.409866280244032</c:v>
                </c:pt>
                <c:pt idx="182">
                  <c:v>28.153719386869998</c:v>
                </c:pt>
                <c:pt idx="183">
                  <c:v>30.918813068825617</c:v>
                </c:pt>
                <c:pt idx="184">
                  <c:v>30.861603098491912</c:v>
                </c:pt>
                <c:pt idx="185">
                  <c:v>28.653307488743319</c:v>
                </c:pt>
                <c:pt idx="186">
                  <c:v>28.76276348085479</c:v>
                </c:pt>
                <c:pt idx="187">
                  <c:v>30.754685851700497</c:v>
                </c:pt>
                <c:pt idx="188">
                  <c:v>29.953412030071583</c:v>
                </c:pt>
                <c:pt idx="189">
                  <c:v>25.941849399783667</c:v>
                </c:pt>
                <c:pt idx="190">
                  <c:v>30.75116399988616</c:v>
                </c:pt>
                <c:pt idx="191">
                  <c:v>30.992647565252341</c:v>
                </c:pt>
                <c:pt idx="192">
                  <c:v>28.886866591177778</c:v>
                </c:pt>
                <c:pt idx="193">
                  <c:v>30.812199159654863</c:v>
                </c:pt>
                <c:pt idx="194">
                  <c:v>30.97988674930102</c:v>
                </c:pt>
                <c:pt idx="195">
                  <c:v>30.042928246496583</c:v>
                </c:pt>
                <c:pt idx="196">
                  <c:v>35.259020201417954</c:v>
                </c:pt>
                <c:pt idx="197">
                  <c:v>34.073694070135815</c:v>
                </c:pt>
                <c:pt idx="198">
                  <c:v>35.047561767479763</c:v>
                </c:pt>
                <c:pt idx="199">
                  <c:v>36.174223480876535</c:v>
                </c:pt>
                <c:pt idx="200">
                  <c:v>34.443993059113026</c:v>
                </c:pt>
                <c:pt idx="201">
                  <c:v>33.645398100566716</c:v>
                </c:pt>
                <c:pt idx="202">
                  <c:v>33.669907092410433</c:v>
                </c:pt>
                <c:pt idx="203">
                  <c:v>32.391710204586317</c:v>
                </c:pt>
                <c:pt idx="204">
                  <c:v>36.444439822747007</c:v>
                </c:pt>
                <c:pt idx="205">
                  <c:v>33.668988086351412</c:v>
                </c:pt>
                <c:pt idx="206">
                  <c:v>32.289689841021165</c:v>
                </c:pt>
                <c:pt idx="207">
                  <c:v>32.523003180765649</c:v>
                </c:pt>
                <c:pt idx="208">
                  <c:v>34.064621209728401</c:v>
                </c:pt>
                <c:pt idx="209">
                  <c:v>34.041892692973079</c:v>
                </c:pt>
                <c:pt idx="210">
                  <c:v>33.213394189236666</c:v>
                </c:pt>
                <c:pt idx="211">
                  <c:v>33.563266271761393</c:v>
                </c:pt>
                <c:pt idx="212">
                  <c:v>33.716739335292182</c:v>
                </c:pt>
                <c:pt idx="213">
                  <c:v>33.562570967403616</c:v>
                </c:pt>
                <c:pt idx="214">
                  <c:v>33.793265232304357</c:v>
                </c:pt>
                <c:pt idx="215">
                  <c:v>34.899956908739988</c:v>
                </c:pt>
                <c:pt idx="216">
                  <c:v>33.101934773973205</c:v>
                </c:pt>
                <c:pt idx="217">
                  <c:v>32.642970296271379</c:v>
                </c:pt>
                <c:pt idx="218">
                  <c:v>32.926628566037962</c:v>
                </c:pt>
                <c:pt idx="219">
                  <c:v>32.452015927794882</c:v>
                </c:pt>
                <c:pt idx="220">
                  <c:v>35.572803531258643</c:v>
                </c:pt>
                <c:pt idx="221">
                  <c:v>36.744625506147315</c:v>
                </c:pt>
                <c:pt idx="222">
                  <c:v>32.69987511379771</c:v>
                </c:pt>
                <c:pt idx="223">
                  <c:v>30.697258779238883</c:v>
                </c:pt>
                <c:pt idx="224">
                  <c:v>31.751350208643952</c:v>
                </c:pt>
                <c:pt idx="225">
                  <c:v>31.562187868540821</c:v>
                </c:pt>
                <c:pt idx="226">
                  <c:v>31.909474649352397</c:v>
                </c:pt>
                <c:pt idx="227">
                  <c:v>31.973567106495466</c:v>
                </c:pt>
                <c:pt idx="228">
                  <c:v>31.974372068743364</c:v>
                </c:pt>
                <c:pt idx="229">
                  <c:v>32.091287422443308</c:v>
                </c:pt>
                <c:pt idx="230">
                  <c:v>22.92203733662269</c:v>
                </c:pt>
                <c:pt idx="231">
                  <c:v>28.49541587413831</c:v>
                </c:pt>
                <c:pt idx="232">
                  <c:v>25.75985866888421</c:v>
                </c:pt>
                <c:pt idx="233">
                  <c:v>30.684996126040243</c:v>
                </c:pt>
                <c:pt idx="234">
                  <c:v>30.875838547203706</c:v>
                </c:pt>
                <c:pt idx="235">
                  <c:v>31.622310898307621</c:v>
                </c:pt>
                <c:pt idx="236">
                  <c:v>30.280064427517576</c:v>
                </c:pt>
                <c:pt idx="237">
                  <c:v>30.627207568075576</c:v>
                </c:pt>
                <c:pt idx="238">
                  <c:v>29.790786178323202</c:v>
                </c:pt>
                <c:pt idx="239">
                  <c:v>29.327507414336729</c:v>
                </c:pt>
                <c:pt idx="240">
                  <c:v>30.109124085228615</c:v>
                </c:pt>
                <c:pt idx="241">
                  <c:v>29.875402147605243</c:v>
                </c:pt>
                <c:pt idx="242">
                  <c:v>30.519140580560702</c:v>
                </c:pt>
                <c:pt idx="243">
                  <c:v>29.702140240839409</c:v>
                </c:pt>
                <c:pt idx="244">
                  <c:v>26.194995831785796</c:v>
                </c:pt>
                <c:pt idx="245">
                  <c:v>28.976008370138537</c:v>
                </c:pt>
                <c:pt idx="246">
                  <c:v>27.575676462660134</c:v>
                </c:pt>
                <c:pt idx="247">
                  <c:v>28.648801933152285</c:v>
                </c:pt>
                <c:pt idx="248">
                  <c:v>29.270130354809382</c:v>
                </c:pt>
                <c:pt idx="249">
                  <c:v>29.306037931932345</c:v>
                </c:pt>
                <c:pt idx="250">
                  <c:v>28.744559641989966</c:v>
                </c:pt>
                <c:pt idx="251">
                  <c:v>29.787201013331526</c:v>
                </c:pt>
                <c:pt idx="252">
                  <c:v>29.495441256869515</c:v>
                </c:pt>
                <c:pt idx="253">
                  <c:v>29.932218289197866</c:v>
                </c:pt>
                <c:pt idx="254">
                  <c:v>30.009371499832003</c:v>
                </c:pt>
                <c:pt idx="255">
                  <c:v>30.113378196443485</c:v>
                </c:pt>
                <c:pt idx="256">
                  <c:v>29.927182490626741</c:v>
                </c:pt>
                <c:pt idx="257">
                  <c:v>29.187519057682898</c:v>
                </c:pt>
                <c:pt idx="258">
                  <c:v>28.991720509855515</c:v>
                </c:pt>
                <c:pt idx="259">
                  <c:v>28.980998684226012</c:v>
                </c:pt>
                <c:pt idx="260">
                  <c:v>29.050566645435005</c:v>
                </c:pt>
                <c:pt idx="261">
                  <c:v>29.300330284358619</c:v>
                </c:pt>
                <c:pt idx="262">
                  <c:v>28.847990717860043</c:v>
                </c:pt>
                <c:pt idx="263">
                  <c:v>28.820832586594243</c:v>
                </c:pt>
                <c:pt idx="264">
                  <c:v>30.400583267469255</c:v>
                </c:pt>
                <c:pt idx="265">
                  <c:v>30.132230246720582</c:v>
                </c:pt>
                <c:pt idx="266">
                  <c:v>30.375740470787143</c:v>
                </c:pt>
                <c:pt idx="267">
                  <c:v>29.017896278598617</c:v>
                </c:pt>
                <c:pt idx="268">
                  <c:v>29.894981184523242</c:v>
                </c:pt>
                <c:pt idx="269">
                  <c:v>30.404733167765123</c:v>
                </c:pt>
                <c:pt idx="270">
                  <c:v>30.000440677981629</c:v>
                </c:pt>
                <c:pt idx="271">
                  <c:v>30.192240434448518</c:v>
                </c:pt>
                <c:pt idx="272">
                  <c:v>28.702176721595439</c:v>
                </c:pt>
                <c:pt idx="273">
                  <c:v>30.010990308550863</c:v>
                </c:pt>
                <c:pt idx="274">
                  <c:v>29.982846034521824</c:v>
                </c:pt>
                <c:pt idx="275">
                  <c:v>29.774213731524842</c:v>
                </c:pt>
                <c:pt idx="276">
                  <c:v>30.978935249924525</c:v>
                </c:pt>
                <c:pt idx="277">
                  <c:v>28.115261632019891</c:v>
                </c:pt>
                <c:pt idx="278">
                  <c:v>30.32621090873905</c:v>
                </c:pt>
                <c:pt idx="279">
                  <c:v>30.543252234659818</c:v>
                </c:pt>
                <c:pt idx="280">
                  <c:v>30.564478347212166</c:v>
                </c:pt>
                <c:pt idx="281">
                  <c:v>30.829775553274747</c:v>
                </c:pt>
                <c:pt idx="282">
                  <c:v>31.275747567043677</c:v>
                </c:pt>
                <c:pt idx="283">
                  <c:v>27.725787680828887</c:v>
                </c:pt>
                <c:pt idx="284">
                  <c:v>29.945871671055603</c:v>
                </c:pt>
                <c:pt idx="285">
                  <c:v>29.527698958636474</c:v>
                </c:pt>
                <c:pt idx="286">
                  <c:v>31.060640350088136</c:v>
                </c:pt>
                <c:pt idx="287">
                  <c:v>28.666628827190031</c:v>
                </c:pt>
                <c:pt idx="288">
                  <c:v>29.017367784742397</c:v>
                </c:pt>
                <c:pt idx="289">
                  <c:v>30.459532644799374</c:v>
                </c:pt>
                <c:pt idx="290">
                  <c:v>26.676038361084423</c:v>
                </c:pt>
                <c:pt idx="291">
                  <c:v>29.458160919556303</c:v>
                </c:pt>
                <c:pt idx="292">
                  <c:v>28.571139720821304</c:v>
                </c:pt>
                <c:pt idx="293">
                  <c:v>26.891020800957268</c:v>
                </c:pt>
                <c:pt idx="294">
                  <c:v>29.400947271301547</c:v>
                </c:pt>
                <c:pt idx="295">
                  <c:v>29.029761921762795</c:v>
                </c:pt>
                <c:pt idx="296">
                  <c:v>28.319791223380321</c:v>
                </c:pt>
                <c:pt idx="297">
                  <c:v>29.239613327215654</c:v>
                </c:pt>
                <c:pt idx="298">
                  <c:v>32.717361509350347</c:v>
                </c:pt>
                <c:pt idx="299">
                  <c:v>31.666819635758181</c:v>
                </c:pt>
                <c:pt idx="300">
                  <c:v>31.823542453344398</c:v>
                </c:pt>
                <c:pt idx="301">
                  <c:v>32.691665717199925</c:v>
                </c:pt>
                <c:pt idx="302">
                  <c:v>32.863745178404955</c:v>
                </c:pt>
                <c:pt idx="303">
                  <c:v>32.773963253120307</c:v>
                </c:pt>
                <c:pt idx="304">
                  <c:v>28.478393487720048</c:v>
                </c:pt>
                <c:pt idx="305">
                  <c:v>30.630606001944525</c:v>
                </c:pt>
                <c:pt idx="306">
                  <c:v>31.104553631734539</c:v>
                </c:pt>
                <c:pt idx="307">
                  <c:v>31.120571504284676</c:v>
                </c:pt>
                <c:pt idx="308">
                  <c:v>30.194170506470268</c:v>
                </c:pt>
                <c:pt idx="309">
                  <c:v>30.947980735410383</c:v>
                </c:pt>
                <c:pt idx="310">
                  <c:v>30.867427946052519</c:v>
                </c:pt>
                <c:pt idx="311">
                  <c:v>31.32823438647706</c:v>
                </c:pt>
                <c:pt idx="312">
                  <c:v>30.46736233727388</c:v>
                </c:pt>
                <c:pt idx="313">
                  <c:v>29.797530110121155</c:v>
                </c:pt>
                <c:pt idx="314">
                  <c:v>30.779199844481749</c:v>
                </c:pt>
                <c:pt idx="315">
                  <c:v>30.600210300073485</c:v>
                </c:pt>
                <c:pt idx="316">
                  <c:v>31.132899004437565</c:v>
                </c:pt>
                <c:pt idx="317">
                  <c:v>31.356068983747484</c:v>
                </c:pt>
                <c:pt idx="318">
                  <c:v>31.288724723831237</c:v>
                </c:pt>
                <c:pt idx="319">
                  <c:v>31.497505557759482</c:v>
                </c:pt>
                <c:pt idx="320">
                  <c:v>30.650593819428163</c:v>
                </c:pt>
                <c:pt idx="321">
                  <c:v>31.609999861878826</c:v>
                </c:pt>
                <c:pt idx="322">
                  <c:v>32.176749625882309</c:v>
                </c:pt>
                <c:pt idx="323">
                  <c:v>31.733824242450943</c:v>
                </c:pt>
                <c:pt idx="324">
                  <c:v>32.384453774919642</c:v>
                </c:pt>
                <c:pt idx="325">
                  <c:v>30.640684978052303</c:v>
                </c:pt>
                <c:pt idx="326">
                  <c:v>32.050610855282287</c:v>
                </c:pt>
                <c:pt idx="327">
                  <c:v>31.836608834476412</c:v>
                </c:pt>
                <c:pt idx="328">
                  <c:v>31.5062851227785</c:v>
                </c:pt>
                <c:pt idx="329">
                  <c:v>30.063633745995759</c:v>
                </c:pt>
                <c:pt idx="330">
                  <c:v>31.868331865910868</c:v>
                </c:pt>
                <c:pt idx="331">
                  <c:v>31.8096188323658</c:v>
                </c:pt>
                <c:pt idx="332">
                  <c:v>31.951838538301644</c:v>
                </c:pt>
                <c:pt idx="333">
                  <c:v>30.706492338602715</c:v>
                </c:pt>
                <c:pt idx="334">
                  <c:v>28.788405233269561</c:v>
                </c:pt>
                <c:pt idx="335">
                  <c:v>30.51355272748614</c:v>
                </c:pt>
                <c:pt idx="336">
                  <c:v>30.147671320717517</c:v>
                </c:pt>
                <c:pt idx="337">
                  <c:v>30.010394417939953</c:v>
                </c:pt>
                <c:pt idx="338">
                  <c:v>32.561229854604605</c:v>
                </c:pt>
                <c:pt idx="339">
                  <c:v>31.311888489302007</c:v>
                </c:pt>
                <c:pt idx="340">
                  <c:v>29.858539093091416</c:v>
                </c:pt>
                <c:pt idx="341">
                  <c:v>30.515938910550773</c:v>
                </c:pt>
                <c:pt idx="342">
                  <c:v>30.418943604405179</c:v>
                </c:pt>
                <c:pt idx="343">
                  <c:v>32.315082472335824</c:v>
                </c:pt>
                <c:pt idx="344">
                  <c:v>30.661578657860602</c:v>
                </c:pt>
                <c:pt idx="345">
                  <c:v>32.041201370284767</c:v>
                </c:pt>
                <c:pt idx="346">
                  <c:v>31.621329574609092</c:v>
                </c:pt>
                <c:pt idx="347">
                  <c:v>31.68189211991584</c:v>
                </c:pt>
                <c:pt idx="348">
                  <c:v>32.080019914212755</c:v>
                </c:pt>
                <c:pt idx="349">
                  <c:v>31.86112301635276</c:v>
                </c:pt>
                <c:pt idx="350">
                  <c:v>30.78294560269498</c:v>
                </c:pt>
                <c:pt idx="351">
                  <c:v>30.124715341632218</c:v>
                </c:pt>
                <c:pt idx="352">
                  <c:v>32.078680559801519</c:v>
                </c:pt>
                <c:pt idx="353">
                  <c:v>24.9856133300331</c:v>
                </c:pt>
                <c:pt idx="354">
                  <c:v>29.83650411396037</c:v>
                </c:pt>
                <c:pt idx="355">
                  <c:v>27.312404361323598</c:v>
                </c:pt>
                <c:pt idx="356">
                  <c:v>31.613820168777629</c:v>
                </c:pt>
                <c:pt idx="357">
                  <c:v>29.731000696105092</c:v>
                </c:pt>
                <c:pt idx="358">
                  <c:v>30.091743678737846</c:v>
                </c:pt>
                <c:pt idx="359">
                  <c:v>31.10698937960068</c:v>
                </c:pt>
                <c:pt idx="360">
                  <c:v>30.995349010421918</c:v>
                </c:pt>
                <c:pt idx="361">
                  <c:v>30.632787875066875</c:v>
                </c:pt>
                <c:pt idx="362">
                  <c:v>28.247521947601442</c:v>
                </c:pt>
                <c:pt idx="363">
                  <c:v>30.155743800103973</c:v>
                </c:pt>
                <c:pt idx="364">
                  <c:v>29.697529483036604</c:v>
                </c:pt>
                <c:pt idx="365">
                  <c:v>29.553615960338746</c:v>
                </c:pt>
                <c:pt idx="366">
                  <c:v>30.189477022689289</c:v>
                </c:pt>
                <c:pt idx="367">
                  <c:v>31.741283622682772</c:v>
                </c:pt>
                <c:pt idx="368">
                  <c:v>31.391630566339941</c:v>
                </c:pt>
                <c:pt idx="369">
                  <c:v>31.253120729499656</c:v>
                </c:pt>
                <c:pt idx="370">
                  <c:v>30.997552470067642</c:v>
                </c:pt>
                <c:pt idx="371">
                  <c:v>31.411199789030558</c:v>
                </c:pt>
                <c:pt idx="372">
                  <c:v>31.129275965091136</c:v>
                </c:pt>
                <c:pt idx="373">
                  <c:v>30.136860671618233</c:v>
                </c:pt>
                <c:pt idx="374">
                  <c:v>31.383120474521114</c:v>
                </c:pt>
                <c:pt idx="375">
                  <c:v>31.892085881651436</c:v>
                </c:pt>
                <c:pt idx="376">
                  <c:v>31.192117222059561</c:v>
                </c:pt>
                <c:pt idx="377">
                  <c:v>30.627511465096177</c:v>
                </c:pt>
                <c:pt idx="378">
                  <c:v>31.643934303362954</c:v>
                </c:pt>
                <c:pt idx="379">
                  <c:v>28.556746323505589</c:v>
                </c:pt>
                <c:pt idx="380">
                  <c:v>30.862912326710134</c:v>
                </c:pt>
                <c:pt idx="381">
                  <c:v>30.573987824667423</c:v>
                </c:pt>
                <c:pt idx="382">
                  <c:v>31.325615396385412</c:v>
                </c:pt>
                <c:pt idx="383">
                  <c:v>31.0685417823893</c:v>
                </c:pt>
                <c:pt idx="384">
                  <c:v>28.74422351923203</c:v>
                </c:pt>
                <c:pt idx="385">
                  <c:v>31.076166761129709</c:v>
                </c:pt>
                <c:pt idx="386">
                  <c:v>30.088247454830267</c:v>
                </c:pt>
                <c:pt idx="387">
                  <c:v>29.131294269462302</c:v>
                </c:pt>
                <c:pt idx="388">
                  <c:v>30.038281853809373</c:v>
                </c:pt>
                <c:pt idx="389">
                  <c:v>28.643238076212544</c:v>
                </c:pt>
                <c:pt idx="390">
                  <c:v>30.571705874368448</c:v>
                </c:pt>
                <c:pt idx="391">
                  <c:v>29.593658396352147</c:v>
                </c:pt>
                <c:pt idx="392">
                  <c:v>30.503607207270012</c:v>
                </c:pt>
                <c:pt idx="393">
                  <c:v>29.293428095099305</c:v>
                </c:pt>
                <c:pt idx="394">
                  <c:v>29.967991342797482</c:v>
                </c:pt>
                <c:pt idx="395">
                  <c:v>30.420206237755622</c:v>
                </c:pt>
                <c:pt idx="396">
                  <c:v>31.360849301031884</c:v>
                </c:pt>
                <c:pt idx="397">
                  <c:v>30.99047363648663</c:v>
                </c:pt>
                <c:pt idx="398">
                  <c:v>29.010683659356317</c:v>
                </c:pt>
                <c:pt idx="399">
                  <c:v>31.08377154532236</c:v>
                </c:pt>
                <c:pt idx="400">
                  <c:v>29.506375658493329</c:v>
                </c:pt>
                <c:pt idx="401">
                  <c:v>31.029525954027086</c:v>
                </c:pt>
                <c:pt idx="402">
                  <c:v>31.234183409916437</c:v>
                </c:pt>
                <c:pt idx="403">
                  <c:v>29.018773142340486</c:v>
                </c:pt>
                <c:pt idx="404">
                  <c:v>31.497710720736745</c:v>
                </c:pt>
                <c:pt idx="405">
                  <c:v>30.463133001885048</c:v>
                </c:pt>
                <c:pt idx="406">
                  <c:v>29.512994069828679</c:v>
                </c:pt>
                <c:pt idx="407">
                  <c:v>29.181827383828793</c:v>
                </c:pt>
                <c:pt idx="408">
                  <c:v>28.022626202345947</c:v>
                </c:pt>
                <c:pt idx="409">
                  <c:v>29.121216241507781</c:v>
                </c:pt>
                <c:pt idx="410">
                  <c:v>28.469652006921969</c:v>
                </c:pt>
                <c:pt idx="411">
                  <c:v>30.012122396675295</c:v>
                </c:pt>
                <c:pt idx="412">
                  <c:v>28.299404390262321</c:v>
                </c:pt>
                <c:pt idx="413">
                  <c:v>29.611128132532734</c:v>
                </c:pt>
                <c:pt idx="414">
                  <c:v>27.191409109242915</c:v>
                </c:pt>
                <c:pt idx="415">
                  <c:v>28.817512665038574</c:v>
                </c:pt>
                <c:pt idx="416">
                  <c:v>30.308465896135171</c:v>
                </c:pt>
                <c:pt idx="417">
                  <c:v>29.146393546894803</c:v>
                </c:pt>
                <c:pt idx="418">
                  <c:v>27.928962625357595</c:v>
                </c:pt>
                <c:pt idx="419">
                  <c:v>29.673122438933255</c:v>
                </c:pt>
                <c:pt idx="420">
                  <c:v>29.309729134000687</c:v>
                </c:pt>
                <c:pt idx="421">
                  <c:v>30.119449319067783</c:v>
                </c:pt>
                <c:pt idx="422">
                  <c:v>29.869936057670994</c:v>
                </c:pt>
                <c:pt idx="423">
                  <c:v>29.048402607174825</c:v>
                </c:pt>
                <c:pt idx="424">
                  <c:v>27.827891242493454</c:v>
                </c:pt>
                <c:pt idx="425">
                  <c:v>29.855895740296074</c:v>
                </c:pt>
                <c:pt idx="426">
                  <c:v>31.153174301709292</c:v>
                </c:pt>
                <c:pt idx="427">
                  <c:v>29.996264021755319</c:v>
                </c:pt>
                <c:pt idx="428">
                  <c:v>30.817009233956949</c:v>
                </c:pt>
                <c:pt idx="429">
                  <c:v>31.376171242615108</c:v>
                </c:pt>
                <c:pt idx="430">
                  <c:v>30.947281191360517</c:v>
                </c:pt>
                <c:pt idx="431">
                  <c:v>31.151825958756568</c:v>
                </c:pt>
                <c:pt idx="432">
                  <c:v>30.94074520946192</c:v>
                </c:pt>
                <c:pt idx="433">
                  <c:v>30.756722796634623</c:v>
                </c:pt>
                <c:pt idx="434">
                  <c:v>30.619250530166415</c:v>
                </c:pt>
                <c:pt idx="435">
                  <c:v>30.631939277367714</c:v>
                </c:pt>
                <c:pt idx="436">
                  <c:v>31.163133161221722</c:v>
                </c:pt>
                <c:pt idx="437">
                  <c:v>30.720607985862898</c:v>
                </c:pt>
                <c:pt idx="438">
                  <c:v>30.358489602276048</c:v>
                </c:pt>
                <c:pt idx="439">
                  <c:v>29.615781425306224</c:v>
                </c:pt>
                <c:pt idx="440">
                  <c:v>32.157852666633318</c:v>
                </c:pt>
                <c:pt idx="441">
                  <c:v>32.510462130761951</c:v>
                </c:pt>
                <c:pt idx="442">
                  <c:v>31.775518421335114</c:v>
                </c:pt>
                <c:pt idx="443">
                  <c:v>33.857970922606448</c:v>
                </c:pt>
                <c:pt idx="444">
                  <c:v>32.033774721066429</c:v>
                </c:pt>
                <c:pt idx="445">
                  <c:v>33.598923929277156</c:v>
                </c:pt>
                <c:pt idx="446">
                  <c:v>29.379901512993523</c:v>
                </c:pt>
                <c:pt idx="447">
                  <c:v>29.412173677986377</c:v>
                </c:pt>
                <c:pt idx="448">
                  <c:v>30.591387070241311</c:v>
                </c:pt>
                <c:pt idx="449">
                  <c:v>31.262358069582596</c:v>
                </c:pt>
                <c:pt idx="450">
                  <c:v>35.628297716950485</c:v>
                </c:pt>
                <c:pt idx="451">
                  <c:v>36.358132576312329</c:v>
                </c:pt>
                <c:pt idx="452">
                  <c:v>36.097078077950357</c:v>
                </c:pt>
                <c:pt idx="453">
                  <c:v>35.548529329848726</c:v>
                </c:pt>
                <c:pt idx="454">
                  <c:v>35.79065100688247</c:v>
                </c:pt>
                <c:pt idx="455">
                  <c:v>35.863400093132626</c:v>
                </c:pt>
                <c:pt idx="456">
                  <c:v>36.562470956610625</c:v>
                </c:pt>
                <c:pt idx="457">
                  <c:v>35.682182400412891</c:v>
                </c:pt>
                <c:pt idx="458">
                  <c:v>36.097865353051873</c:v>
                </c:pt>
                <c:pt idx="459">
                  <c:v>35.377972852096022</c:v>
                </c:pt>
                <c:pt idx="460">
                  <c:v>34.950622778252509</c:v>
                </c:pt>
                <c:pt idx="461">
                  <c:v>33.946953480205487</c:v>
                </c:pt>
                <c:pt idx="462">
                  <c:v>35.632301307306413</c:v>
                </c:pt>
                <c:pt idx="463">
                  <c:v>35.682939623206643</c:v>
                </c:pt>
                <c:pt idx="464">
                  <c:v>34.126841199701232</c:v>
                </c:pt>
                <c:pt idx="465">
                  <c:v>32.193202516017919</c:v>
                </c:pt>
                <c:pt idx="466">
                  <c:v>35.662061517962584</c:v>
                </c:pt>
                <c:pt idx="467">
                  <c:v>35.144100312518717</c:v>
                </c:pt>
                <c:pt idx="468">
                  <c:v>35.277029852903446</c:v>
                </c:pt>
                <c:pt idx="469">
                  <c:v>33.341557377366613</c:v>
                </c:pt>
                <c:pt idx="470">
                  <c:v>35.01332701134875</c:v>
                </c:pt>
                <c:pt idx="471">
                  <c:v>35.204073676217632</c:v>
                </c:pt>
                <c:pt idx="472">
                  <c:v>36.208726019735899</c:v>
                </c:pt>
                <c:pt idx="473">
                  <c:v>33.158947467342806</c:v>
                </c:pt>
                <c:pt idx="474">
                  <c:v>34.686567627616064</c:v>
                </c:pt>
                <c:pt idx="475">
                  <c:v>34.521335534709308</c:v>
                </c:pt>
                <c:pt idx="476">
                  <c:v>37.457179473967592</c:v>
                </c:pt>
                <c:pt idx="477">
                  <c:v>35.11326868165655</c:v>
                </c:pt>
                <c:pt idx="478">
                  <c:v>32.918122122210953</c:v>
                </c:pt>
                <c:pt idx="479">
                  <c:v>32.569395543013854</c:v>
                </c:pt>
                <c:pt idx="480">
                  <c:v>30.151683552750882</c:v>
                </c:pt>
                <c:pt idx="481">
                  <c:v>29.323387955069087</c:v>
                </c:pt>
                <c:pt idx="482">
                  <c:v>26.949849518967007</c:v>
                </c:pt>
                <c:pt idx="483">
                  <c:v>16.292140174301348</c:v>
                </c:pt>
                <c:pt idx="484">
                  <c:v>29.787271430815956</c:v>
                </c:pt>
                <c:pt idx="485">
                  <c:v>30.146489838269066</c:v>
                </c:pt>
                <c:pt idx="486">
                  <c:v>29.657111012964002</c:v>
                </c:pt>
                <c:pt idx="487">
                  <c:v>29.499710709228466</c:v>
                </c:pt>
                <c:pt idx="488">
                  <c:v>28.217035268147146</c:v>
                </c:pt>
                <c:pt idx="489">
                  <c:v>29.248400879999878</c:v>
                </c:pt>
                <c:pt idx="490">
                  <c:v>29.462468605673408</c:v>
                </c:pt>
                <c:pt idx="491">
                  <c:v>29.760918611988362</c:v>
                </c:pt>
                <c:pt idx="492">
                  <c:v>29.567054582229677</c:v>
                </c:pt>
                <c:pt idx="493">
                  <c:v>29.751521441199085</c:v>
                </c:pt>
                <c:pt idx="494">
                  <c:v>29.367202741084434</c:v>
                </c:pt>
                <c:pt idx="495">
                  <c:v>28.950625251835049</c:v>
                </c:pt>
                <c:pt idx="496">
                  <c:v>28.890542364972454</c:v>
                </c:pt>
                <c:pt idx="497">
                  <c:v>28.468051290426875</c:v>
                </c:pt>
                <c:pt idx="498">
                  <c:v>29.46544465532283</c:v>
                </c:pt>
                <c:pt idx="499">
                  <c:v>29.724148731941579</c:v>
                </c:pt>
                <c:pt idx="500">
                  <c:v>30.013779658948938</c:v>
                </c:pt>
                <c:pt idx="501">
                  <c:v>30.291144473761594</c:v>
                </c:pt>
                <c:pt idx="502">
                  <c:v>30.017629944986528</c:v>
                </c:pt>
                <c:pt idx="503">
                  <c:v>30.109073537553765</c:v>
                </c:pt>
                <c:pt idx="504">
                  <c:v>29.442802178348121</c:v>
                </c:pt>
                <c:pt idx="505">
                  <c:v>30.016810639777777</c:v>
                </c:pt>
                <c:pt idx="506">
                  <c:v>28.787574269851788</c:v>
                </c:pt>
                <c:pt idx="507">
                  <c:v>30.477363969982456</c:v>
                </c:pt>
                <c:pt idx="508">
                  <c:v>30.534886995708622</c:v>
                </c:pt>
                <c:pt idx="509">
                  <c:v>30.5403814624154</c:v>
                </c:pt>
                <c:pt idx="510">
                  <c:v>29.656491684426928</c:v>
                </c:pt>
                <c:pt idx="511">
                  <c:v>28.837905983440976</c:v>
                </c:pt>
                <c:pt idx="512">
                  <c:v>28.216162945593364</c:v>
                </c:pt>
                <c:pt idx="513">
                  <c:v>29.656491684426928</c:v>
                </c:pt>
                <c:pt idx="514">
                  <c:v>28.837905983440976</c:v>
                </c:pt>
                <c:pt idx="515">
                  <c:v>28.216162945593364</c:v>
                </c:pt>
                <c:pt idx="516">
                  <c:v>29.626113186962442</c:v>
                </c:pt>
                <c:pt idx="517">
                  <c:v>29.505511944286127</c:v>
                </c:pt>
                <c:pt idx="518">
                  <c:v>27.433148265380122</c:v>
                </c:pt>
                <c:pt idx="519">
                  <c:v>30.108736229910594</c:v>
                </c:pt>
                <c:pt idx="520">
                  <c:v>30.632772519843275</c:v>
                </c:pt>
                <c:pt idx="521">
                  <c:v>27.581976739756652</c:v>
                </c:pt>
                <c:pt idx="522">
                  <c:v>28.590167493042859</c:v>
                </c:pt>
                <c:pt idx="523">
                  <c:v>29.248393983500421</c:v>
                </c:pt>
                <c:pt idx="524">
                  <c:v>29.48540675640967</c:v>
                </c:pt>
                <c:pt idx="525">
                  <c:v>28.770613595949133</c:v>
                </c:pt>
                <c:pt idx="526">
                  <c:v>28.430777094230343</c:v>
                </c:pt>
                <c:pt idx="527">
                  <c:v>29.211578463710858</c:v>
                </c:pt>
                <c:pt idx="528">
                  <c:v>30.14784013964724</c:v>
                </c:pt>
                <c:pt idx="529">
                  <c:v>28.947570550842219</c:v>
                </c:pt>
                <c:pt idx="530">
                  <c:v>27.546702258739508</c:v>
                </c:pt>
                <c:pt idx="531">
                  <c:v>29.624958650212818</c:v>
                </c:pt>
                <c:pt idx="532">
                  <c:v>31.387100293804316</c:v>
                </c:pt>
                <c:pt idx="533">
                  <c:v>29.579954089556598</c:v>
                </c:pt>
                <c:pt idx="534">
                  <c:v>29.446673317029514</c:v>
                </c:pt>
                <c:pt idx="535">
                  <c:v>29.020421555190204</c:v>
                </c:pt>
                <c:pt idx="536">
                  <c:v>30.729080140618585</c:v>
                </c:pt>
                <c:pt idx="537">
                  <c:v>29.289122834591776</c:v>
                </c:pt>
                <c:pt idx="538">
                  <c:v>28.245117045650069</c:v>
                </c:pt>
                <c:pt idx="539">
                  <c:v>28.436786927085834</c:v>
                </c:pt>
                <c:pt idx="540">
                  <c:v>30.621401361375021</c:v>
                </c:pt>
                <c:pt idx="541">
                  <c:v>29.576030796687608</c:v>
                </c:pt>
                <c:pt idx="542">
                  <c:v>27.077216577833735</c:v>
                </c:pt>
                <c:pt idx="543">
                  <c:v>29.253541738211705</c:v>
                </c:pt>
                <c:pt idx="544">
                  <c:v>28.583890796777531</c:v>
                </c:pt>
                <c:pt idx="545">
                  <c:v>29.163257202606978</c:v>
                </c:pt>
                <c:pt idx="546">
                  <c:v>26.35970503401234</c:v>
                </c:pt>
                <c:pt idx="547">
                  <c:v>29.809151648117396</c:v>
                </c:pt>
                <c:pt idx="548">
                  <c:v>29.287056748469393</c:v>
                </c:pt>
              </c:numCache>
            </c:numRef>
          </c:xVal>
          <c:yVal>
            <c:numRef>
              <c:f>Arsenopyrite!$K$3:$K$551</c:f>
              <c:numCache>
                <c:formatCode>0.0</c:formatCode>
                <c:ptCount val="549"/>
                <c:pt idx="0">
                  <c:v>347.43333333333334</c:v>
                </c:pt>
                <c:pt idx="1">
                  <c:v>93.666666666666671</c:v>
                </c:pt>
                <c:pt idx="2">
                  <c:v>-0.63333333333333364</c:v>
                </c:pt>
                <c:pt idx="3">
                  <c:v>75.599999999999994</c:v>
                </c:pt>
                <c:pt idx="4">
                  <c:v>69.266666666666666</c:v>
                </c:pt>
                <c:pt idx="5">
                  <c:v>31.633333333333336</c:v>
                </c:pt>
                <c:pt idx="6">
                  <c:v>-24.5</c:v>
                </c:pt>
                <c:pt idx="7">
                  <c:v>1003.6666666666667</c:v>
                </c:pt>
                <c:pt idx="8">
                  <c:v>56.7</c:v>
                </c:pt>
                <c:pt idx="9">
                  <c:v>17.966666666666669</c:v>
                </c:pt>
                <c:pt idx="10">
                  <c:v>54.599999999999994</c:v>
                </c:pt>
                <c:pt idx="11">
                  <c:v>38.86666666666666</c:v>
                </c:pt>
                <c:pt idx="12">
                  <c:v>11.066666666666666</c:v>
                </c:pt>
                <c:pt idx="13">
                  <c:v>773.66666666666663</c:v>
                </c:pt>
                <c:pt idx="14">
                  <c:v>490.4</c:v>
                </c:pt>
                <c:pt idx="15">
                  <c:v>115.2</c:v>
                </c:pt>
                <c:pt idx="17">
                  <c:v>32.766666666666666</c:v>
                </c:pt>
                <c:pt idx="18">
                  <c:v>89.066666666666663</c:v>
                </c:pt>
                <c:pt idx="19">
                  <c:v>17.566666666666666</c:v>
                </c:pt>
                <c:pt idx="20">
                  <c:v>39.699999999999996</c:v>
                </c:pt>
                <c:pt idx="21">
                  <c:v>105.70000000000002</c:v>
                </c:pt>
                <c:pt idx="22">
                  <c:v>23.766666666666662</c:v>
                </c:pt>
                <c:pt idx="23">
                  <c:v>2.8666666666666667</c:v>
                </c:pt>
                <c:pt idx="24">
                  <c:v>167.8</c:v>
                </c:pt>
                <c:pt idx="25">
                  <c:v>1412.8</c:v>
                </c:pt>
                <c:pt idx="27">
                  <c:v>521.33333333333337</c:v>
                </c:pt>
                <c:pt idx="28">
                  <c:v>215.66666666666666</c:v>
                </c:pt>
                <c:pt idx="30">
                  <c:v>992.56666666666672</c:v>
                </c:pt>
                <c:pt idx="31">
                  <c:v>152.93333333333334</c:v>
                </c:pt>
                <c:pt idx="32">
                  <c:v>772.90000000000009</c:v>
                </c:pt>
                <c:pt idx="33">
                  <c:v>129.26666666666665</c:v>
                </c:pt>
                <c:pt idx="34">
                  <c:v>581.00000000000011</c:v>
                </c:pt>
                <c:pt idx="35">
                  <c:v>141.36666666666667</c:v>
                </c:pt>
                <c:pt idx="36">
                  <c:v>248.63333333333335</c:v>
                </c:pt>
                <c:pt idx="37">
                  <c:v>478.26666666666665</c:v>
                </c:pt>
                <c:pt idx="38">
                  <c:v>466.06666666666666</c:v>
                </c:pt>
                <c:pt idx="39">
                  <c:v>292.8</c:v>
                </c:pt>
                <c:pt idx="40">
                  <c:v>920.59999999999991</c:v>
                </c:pt>
                <c:pt idx="41">
                  <c:v>114.50000000000001</c:v>
                </c:pt>
                <c:pt idx="42">
                  <c:v>53.199999999999989</c:v>
                </c:pt>
                <c:pt idx="43">
                  <c:v>14.600000000000001</c:v>
                </c:pt>
                <c:pt idx="44">
                  <c:v>54.233333333333327</c:v>
                </c:pt>
                <c:pt idx="45">
                  <c:v>41.43333333333333</c:v>
                </c:pt>
                <c:pt idx="46">
                  <c:v>512.76666666666665</c:v>
                </c:pt>
                <c:pt idx="47">
                  <c:v>89.966666666666683</c:v>
                </c:pt>
                <c:pt idx="48">
                  <c:v>975.66666666666674</c:v>
                </c:pt>
                <c:pt idx="49">
                  <c:v>924.93333333333328</c:v>
                </c:pt>
                <c:pt idx="50">
                  <c:v>254.29999999999998</c:v>
                </c:pt>
                <c:pt idx="51">
                  <c:v>-5.1666666666666661</c:v>
                </c:pt>
                <c:pt idx="52">
                  <c:v>552.23333333333323</c:v>
                </c:pt>
                <c:pt idx="53">
                  <c:v>210.63333333333333</c:v>
                </c:pt>
                <c:pt idx="54">
                  <c:v>3.6666666666666679</c:v>
                </c:pt>
                <c:pt idx="55">
                  <c:v>16.933333333333334</c:v>
                </c:pt>
                <c:pt idx="56">
                  <c:v>7.2666666666666666</c:v>
                </c:pt>
                <c:pt idx="57">
                  <c:v>-1.3666666666666658</c:v>
                </c:pt>
                <c:pt idx="58">
                  <c:v>-13.499999999999998</c:v>
                </c:pt>
                <c:pt idx="59">
                  <c:v>2051.9999999999995</c:v>
                </c:pt>
                <c:pt idx="60">
                  <c:v>15.399999999999999</c:v>
                </c:pt>
                <c:pt idx="61">
                  <c:v>-25.833333333333332</c:v>
                </c:pt>
                <c:pt idx="62">
                  <c:v>-1.0999999999999992</c:v>
                </c:pt>
                <c:pt idx="63">
                  <c:v>232.63333333333333</c:v>
                </c:pt>
                <c:pt idx="64">
                  <c:v>9.9666666666666668</c:v>
                </c:pt>
                <c:pt idx="65">
                  <c:v>-44.533333333333331</c:v>
                </c:pt>
                <c:pt idx="66">
                  <c:v>-36.200000000000003</c:v>
                </c:pt>
                <c:pt idx="67">
                  <c:v>-20.666666666666668</c:v>
                </c:pt>
                <c:pt idx="68">
                  <c:v>-10.133333333333333</c:v>
                </c:pt>
                <c:pt idx="69">
                  <c:v>-14</c:v>
                </c:pt>
                <c:pt idx="70">
                  <c:v>7.6999999999999993</c:v>
                </c:pt>
                <c:pt idx="88">
                  <c:v>-9.8666666666666671</c:v>
                </c:pt>
                <c:pt idx="89">
                  <c:v>-25.6</c:v>
                </c:pt>
                <c:pt idx="90">
                  <c:v>2.3000000000000016</c:v>
                </c:pt>
                <c:pt idx="91">
                  <c:v>22.266666666666666</c:v>
                </c:pt>
                <c:pt idx="92">
                  <c:v>-3.7333333333333338</c:v>
                </c:pt>
                <c:pt idx="93">
                  <c:v>4.833333333333333</c:v>
                </c:pt>
                <c:pt idx="94">
                  <c:v>8.8000000000000007</c:v>
                </c:pt>
                <c:pt idx="95">
                  <c:v>-0.1666666666666671</c:v>
                </c:pt>
                <c:pt idx="96">
                  <c:v>15.5</c:v>
                </c:pt>
                <c:pt idx="97">
                  <c:v>11.866666666666669</c:v>
                </c:pt>
                <c:pt idx="98">
                  <c:v>-8.9666666666666668</c:v>
                </c:pt>
                <c:pt idx="99">
                  <c:v>11.8</c:v>
                </c:pt>
                <c:pt idx="100">
                  <c:v>-28.666666666666668</c:v>
                </c:pt>
                <c:pt idx="101">
                  <c:v>13.4</c:v>
                </c:pt>
                <c:pt idx="102">
                  <c:v>-14.233333333333331</c:v>
                </c:pt>
                <c:pt idx="103">
                  <c:v>6.6666666666666661</c:v>
                </c:pt>
                <c:pt idx="104">
                  <c:v>-34.13333333333334</c:v>
                </c:pt>
                <c:pt idx="105">
                  <c:v>3.8</c:v>
                </c:pt>
                <c:pt idx="106">
                  <c:v>-0.53333333333333321</c:v>
                </c:pt>
                <c:pt idx="107">
                  <c:v>-12.466666666666665</c:v>
                </c:pt>
                <c:pt idx="108">
                  <c:v>-12.5</c:v>
                </c:pt>
                <c:pt idx="109">
                  <c:v>-8.6</c:v>
                </c:pt>
                <c:pt idx="110">
                  <c:v>14.566666666666666</c:v>
                </c:pt>
                <c:pt idx="111">
                  <c:v>-6.2333333333333307</c:v>
                </c:pt>
                <c:pt idx="112">
                  <c:v>8.8999999999999986</c:v>
                </c:pt>
                <c:pt idx="113">
                  <c:v>-18.5</c:v>
                </c:pt>
                <c:pt idx="114">
                  <c:v>11.5</c:v>
                </c:pt>
                <c:pt idx="115">
                  <c:v>1.2333333333333336</c:v>
                </c:pt>
                <c:pt idx="117">
                  <c:v>314.36666666666667</c:v>
                </c:pt>
                <c:pt idx="118">
                  <c:v>112.06666666666669</c:v>
                </c:pt>
                <c:pt idx="119">
                  <c:v>276.43333333333334</c:v>
                </c:pt>
                <c:pt idx="120">
                  <c:v>137.93333333333334</c:v>
                </c:pt>
                <c:pt idx="121">
                  <c:v>69.566666666666663</c:v>
                </c:pt>
                <c:pt idx="122">
                  <c:v>-3.6333333333333342</c:v>
                </c:pt>
                <c:pt idx="123">
                  <c:v>69.099999999999994</c:v>
                </c:pt>
                <c:pt idx="124">
                  <c:v>21.866666666666667</c:v>
                </c:pt>
                <c:pt idx="125">
                  <c:v>0.26666666666666738</c:v>
                </c:pt>
                <c:pt idx="126">
                  <c:v>78.500000000000014</c:v>
                </c:pt>
                <c:pt idx="127">
                  <c:v>14.766666666666667</c:v>
                </c:pt>
                <c:pt idx="128">
                  <c:v>180.33333333333334</c:v>
                </c:pt>
                <c:pt idx="129">
                  <c:v>151.86666666666667</c:v>
                </c:pt>
                <c:pt idx="130">
                  <c:v>95.533333333333317</c:v>
                </c:pt>
                <c:pt idx="131">
                  <c:v>629.20000000000016</c:v>
                </c:pt>
                <c:pt idx="132">
                  <c:v>-6.1333333333333329</c:v>
                </c:pt>
                <c:pt idx="133">
                  <c:v>-5.5333333333333332</c:v>
                </c:pt>
                <c:pt idx="134">
                  <c:v>-5.5666666666666655</c:v>
                </c:pt>
                <c:pt idx="135">
                  <c:v>55.800000000000004</c:v>
                </c:pt>
                <c:pt idx="136">
                  <c:v>445.59999999999997</c:v>
                </c:pt>
                <c:pt idx="137">
                  <c:v>27.166666666666664</c:v>
                </c:pt>
                <c:pt idx="138">
                  <c:v>1157</c:v>
                </c:pt>
                <c:pt idx="139">
                  <c:v>354.23333333333329</c:v>
                </c:pt>
                <c:pt idx="140">
                  <c:v>-26.166666666666664</c:v>
                </c:pt>
                <c:pt idx="141">
                  <c:v>126.79999999999998</c:v>
                </c:pt>
                <c:pt idx="142">
                  <c:v>631.06666666666661</c:v>
                </c:pt>
                <c:pt idx="143">
                  <c:v>63.9</c:v>
                </c:pt>
                <c:pt idx="144">
                  <c:v>26.9</c:v>
                </c:pt>
                <c:pt idx="145">
                  <c:v>24.366666666666667</c:v>
                </c:pt>
                <c:pt idx="146">
                  <c:v>1353.2</c:v>
                </c:pt>
                <c:pt idx="147">
                  <c:v>1161.8666666666666</c:v>
                </c:pt>
                <c:pt idx="148">
                  <c:v>-0.16666666666666621</c:v>
                </c:pt>
                <c:pt idx="149">
                  <c:v>135.53333333333333</c:v>
                </c:pt>
                <c:pt idx="150">
                  <c:v>25.233333333333334</c:v>
                </c:pt>
                <c:pt idx="151">
                  <c:v>1782.3666666666668</c:v>
                </c:pt>
                <c:pt idx="152">
                  <c:v>236</c:v>
                </c:pt>
                <c:pt idx="153">
                  <c:v>1478.9333333333332</c:v>
                </c:pt>
                <c:pt idx="154">
                  <c:v>1851.5</c:v>
                </c:pt>
                <c:pt idx="155">
                  <c:v>127.00000000000001</c:v>
                </c:pt>
                <c:pt idx="156">
                  <c:v>25.566666666666666</c:v>
                </c:pt>
                <c:pt idx="157">
                  <c:v>44.43333333333333</c:v>
                </c:pt>
                <c:pt idx="158">
                  <c:v>155.93333333333334</c:v>
                </c:pt>
                <c:pt idx="159">
                  <c:v>14.7</c:v>
                </c:pt>
                <c:pt idx="160">
                  <c:v>104.03333333333332</c:v>
                </c:pt>
                <c:pt idx="161">
                  <c:v>111.80000000000001</c:v>
                </c:pt>
                <c:pt idx="162">
                  <c:v>1.4000000000000008</c:v>
                </c:pt>
                <c:pt idx="163">
                  <c:v>33.93333333333333</c:v>
                </c:pt>
                <c:pt idx="164">
                  <c:v>1142.4666666666667</c:v>
                </c:pt>
                <c:pt idx="165">
                  <c:v>923.7</c:v>
                </c:pt>
                <c:pt idx="166">
                  <c:v>32.166666666666664</c:v>
                </c:pt>
                <c:pt idx="167">
                  <c:v>944.5333333333333</c:v>
                </c:pt>
                <c:pt idx="168">
                  <c:v>33.333333333333336</c:v>
                </c:pt>
                <c:pt idx="169">
                  <c:v>-19.133333333333336</c:v>
                </c:pt>
                <c:pt idx="170">
                  <c:v>33.699999999999996</c:v>
                </c:pt>
                <c:pt idx="171">
                  <c:v>30.333333333333336</c:v>
                </c:pt>
                <c:pt idx="172">
                  <c:v>1441.2666666666664</c:v>
                </c:pt>
                <c:pt idx="173">
                  <c:v>31.333333333333336</c:v>
                </c:pt>
                <c:pt idx="174">
                  <c:v>2416.1666666666665</c:v>
                </c:pt>
                <c:pt idx="175">
                  <c:v>45.533333333333331</c:v>
                </c:pt>
                <c:pt idx="176">
                  <c:v>1405.4999999999998</c:v>
                </c:pt>
                <c:pt idx="177">
                  <c:v>93.966666666666654</c:v>
                </c:pt>
                <c:pt idx="178">
                  <c:v>871.83333333333337</c:v>
                </c:pt>
                <c:pt idx="179">
                  <c:v>184.76666666666665</c:v>
                </c:pt>
                <c:pt idx="180">
                  <c:v>917.83333333333326</c:v>
                </c:pt>
                <c:pt idx="181">
                  <c:v>348.53333333333342</c:v>
                </c:pt>
                <c:pt idx="182">
                  <c:v>12.633333333333333</c:v>
                </c:pt>
                <c:pt idx="183">
                  <c:v>130.66666666666666</c:v>
                </c:pt>
                <c:pt idx="184">
                  <c:v>44.066666666666663</c:v>
                </c:pt>
                <c:pt idx="185">
                  <c:v>1067</c:v>
                </c:pt>
                <c:pt idx="186">
                  <c:v>240.8</c:v>
                </c:pt>
                <c:pt idx="187">
                  <c:v>29.866666666666671</c:v>
                </c:pt>
                <c:pt idx="188">
                  <c:v>4.8999999999999968</c:v>
                </c:pt>
                <c:pt idx="189">
                  <c:v>37.133333333333326</c:v>
                </c:pt>
                <c:pt idx="190">
                  <c:v>224.86666666666665</c:v>
                </c:pt>
                <c:pt idx="191">
                  <c:v>202.7</c:v>
                </c:pt>
                <c:pt idx="192">
                  <c:v>297.7</c:v>
                </c:pt>
                <c:pt idx="193">
                  <c:v>517</c:v>
                </c:pt>
                <c:pt idx="194">
                  <c:v>140.06666666666666</c:v>
                </c:pt>
                <c:pt idx="195">
                  <c:v>14.433333333333335</c:v>
                </c:pt>
                <c:pt idx="196">
                  <c:v>-7.4666666666666668</c:v>
                </c:pt>
                <c:pt idx="197">
                  <c:v>-33.733333333333334</c:v>
                </c:pt>
                <c:pt idx="198">
                  <c:v>-6.3</c:v>
                </c:pt>
                <c:pt idx="199">
                  <c:v>-20.633333333333333</c:v>
                </c:pt>
                <c:pt idx="200">
                  <c:v>-1.2999999999999998</c:v>
                </c:pt>
                <c:pt idx="201">
                  <c:v>-13.133333333333333</c:v>
                </c:pt>
                <c:pt idx="202">
                  <c:v>-4.7333333333333325</c:v>
                </c:pt>
                <c:pt idx="203">
                  <c:v>-29.200000000000003</c:v>
                </c:pt>
                <c:pt idx="204">
                  <c:v>-27.533333333333335</c:v>
                </c:pt>
                <c:pt idx="205">
                  <c:v>-6.6666666666666687</c:v>
                </c:pt>
                <c:pt idx="206">
                  <c:v>-23.400000000000002</c:v>
                </c:pt>
                <c:pt idx="207">
                  <c:v>-6.4333333333333336</c:v>
                </c:pt>
                <c:pt idx="208">
                  <c:v>-1.3333333333333326</c:v>
                </c:pt>
                <c:pt idx="209">
                  <c:v>-11.266666666666666</c:v>
                </c:pt>
                <c:pt idx="210">
                  <c:v>11.066666666666666</c:v>
                </c:pt>
                <c:pt idx="211">
                  <c:v>-6.2333333333333325</c:v>
                </c:pt>
                <c:pt idx="212">
                  <c:v>13.866666666666665</c:v>
                </c:pt>
                <c:pt idx="213">
                  <c:v>-1.1333333333333329</c:v>
                </c:pt>
                <c:pt idx="214">
                  <c:v>-12.866666666666667</c:v>
                </c:pt>
                <c:pt idx="215">
                  <c:v>27.566666666666663</c:v>
                </c:pt>
                <c:pt idx="216">
                  <c:v>-35.966666666666669</c:v>
                </c:pt>
                <c:pt idx="217">
                  <c:v>17.166666666666668</c:v>
                </c:pt>
                <c:pt idx="218">
                  <c:v>14.4</c:v>
                </c:pt>
                <c:pt idx="219">
                  <c:v>-2.2666666666666666</c:v>
                </c:pt>
                <c:pt idx="220">
                  <c:v>36.9</c:v>
                </c:pt>
                <c:pt idx="221">
                  <c:v>2.2666666666666666</c:v>
                </c:pt>
                <c:pt idx="222">
                  <c:v>-27.733333333333331</c:v>
                </c:pt>
                <c:pt idx="223">
                  <c:v>-15.933333333333332</c:v>
                </c:pt>
                <c:pt idx="224">
                  <c:v>-5.1999999999999993</c:v>
                </c:pt>
                <c:pt idx="225">
                  <c:v>17.066666666666663</c:v>
                </c:pt>
                <c:pt idx="226">
                  <c:v>16.533333333333331</c:v>
                </c:pt>
                <c:pt idx="227">
                  <c:v>5.3333333333333348</c:v>
                </c:pt>
                <c:pt idx="228">
                  <c:v>28.2</c:v>
                </c:pt>
                <c:pt idx="229">
                  <c:v>-7.5000000000000027</c:v>
                </c:pt>
                <c:pt idx="230">
                  <c:v>-24.9</c:v>
                </c:pt>
                <c:pt idx="231">
                  <c:v>191.10000000000002</c:v>
                </c:pt>
                <c:pt idx="232">
                  <c:v>57.766666666666659</c:v>
                </c:pt>
                <c:pt idx="233">
                  <c:v>59.800000000000004</c:v>
                </c:pt>
                <c:pt idx="234">
                  <c:v>54.3</c:v>
                </c:pt>
                <c:pt idx="236">
                  <c:v>25.6</c:v>
                </c:pt>
                <c:pt idx="237">
                  <c:v>43.2</c:v>
                </c:pt>
                <c:pt idx="238">
                  <c:v>19.8</c:v>
                </c:pt>
                <c:pt idx="240">
                  <c:v>8.8333333333333321</c:v>
                </c:pt>
                <c:pt idx="241">
                  <c:v>9.4333333333333336</c:v>
                </c:pt>
                <c:pt idx="242">
                  <c:v>70.099999999999994</c:v>
                </c:pt>
                <c:pt idx="243">
                  <c:v>34.266666666666666</c:v>
                </c:pt>
                <c:pt idx="245">
                  <c:v>20.666666666666668</c:v>
                </c:pt>
                <c:pt idx="246">
                  <c:v>20.666666666666668</c:v>
                </c:pt>
                <c:pt idx="247">
                  <c:v>-2.6333333333333337</c:v>
                </c:pt>
                <c:pt idx="248">
                  <c:v>-1.6666666666666652</c:v>
                </c:pt>
                <c:pt idx="249">
                  <c:v>-3.4333333333333336</c:v>
                </c:pt>
                <c:pt idx="250">
                  <c:v>5.6333333333333355</c:v>
                </c:pt>
                <c:pt idx="251">
                  <c:v>25.1</c:v>
                </c:pt>
                <c:pt idx="252">
                  <c:v>-8.2666666666666693</c:v>
                </c:pt>
                <c:pt idx="253">
                  <c:v>-23.000000000000004</c:v>
                </c:pt>
                <c:pt idx="254">
                  <c:v>7.9999999999999991</c:v>
                </c:pt>
                <c:pt idx="255">
                  <c:v>2.9666666666666672</c:v>
                </c:pt>
                <c:pt idx="256">
                  <c:v>30.833333333333339</c:v>
                </c:pt>
                <c:pt idx="257">
                  <c:v>6.1000000000000032</c:v>
                </c:pt>
                <c:pt idx="258">
                  <c:v>9.7333333333333343</c:v>
                </c:pt>
                <c:pt idx="259">
                  <c:v>-0.46666666666666623</c:v>
                </c:pt>
                <c:pt idx="260">
                  <c:v>-10.866666666666667</c:v>
                </c:pt>
                <c:pt idx="261">
                  <c:v>4.2666666666666657</c:v>
                </c:pt>
                <c:pt idx="262">
                  <c:v>-3.0000000000000009</c:v>
                </c:pt>
                <c:pt idx="263">
                  <c:v>18.966666666666661</c:v>
                </c:pt>
                <c:pt idx="264">
                  <c:v>5.666666666666667</c:v>
                </c:pt>
                <c:pt idx="265">
                  <c:v>17.8</c:v>
                </c:pt>
                <c:pt idx="266">
                  <c:v>-24.533333333333335</c:v>
                </c:pt>
                <c:pt idx="267">
                  <c:v>22.333333333333332</c:v>
                </c:pt>
                <c:pt idx="268">
                  <c:v>-11.666666666666668</c:v>
                </c:pt>
                <c:pt idx="269">
                  <c:v>17.466666666666665</c:v>
                </c:pt>
                <c:pt idx="270">
                  <c:v>77</c:v>
                </c:pt>
                <c:pt idx="271">
                  <c:v>13.233333333333334</c:v>
                </c:pt>
                <c:pt idx="272">
                  <c:v>31.633333333333336</c:v>
                </c:pt>
                <c:pt idx="273">
                  <c:v>-8.8000000000000007</c:v>
                </c:pt>
                <c:pt idx="274">
                  <c:v>25.633333333333329</c:v>
                </c:pt>
                <c:pt idx="275">
                  <c:v>-16.433333333333334</c:v>
                </c:pt>
                <c:pt idx="276">
                  <c:v>-10.333333333333334</c:v>
                </c:pt>
                <c:pt idx="277">
                  <c:v>273.63333333333333</c:v>
                </c:pt>
                <c:pt idx="278">
                  <c:v>11.099999999999998</c:v>
                </c:pt>
                <c:pt idx="279">
                  <c:v>-16.3</c:v>
                </c:pt>
                <c:pt idx="280">
                  <c:v>-1.9999999999999996</c:v>
                </c:pt>
                <c:pt idx="281">
                  <c:v>8.9333333333333318</c:v>
                </c:pt>
                <c:pt idx="282">
                  <c:v>16.066666666666666</c:v>
                </c:pt>
                <c:pt idx="283">
                  <c:v>48.7</c:v>
                </c:pt>
                <c:pt idx="284">
                  <c:v>207.43333333333334</c:v>
                </c:pt>
                <c:pt idx="285">
                  <c:v>57.1</c:v>
                </c:pt>
                <c:pt idx="286">
                  <c:v>-14.633333333333331</c:v>
                </c:pt>
                <c:pt idx="287">
                  <c:v>40.699999999999996</c:v>
                </c:pt>
                <c:pt idx="288">
                  <c:v>5.9666666666666659</c:v>
                </c:pt>
                <c:pt idx="289">
                  <c:v>11.400000000000002</c:v>
                </c:pt>
                <c:pt idx="298">
                  <c:v>-2.8666666666666667</c:v>
                </c:pt>
                <c:pt idx="299">
                  <c:v>-8.3666666666666671</c:v>
                </c:pt>
                <c:pt idx="300">
                  <c:v>-5.4000000000000012</c:v>
                </c:pt>
                <c:pt idx="301">
                  <c:v>-6.6</c:v>
                </c:pt>
                <c:pt idx="302">
                  <c:v>-11.966666666666663</c:v>
                </c:pt>
                <c:pt idx="303">
                  <c:v>-17.966666666666669</c:v>
                </c:pt>
                <c:pt idx="304">
                  <c:v>0.69999999999999962</c:v>
                </c:pt>
                <c:pt idx="305">
                  <c:v>58.1</c:v>
                </c:pt>
                <c:pt idx="306">
                  <c:v>43.366666666666667</c:v>
                </c:pt>
                <c:pt idx="307">
                  <c:v>5.3999999999999986</c:v>
                </c:pt>
                <c:pt idx="308">
                  <c:v>-0.29999999999999932</c:v>
                </c:pt>
                <c:pt idx="309">
                  <c:v>45.4</c:v>
                </c:pt>
                <c:pt idx="310">
                  <c:v>73.13333333333334</c:v>
                </c:pt>
                <c:pt idx="311">
                  <c:v>38.366666666666667</c:v>
                </c:pt>
                <c:pt idx="312">
                  <c:v>33.766666666666666</c:v>
                </c:pt>
                <c:pt idx="313">
                  <c:v>39.9</c:v>
                </c:pt>
                <c:pt idx="314">
                  <c:v>60.699999999999996</c:v>
                </c:pt>
                <c:pt idx="315">
                  <c:v>20.033333333333331</c:v>
                </c:pt>
                <c:pt idx="316">
                  <c:v>44.166666666666671</c:v>
                </c:pt>
                <c:pt idx="317">
                  <c:v>33.6</c:v>
                </c:pt>
                <c:pt idx="318">
                  <c:v>16.033333333333331</c:v>
                </c:pt>
                <c:pt idx="319">
                  <c:v>46.733333333333341</c:v>
                </c:pt>
                <c:pt idx="320">
                  <c:v>-9.2999999999999989</c:v>
                </c:pt>
                <c:pt idx="321">
                  <c:v>34.799999999999997</c:v>
                </c:pt>
                <c:pt idx="322">
                  <c:v>2.2666666666666666</c:v>
                </c:pt>
                <c:pt idx="323">
                  <c:v>24.266666666666662</c:v>
                </c:pt>
                <c:pt idx="324">
                  <c:v>-9.9333333333333318</c:v>
                </c:pt>
                <c:pt idx="325">
                  <c:v>37.933333333333337</c:v>
                </c:pt>
                <c:pt idx="326">
                  <c:v>5.9999999999999982</c:v>
                </c:pt>
                <c:pt idx="327">
                  <c:v>22.566666666666666</c:v>
                </c:pt>
                <c:pt idx="328">
                  <c:v>8.5666666666666664</c:v>
                </c:pt>
                <c:pt idx="329">
                  <c:v>-18.666666666666668</c:v>
                </c:pt>
                <c:pt idx="330">
                  <c:v>6.5000000000000009</c:v>
                </c:pt>
                <c:pt idx="331">
                  <c:v>50.933333333333337</c:v>
                </c:pt>
                <c:pt idx="332">
                  <c:v>21.466666666666669</c:v>
                </c:pt>
                <c:pt idx="333">
                  <c:v>7.8333333333333339</c:v>
                </c:pt>
                <c:pt idx="334">
                  <c:v>7.8666666666666671</c:v>
                </c:pt>
                <c:pt idx="335">
                  <c:v>42.633333333333333</c:v>
                </c:pt>
                <c:pt idx="336">
                  <c:v>-3.0000000000000009</c:v>
                </c:pt>
                <c:pt idx="337">
                  <c:v>7.2333333333333334</c:v>
                </c:pt>
                <c:pt idx="338">
                  <c:v>50.5</c:v>
                </c:pt>
                <c:pt idx="339">
                  <c:v>3.1999999999999997</c:v>
                </c:pt>
                <c:pt idx="340">
                  <c:v>19.7</c:v>
                </c:pt>
                <c:pt idx="341">
                  <c:v>27.066666666666666</c:v>
                </c:pt>
                <c:pt idx="342">
                  <c:v>23.266666666666666</c:v>
                </c:pt>
                <c:pt idx="343">
                  <c:v>252.96666666666664</c:v>
                </c:pt>
                <c:pt idx="344">
                  <c:v>-19.333333333333332</c:v>
                </c:pt>
                <c:pt idx="345">
                  <c:v>-61.666666666666664</c:v>
                </c:pt>
                <c:pt idx="346">
                  <c:v>-45.4</c:v>
                </c:pt>
                <c:pt idx="347">
                  <c:v>-32.699999999999996</c:v>
                </c:pt>
                <c:pt idx="348">
                  <c:v>-39.766666666666666</c:v>
                </c:pt>
                <c:pt idx="349">
                  <c:v>-65.533333333333331</c:v>
                </c:pt>
                <c:pt idx="350">
                  <c:v>-47.06666666666667</c:v>
                </c:pt>
                <c:pt idx="351">
                  <c:v>-45.1</c:v>
                </c:pt>
                <c:pt idx="352">
                  <c:v>-44.1</c:v>
                </c:pt>
                <c:pt idx="353">
                  <c:v>10.866666666666665</c:v>
                </c:pt>
                <c:pt idx="354">
                  <c:v>78.933333333333337</c:v>
                </c:pt>
                <c:pt idx="355">
                  <c:v>-39.766666666666673</c:v>
                </c:pt>
                <c:pt idx="356">
                  <c:v>-51.966666666666661</c:v>
                </c:pt>
                <c:pt idx="357">
                  <c:v>-43.233333333333327</c:v>
                </c:pt>
                <c:pt idx="358">
                  <c:v>1444.4</c:v>
                </c:pt>
                <c:pt idx="359">
                  <c:v>-44.466666666666676</c:v>
                </c:pt>
                <c:pt idx="360">
                  <c:v>-19.2</c:v>
                </c:pt>
                <c:pt idx="361">
                  <c:v>1603.2333333333333</c:v>
                </c:pt>
                <c:pt idx="362">
                  <c:v>18.399999999999999</c:v>
                </c:pt>
                <c:pt idx="363">
                  <c:v>10.700000000000003</c:v>
                </c:pt>
                <c:pt idx="364">
                  <c:v>37.9</c:v>
                </c:pt>
                <c:pt idx="365">
                  <c:v>29.966666666666665</c:v>
                </c:pt>
                <c:pt idx="366">
                  <c:v>24.8</c:v>
                </c:pt>
                <c:pt idx="367">
                  <c:v>24.766666666666669</c:v>
                </c:pt>
                <c:pt idx="368">
                  <c:v>30.933333333333334</c:v>
                </c:pt>
                <c:pt idx="369">
                  <c:v>3.4</c:v>
                </c:pt>
                <c:pt idx="370">
                  <c:v>-11.433333333333332</c:v>
                </c:pt>
                <c:pt idx="371">
                  <c:v>9.7666666666666675</c:v>
                </c:pt>
                <c:pt idx="372">
                  <c:v>3.100000000000001</c:v>
                </c:pt>
                <c:pt idx="373">
                  <c:v>44.333333333333336</c:v>
                </c:pt>
                <c:pt idx="374">
                  <c:v>15.966666666666667</c:v>
                </c:pt>
                <c:pt idx="375">
                  <c:v>8.5</c:v>
                </c:pt>
                <c:pt idx="376">
                  <c:v>34.700000000000003</c:v>
                </c:pt>
                <c:pt idx="377">
                  <c:v>10.8</c:v>
                </c:pt>
                <c:pt idx="378">
                  <c:v>10.8</c:v>
                </c:pt>
                <c:pt idx="379">
                  <c:v>-2.7999999999999994</c:v>
                </c:pt>
                <c:pt idx="380">
                  <c:v>29.166666666666668</c:v>
                </c:pt>
                <c:pt idx="381">
                  <c:v>11.666666666666668</c:v>
                </c:pt>
                <c:pt idx="382">
                  <c:v>-5.1000000000000005</c:v>
                </c:pt>
                <c:pt idx="383">
                  <c:v>48.7</c:v>
                </c:pt>
                <c:pt idx="384">
                  <c:v>33.033333333333331</c:v>
                </c:pt>
                <c:pt idx="385">
                  <c:v>-3.9333333333333322</c:v>
                </c:pt>
                <c:pt idx="386">
                  <c:v>2195.9666666666667</c:v>
                </c:pt>
                <c:pt idx="387">
                  <c:v>296.33333333333337</c:v>
                </c:pt>
                <c:pt idx="388">
                  <c:v>1496.9333333333334</c:v>
                </c:pt>
                <c:pt idx="389">
                  <c:v>36.133333333333333</c:v>
                </c:pt>
                <c:pt idx="390">
                  <c:v>33.333333333333329</c:v>
                </c:pt>
                <c:pt idx="391">
                  <c:v>24.333333333333339</c:v>
                </c:pt>
                <c:pt idx="392">
                  <c:v>20.700000000000003</c:v>
                </c:pt>
                <c:pt idx="393">
                  <c:v>70.7</c:v>
                </c:pt>
                <c:pt idx="394">
                  <c:v>59.333333333333321</c:v>
                </c:pt>
                <c:pt idx="395">
                  <c:v>37.56666666666667</c:v>
                </c:pt>
                <c:pt idx="396">
                  <c:v>17</c:v>
                </c:pt>
                <c:pt idx="397">
                  <c:v>-7.5000000000000009</c:v>
                </c:pt>
                <c:pt idx="398">
                  <c:v>41.833333333333329</c:v>
                </c:pt>
                <c:pt idx="399">
                  <c:v>39.166666666666664</c:v>
                </c:pt>
                <c:pt idx="400">
                  <c:v>25.366666666666667</c:v>
                </c:pt>
                <c:pt idx="401">
                  <c:v>2.4666666666666672</c:v>
                </c:pt>
                <c:pt idx="402">
                  <c:v>17.2</c:v>
                </c:pt>
                <c:pt idx="403">
                  <c:v>22.8</c:v>
                </c:pt>
                <c:pt idx="405">
                  <c:v>30.7</c:v>
                </c:pt>
                <c:pt idx="406">
                  <c:v>37.199999999999996</c:v>
                </c:pt>
                <c:pt idx="407">
                  <c:v>27.733333333333331</c:v>
                </c:pt>
                <c:pt idx="408">
                  <c:v>46.9</c:v>
                </c:pt>
                <c:pt idx="409">
                  <c:v>45.1</c:v>
                </c:pt>
                <c:pt idx="410">
                  <c:v>35.333333333333343</c:v>
                </c:pt>
                <c:pt idx="411">
                  <c:v>4.1333333333333346</c:v>
                </c:pt>
                <c:pt idx="412">
                  <c:v>75.86666666666666</c:v>
                </c:pt>
                <c:pt idx="413">
                  <c:v>22.233333333333338</c:v>
                </c:pt>
                <c:pt idx="414">
                  <c:v>13.566666666666668</c:v>
                </c:pt>
                <c:pt idx="415">
                  <c:v>39.699999999999996</c:v>
                </c:pt>
                <c:pt idx="416">
                  <c:v>3.3999999999999986</c:v>
                </c:pt>
                <c:pt idx="417">
                  <c:v>9.5</c:v>
                </c:pt>
                <c:pt idx="418">
                  <c:v>-2.666666666666667</c:v>
                </c:pt>
                <c:pt idx="419">
                  <c:v>50.800000000000004</c:v>
                </c:pt>
                <c:pt idx="420">
                  <c:v>25.166666666666668</c:v>
                </c:pt>
                <c:pt idx="421">
                  <c:v>39.333333333333329</c:v>
                </c:pt>
                <c:pt idx="422">
                  <c:v>40.666666666666664</c:v>
                </c:pt>
                <c:pt idx="423">
                  <c:v>81.833333333333329</c:v>
                </c:pt>
                <c:pt idx="424">
                  <c:v>26.833333333333339</c:v>
                </c:pt>
                <c:pt idx="425">
                  <c:v>33.666666666666664</c:v>
                </c:pt>
                <c:pt idx="426">
                  <c:v>139.63333333333333</c:v>
                </c:pt>
                <c:pt idx="427">
                  <c:v>57.033333333333339</c:v>
                </c:pt>
                <c:pt idx="428">
                  <c:v>68.266666666666652</c:v>
                </c:pt>
                <c:pt idx="429">
                  <c:v>46.533333333333331</c:v>
                </c:pt>
                <c:pt idx="430">
                  <c:v>160.96666666666664</c:v>
                </c:pt>
                <c:pt idx="431">
                  <c:v>40.800000000000004</c:v>
                </c:pt>
                <c:pt idx="432">
                  <c:v>84.266666666666652</c:v>
                </c:pt>
                <c:pt idx="433">
                  <c:v>87.499999999999986</c:v>
                </c:pt>
                <c:pt idx="434">
                  <c:v>127.10000000000001</c:v>
                </c:pt>
                <c:pt idx="435">
                  <c:v>56.466666666666669</c:v>
                </c:pt>
                <c:pt idx="436">
                  <c:v>67.73333333333332</c:v>
                </c:pt>
                <c:pt idx="437">
                  <c:v>127.36666666666667</c:v>
                </c:pt>
                <c:pt idx="438">
                  <c:v>105.49999999999999</c:v>
                </c:pt>
                <c:pt idx="439">
                  <c:v>19.666666666666664</c:v>
                </c:pt>
                <c:pt idx="440">
                  <c:v>-0.1666666666666671</c:v>
                </c:pt>
                <c:pt idx="441">
                  <c:v>53.9</c:v>
                </c:pt>
                <c:pt idx="442">
                  <c:v>30.166666666666661</c:v>
                </c:pt>
                <c:pt idx="443">
                  <c:v>28.8</c:v>
                </c:pt>
                <c:pt idx="444">
                  <c:v>8.2666666666666657</c:v>
                </c:pt>
                <c:pt idx="445">
                  <c:v>49.1</c:v>
                </c:pt>
                <c:pt idx="446">
                  <c:v>162.89999999999998</c:v>
                </c:pt>
                <c:pt idx="447">
                  <c:v>507.09999999999997</c:v>
                </c:pt>
                <c:pt idx="448">
                  <c:v>92.76666666666668</c:v>
                </c:pt>
                <c:pt idx="449">
                  <c:v>38.366666666666667</c:v>
                </c:pt>
                <c:pt idx="450">
                  <c:v>20.199999999999996</c:v>
                </c:pt>
                <c:pt idx="451">
                  <c:v>0.99999999999999978</c:v>
                </c:pt>
                <c:pt idx="452">
                  <c:v>43.800000000000004</c:v>
                </c:pt>
                <c:pt idx="453">
                  <c:v>-5.9666666666666668</c:v>
                </c:pt>
                <c:pt idx="454">
                  <c:v>0.7000000000000004</c:v>
                </c:pt>
                <c:pt idx="455">
                  <c:v>28.466666666666672</c:v>
                </c:pt>
                <c:pt idx="456">
                  <c:v>9.7999999999999972</c:v>
                </c:pt>
                <c:pt idx="457">
                  <c:v>20.700000000000003</c:v>
                </c:pt>
                <c:pt idx="458">
                  <c:v>48.533333333333339</c:v>
                </c:pt>
                <c:pt idx="459">
                  <c:v>31.666666666666664</c:v>
                </c:pt>
                <c:pt idx="460">
                  <c:v>14.4</c:v>
                </c:pt>
                <c:pt idx="461">
                  <c:v>40</c:v>
                </c:pt>
                <c:pt idx="462">
                  <c:v>19.833333333333336</c:v>
                </c:pt>
                <c:pt idx="463">
                  <c:v>14.866666666666667</c:v>
                </c:pt>
                <c:pt idx="464">
                  <c:v>25.966666666666669</c:v>
                </c:pt>
                <c:pt idx="465">
                  <c:v>10.3</c:v>
                </c:pt>
                <c:pt idx="466">
                  <c:v>38.233333333333334</c:v>
                </c:pt>
                <c:pt idx="467">
                  <c:v>16.466666666666669</c:v>
                </c:pt>
                <c:pt idx="468">
                  <c:v>0.4666666666666679</c:v>
                </c:pt>
                <c:pt idx="469">
                  <c:v>18.766666666666666</c:v>
                </c:pt>
                <c:pt idx="470">
                  <c:v>8.2333333333333343</c:v>
                </c:pt>
                <c:pt idx="471">
                  <c:v>18.93333333333333</c:v>
                </c:pt>
                <c:pt idx="472">
                  <c:v>20.766666666666662</c:v>
                </c:pt>
                <c:pt idx="473">
                  <c:v>-3.3</c:v>
                </c:pt>
                <c:pt idx="474">
                  <c:v>60.466666666666661</c:v>
                </c:pt>
                <c:pt idx="475">
                  <c:v>22.1</c:v>
                </c:pt>
                <c:pt idx="476">
                  <c:v>1.1333333333333333</c:v>
                </c:pt>
                <c:pt idx="477">
                  <c:v>21.866666666666667</c:v>
                </c:pt>
                <c:pt idx="478">
                  <c:v>-0.3666666666666662</c:v>
                </c:pt>
                <c:pt idx="479">
                  <c:v>25.166666666666668</c:v>
                </c:pt>
                <c:pt idx="480">
                  <c:v>374.06666666666672</c:v>
                </c:pt>
                <c:pt idx="481">
                  <c:v>232.86666666666667</c:v>
                </c:pt>
                <c:pt idx="484">
                  <c:v>113.73333333333332</c:v>
                </c:pt>
                <c:pt idx="485">
                  <c:v>111.89999999999999</c:v>
                </c:pt>
                <c:pt idx="486">
                  <c:v>103.4</c:v>
                </c:pt>
                <c:pt idx="487">
                  <c:v>146.16666666666666</c:v>
                </c:pt>
                <c:pt idx="488">
                  <c:v>67.133333333333326</c:v>
                </c:pt>
                <c:pt idx="489">
                  <c:v>192.83333333333334</c:v>
                </c:pt>
                <c:pt idx="490">
                  <c:v>198.16666666666666</c:v>
                </c:pt>
                <c:pt idx="491">
                  <c:v>180.73333333333335</c:v>
                </c:pt>
                <c:pt idx="492">
                  <c:v>338.8</c:v>
                </c:pt>
                <c:pt idx="493">
                  <c:v>48.833333333333336</c:v>
                </c:pt>
                <c:pt idx="494">
                  <c:v>105.13333333333333</c:v>
                </c:pt>
                <c:pt idx="495">
                  <c:v>121.33333333333334</c:v>
                </c:pt>
                <c:pt idx="497">
                  <c:v>79.266666666666666</c:v>
                </c:pt>
                <c:pt idx="498">
                  <c:v>487.79999999999995</c:v>
                </c:pt>
                <c:pt idx="499">
                  <c:v>236.83333333333334</c:v>
                </c:pt>
                <c:pt idx="500">
                  <c:v>108.89999999999999</c:v>
                </c:pt>
                <c:pt idx="501">
                  <c:v>185.33333333333331</c:v>
                </c:pt>
                <c:pt idx="502">
                  <c:v>142.36666666666667</c:v>
                </c:pt>
                <c:pt idx="503">
                  <c:v>161.76666666666668</c:v>
                </c:pt>
                <c:pt idx="504">
                  <c:v>90.666666666666671</c:v>
                </c:pt>
                <c:pt idx="505">
                  <c:v>224.3</c:v>
                </c:pt>
                <c:pt idx="506">
                  <c:v>55.433333333333344</c:v>
                </c:pt>
                <c:pt idx="508">
                  <c:v>238.03333333333333</c:v>
                </c:pt>
                <c:pt idx="509">
                  <c:v>196.2</c:v>
                </c:pt>
                <c:pt idx="510">
                  <c:v>566.5</c:v>
                </c:pt>
                <c:pt idx="511">
                  <c:v>175.96666666666667</c:v>
                </c:pt>
                <c:pt idx="512">
                  <c:v>103.5</c:v>
                </c:pt>
                <c:pt idx="513">
                  <c:v>566.5</c:v>
                </c:pt>
                <c:pt idx="514">
                  <c:v>175.96666666666667</c:v>
                </c:pt>
                <c:pt idx="515">
                  <c:v>103.5</c:v>
                </c:pt>
                <c:pt idx="516">
                  <c:v>57.666666666666664</c:v>
                </c:pt>
                <c:pt idx="517">
                  <c:v>50.733333333333334</c:v>
                </c:pt>
                <c:pt idx="519">
                  <c:v>192.96666666666667</c:v>
                </c:pt>
                <c:pt idx="520">
                  <c:v>218.46666666666667</c:v>
                </c:pt>
                <c:pt idx="521">
                  <c:v>45.266666666666666</c:v>
                </c:pt>
                <c:pt idx="522">
                  <c:v>116.73333333333335</c:v>
                </c:pt>
                <c:pt idx="523">
                  <c:v>641.99999999999989</c:v>
                </c:pt>
                <c:pt idx="524">
                  <c:v>807.83333333333337</c:v>
                </c:pt>
                <c:pt idx="525">
                  <c:v>358.76666666666665</c:v>
                </c:pt>
                <c:pt idx="526">
                  <c:v>25.733333333333334</c:v>
                </c:pt>
                <c:pt idx="527">
                  <c:v>458.7</c:v>
                </c:pt>
                <c:pt idx="528">
                  <c:v>404.36666666666667</c:v>
                </c:pt>
                <c:pt idx="529">
                  <c:v>220.5</c:v>
                </c:pt>
                <c:pt idx="530">
                  <c:v>217.36666666666665</c:v>
                </c:pt>
                <c:pt idx="531">
                  <c:v>2020.3000000000002</c:v>
                </c:pt>
                <c:pt idx="532">
                  <c:v>51.9</c:v>
                </c:pt>
                <c:pt idx="533">
                  <c:v>938.36666666666667</c:v>
                </c:pt>
                <c:pt idx="534">
                  <c:v>541</c:v>
                </c:pt>
                <c:pt idx="535">
                  <c:v>92.13333333333334</c:v>
                </c:pt>
                <c:pt idx="536">
                  <c:v>23.133333333333336</c:v>
                </c:pt>
                <c:pt idx="537">
                  <c:v>650.73333333333335</c:v>
                </c:pt>
                <c:pt idx="538">
                  <c:v>137</c:v>
                </c:pt>
                <c:pt idx="539">
                  <c:v>71.933333333333337</c:v>
                </c:pt>
                <c:pt idx="541">
                  <c:v>747.1</c:v>
                </c:pt>
                <c:pt idx="542">
                  <c:v>58.733333333333334</c:v>
                </c:pt>
                <c:pt idx="543">
                  <c:v>340.33333333333331</c:v>
                </c:pt>
                <c:pt idx="544">
                  <c:v>967.26666666666665</c:v>
                </c:pt>
                <c:pt idx="545">
                  <c:v>409.6</c:v>
                </c:pt>
                <c:pt idx="546">
                  <c:v>28.733333333333331</c:v>
                </c:pt>
                <c:pt idx="547">
                  <c:v>31.700000000000006</c:v>
                </c:pt>
                <c:pt idx="548">
                  <c:v>83.266666666666666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0B-48FD-AA97-827BDC574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0288608"/>
        <c:axId val="830286256"/>
      </c:scatterChart>
      <c:valAx>
        <c:axId val="830288608"/>
        <c:scaling>
          <c:orientation val="minMax"/>
          <c:max val="38"/>
          <c:min val="2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at% 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286256"/>
        <c:crosses val="autoZero"/>
        <c:crossBetween val="midCat"/>
      </c:valAx>
      <c:valAx>
        <c:axId val="830286256"/>
        <c:scaling>
          <c:orientation val="minMax"/>
          <c:max val="2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Au</a:t>
                </a:r>
                <a:r>
                  <a:rPr lang="en-US" sz="1200" baseline="0"/>
                  <a:t> ppm</a:t>
                </a:r>
                <a:endParaRPr lang="en-US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288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Pyrite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Pyrite!$S$2:$S$156</c:f>
              <c:numCache>
                <c:formatCode>0.0</c:formatCode>
                <c:ptCount val="155"/>
                <c:pt idx="0">
                  <c:v>66.457635155085015</c:v>
                </c:pt>
                <c:pt idx="1">
                  <c:v>67.254317197583759</c:v>
                </c:pt>
                <c:pt idx="2">
                  <c:v>66.231170010187967</c:v>
                </c:pt>
                <c:pt idx="3">
                  <c:v>66.297612126621274</c:v>
                </c:pt>
                <c:pt idx="4">
                  <c:v>67.130414062271129</c:v>
                </c:pt>
                <c:pt idx="5">
                  <c:v>66.279474792230459</c:v>
                </c:pt>
                <c:pt idx="6">
                  <c:v>66.398361768388</c:v>
                </c:pt>
                <c:pt idx="7">
                  <c:v>67.416152085749474</c:v>
                </c:pt>
                <c:pt idx="8">
                  <c:v>67.663492676292265</c:v>
                </c:pt>
                <c:pt idx="9">
                  <c:v>67.284716339440209</c:v>
                </c:pt>
                <c:pt idx="10">
                  <c:v>67.531931360417715</c:v>
                </c:pt>
                <c:pt idx="11">
                  <c:v>67.399004656462949</c:v>
                </c:pt>
                <c:pt idx="12">
                  <c:v>66.687197100263788</c:v>
                </c:pt>
                <c:pt idx="13">
                  <c:v>67.714972120109422</c:v>
                </c:pt>
                <c:pt idx="14">
                  <c:v>66.841131041495089</c:v>
                </c:pt>
                <c:pt idx="15">
                  <c:v>67.432948436490548</c:v>
                </c:pt>
                <c:pt idx="16">
                  <c:v>67.462526978627253</c:v>
                </c:pt>
                <c:pt idx="17">
                  <c:v>67.58926016768892</c:v>
                </c:pt>
                <c:pt idx="18">
                  <c:v>67.211203050432161</c:v>
                </c:pt>
                <c:pt idx="19">
                  <c:v>67.339429814356023</c:v>
                </c:pt>
                <c:pt idx="20">
                  <c:v>67.323284950298529</c:v>
                </c:pt>
                <c:pt idx="21">
                  <c:v>67.139668175922452</c:v>
                </c:pt>
                <c:pt idx="22">
                  <c:v>66.48804527193488</c:v>
                </c:pt>
                <c:pt idx="23">
                  <c:v>67.01459530654941</c:v>
                </c:pt>
                <c:pt idx="24">
                  <c:v>67.013145842239879</c:v>
                </c:pt>
                <c:pt idx="25">
                  <c:v>67.712906672737091</c:v>
                </c:pt>
                <c:pt idx="26">
                  <c:v>67.328619362232757</c:v>
                </c:pt>
                <c:pt idx="27">
                  <c:v>67.178378959014694</c:v>
                </c:pt>
                <c:pt idx="28">
                  <c:v>67.298911192524756</c:v>
                </c:pt>
                <c:pt idx="29">
                  <c:v>66.941452110663292</c:v>
                </c:pt>
                <c:pt idx="30">
                  <c:v>67.315840685864373</c:v>
                </c:pt>
                <c:pt idx="31">
                  <c:v>67.172993366827114</c:v>
                </c:pt>
                <c:pt idx="32">
                  <c:v>67.56534330366523</c:v>
                </c:pt>
                <c:pt idx="33">
                  <c:v>67.137200187147968</c:v>
                </c:pt>
                <c:pt idx="34">
                  <c:v>67.037763083898511</c:v>
                </c:pt>
                <c:pt idx="35">
                  <c:v>69.906798035971462</c:v>
                </c:pt>
                <c:pt idx="36">
                  <c:v>69.635261137556697</c:v>
                </c:pt>
                <c:pt idx="37">
                  <c:v>70.039154134574758</c:v>
                </c:pt>
                <c:pt idx="38">
                  <c:v>70.296496646055488</c:v>
                </c:pt>
                <c:pt idx="39">
                  <c:v>70.338443225329087</c:v>
                </c:pt>
                <c:pt idx="40">
                  <c:v>67.30495244515572</c:v>
                </c:pt>
                <c:pt idx="41">
                  <c:v>67.693741993314418</c:v>
                </c:pt>
                <c:pt idx="42">
                  <c:v>67.644667080295505</c:v>
                </c:pt>
                <c:pt idx="43">
                  <c:v>66.831926916391438</c:v>
                </c:pt>
                <c:pt idx="44">
                  <c:v>67.316563071074015</c:v>
                </c:pt>
                <c:pt idx="45">
                  <c:v>67.755168393921608</c:v>
                </c:pt>
                <c:pt idx="46">
                  <c:v>67.255747035744989</c:v>
                </c:pt>
                <c:pt idx="47">
                  <c:v>67.539221097973225</c:v>
                </c:pt>
                <c:pt idx="48">
                  <c:v>67.548950444509273</c:v>
                </c:pt>
                <c:pt idx="49">
                  <c:v>67.369745261272882</c:v>
                </c:pt>
                <c:pt idx="50">
                  <c:v>68.636174087021018</c:v>
                </c:pt>
                <c:pt idx="51">
                  <c:v>64.419441555908122</c:v>
                </c:pt>
                <c:pt idx="52">
                  <c:v>66.930279572708997</c:v>
                </c:pt>
                <c:pt idx="53">
                  <c:v>67.591580799429423</c:v>
                </c:pt>
                <c:pt idx="54">
                  <c:v>67.09318849681938</c:v>
                </c:pt>
                <c:pt idx="55">
                  <c:v>67.730927939806136</c:v>
                </c:pt>
                <c:pt idx="56">
                  <c:v>67.639279380397937</c:v>
                </c:pt>
                <c:pt idx="57">
                  <c:v>67.453088331726647</c:v>
                </c:pt>
                <c:pt idx="58">
                  <c:v>65.557452729792018</c:v>
                </c:pt>
                <c:pt idx="59">
                  <c:v>66.20941894786796</c:v>
                </c:pt>
                <c:pt idx="60">
                  <c:v>66.008353570588028</c:v>
                </c:pt>
                <c:pt idx="61">
                  <c:v>66.023409210909193</c:v>
                </c:pt>
                <c:pt idx="62">
                  <c:v>66.139501710208393</c:v>
                </c:pt>
                <c:pt idx="63">
                  <c:v>66.328539403451657</c:v>
                </c:pt>
                <c:pt idx="64">
                  <c:v>66.443749952611711</c:v>
                </c:pt>
                <c:pt idx="65">
                  <c:v>66.363278337875755</c:v>
                </c:pt>
                <c:pt idx="66">
                  <c:v>52.597137252810086</c:v>
                </c:pt>
                <c:pt idx="67">
                  <c:v>52.408978018276315</c:v>
                </c:pt>
                <c:pt idx="68">
                  <c:v>52.541882927948905</c:v>
                </c:pt>
                <c:pt idx="69">
                  <c:v>52.558035919366645</c:v>
                </c:pt>
                <c:pt idx="70">
                  <c:v>52.666738182226162</c:v>
                </c:pt>
                <c:pt idx="71">
                  <c:v>52.57933208694714</c:v>
                </c:pt>
                <c:pt idx="72">
                  <c:v>65.95270185192534</c:v>
                </c:pt>
                <c:pt idx="73">
                  <c:v>65.907356615002428</c:v>
                </c:pt>
                <c:pt idx="74">
                  <c:v>65.836790600748202</c:v>
                </c:pt>
                <c:pt idx="75">
                  <c:v>66.165483147840703</c:v>
                </c:pt>
                <c:pt idx="76">
                  <c:v>65.426819348990293</c:v>
                </c:pt>
                <c:pt idx="77">
                  <c:v>66.292531011097537</c:v>
                </c:pt>
                <c:pt idx="78">
                  <c:v>65.730596924930012</c:v>
                </c:pt>
                <c:pt idx="79">
                  <c:v>66.19288944619268</c:v>
                </c:pt>
                <c:pt idx="80">
                  <c:v>65.368171511618655</c:v>
                </c:pt>
                <c:pt idx="81">
                  <c:v>65.477426381666561</c:v>
                </c:pt>
                <c:pt idx="82">
                  <c:v>66.227727218190978</c:v>
                </c:pt>
                <c:pt idx="83">
                  <c:v>66.086830489577693</c:v>
                </c:pt>
                <c:pt idx="84">
                  <c:v>66.151124704510224</c:v>
                </c:pt>
                <c:pt idx="85">
                  <c:v>66.013085574538366</c:v>
                </c:pt>
                <c:pt idx="86">
                  <c:v>65.368296384348056</c:v>
                </c:pt>
                <c:pt idx="87">
                  <c:v>65.509789053420164</c:v>
                </c:pt>
                <c:pt idx="88">
                  <c:v>65.392718829997946</c:v>
                </c:pt>
                <c:pt idx="89">
                  <c:v>65.989965082172773</c:v>
                </c:pt>
                <c:pt idx="90">
                  <c:v>65.425918885948519</c:v>
                </c:pt>
                <c:pt idx="91">
                  <c:v>66.20808798277524</c:v>
                </c:pt>
                <c:pt idx="92">
                  <c:v>64.402839194307361</c:v>
                </c:pt>
                <c:pt idx="93">
                  <c:v>66.071671028955663</c:v>
                </c:pt>
                <c:pt idx="94">
                  <c:v>64.345544043125727</c:v>
                </c:pt>
                <c:pt idx="95">
                  <c:v>66.0329104567559</c:v>
                </c:pt>
                <c:pt idx="96">
                  <c:v>64.893350394374352</c:v>
                </c:pt>
                <c:pt idx="97">
                  <c:v>64.601872634689116</c:v>
                </c:pt>
                <c:pt idx="98">
                  <c:v>66.38609362425457</c:v>
                </c:pt>
                <c:pt idx="99">
                  <c:v>66.292257267885546</c:v>
                </c:pt>
                <c:pt idx="100">
                  <c:v>66.301587160095167</c:v>
                </c:pt>
                <c:pt idx="101">
                  <c:v>66.242415831036269</c:v>
                </c:pt>
                <c:pt idx="102">
                  <c:v>65.762077311087722</c:v>
                </c:pt>
                <c:pt idx="103">
                  <c:v>66.288812273393518</c:v>
                </c:pt>
                <c:pt idx="104">
                  <c:v>66.129566927472766</c:v>
                </c:pt>
                <c:pt idx="105">
                  <c:v>66.037840434848135</c:v>
                </c:pt>
                <c:pt idx="106">
                  <c:v>66.215973106375259</c:v>
                </c:pt>
                <c:pt idx="107">
                  <c:v>66.126250774638365</c:v>
                </c:pt>
                <c:pt idx="108">
                  <c:v>66.028659536342118</c:v>
                </c:pt>
                <c:pt idx="109">
                  <c:v>66.128309227116191</c:v>
                </c:pt>
                <c:pt idx="110">
                  <c:v>65.90254737199885</c:v>
                </c:pt>
                <c:pt idx="111">
                  <c:v>66.051890030133393</c:v>
                </c:pt>
                <c:pt idx="112">
                  <c:v>65.963959815378445</c:v>
                </c:pt>
                <c:pt idx="113">
                  <c:v>66.041180948318086</c:v>
                </c:pt>
                <c:pt idx="114">
                  <c:v>65.916395621256697</c:v>
                </c:pt>
                <c:pt idx="115">
                  <c:v>66.021604298724128</c:v>
                </c:pt>
                <c:pt idx="116">
                  <c:v>65.929544265078476</c:v>
                </c:pt>
                <c:pt idx="117">
                  <c:v>66.059057162267294</c:v>
                </c:pt>
                <c:pt idx="118">
                  <c:v>66.00330842943238</c:v>
                </c:pt>
                <c:pt idx="119">
                  <c:v>65.797837047576877</c:v>
                </c:pt>
                <c:pt idx="120">
                  <c:v>66.258817903011959</c:v>
                </c:pt>
                <c:pt idx="121">
                  <c:v>65.978898862555511</c:v>
                </c:pt>
                <c:pt idx="122">
                  <c:v>66.100234822074071</c:v>
                </c:pt>
                <c:pt idx="123">
                  <c:v>66.0333816964486</c:v>
                </c:pt>
                <c:pt idx="124">
                  <c:v>66.078976334957076</c:v>
                </c:pt>
                <c:pt idx="125">
                  <c:v>66.163659450339225</c:v>
                </c:pt>
                <c:pt idx="126">
                  <c:v>66.209595812469715</c:v>
                </c:pt>
                <c:pt idx="127">
                  <c:v>66.222675562434759</c:v>
                </c:pt>
                <c:pt idx="128">
                  <c:v>66.278354957842765</c:v>
                </c:pt>
                <c:pt idx="129">
                  <c:v>66.24997961769418</c:v>
                </c:pt>
                <c:pt idx="130">
                  <c:v>66.077634343810871</c:v>
                </c:pt>
                <c:pt idx="131">
                  <c:v>66.331232369833344</c:v>
                </c:pt>
                <c:pt idx="132">
                  <c:v>66.138539677812574</c:v>
                </c:pt>
                <c:pt idx="133">
                  <c:v>66.235084056173406</c:v>
                </c:pt>
                <c:pt idx="134">
                  <c:v>65.129761574459394</c:v>
                </c:pt>
                <c:pt idx="135">
                  <c:v>61.735795064607835</c:v>
                </c:pt>
                <c:pt idx="136">
                  <c:v>65.840217183110411</c:v>
                </c:pt>
                <c:pt idx="137">
                  <c:v>63.103156327728243</c:v>
                </c:pt>
                <c:pt idx="138">
                  <c:v>63.483828063620031</c:v>
                </c:pt>
                <c:pt idx="139">
                  <c:v>63.343036770338905</c:v>
                </c:pt>
                <c:pt idx="140">
                  <c:v>63.42778754388047</c:v>
                </c:pt>
                <c:pt idx="141">
                  <c:v>63.524269419754738</c:v>
                </c:pt>
                <c:pt idx="142">
                  <c:v>63.31831049308569</c:v>
                </c:pt>
                <c:pt idx="143">
                  <c:v>62.86173266743684</c:v>
                </c:pt>
                <c:pt idx="144">
                  <c:v>62.678943629218104</c:v>
                </c:pt>
                <c:pt idx="145">
                  <c:v>62.777568938071482</c:v>
                </c:pt>
                <c:pt idx="146">
                  <c:v>63.529874535848045</c:v>
                </c:pt>
                <c:pt idx="147">
                  <c:v>63.532940357366314</c:v>
                </c:pt>
                <c:pt idx="148">
                  <c:v>63.533535470137473</c:v>
                </c:pt>
                <c:pt idx="149">
                  <c:v>62.407262632334081</c:v>
                </c:pt>
                <c:pt idx="150">
                  <c:v>62.894283469638957</c:v>
                </c:pt>
                <c:pt idx="151">
                  <c:v>63.326253566271369</c:v>
                </c:pt>
                <c:pt idx="152">
                  <c:v>62.456423913800798</c:v>
                </c:pt>
                <c:pt idx="153">
                  <c:v>63.353587991776983</c:v>
                </c:pt>
                <c:pt idx="154">
                  <c:v>62.556308275376864</c:v>
                </c:pt>
              </c:numCache>
            </c:numRef>
          </c:xVal>
          <c:yVal>
            <c:numRef>
              <c:f>Pyrite!$K$2:$K$156</c:f>
              <c:numCache>
                <c:formatCode>0.0</c:formatCode>
                <c:ptCount val="155"/>
                <c:pt idx="0">
                  <c:v>-21.166666666666671</c:v>
                </c:pt>
                <c:pt idx="1">
                  <c:v>-13.933333333333335</c:v>
                </c:pt>
                <c:pt idx="2">
                  <c:v>46.800000000000004</c:v>
                </c:pt>
                <c:pt idx="3">
                  <c:v>20.700000000000003</c:v>
                </c:pt>
                <c:pt idx="4">
                  <c:v>-18.2</c:v>
                </c:pt>
                <c:pt idx="5">
                  <c:v>40.233333333333334</c:v>
                </c:pt>
                <c:pt idx="6">
                  <c:v>38.200000000000003</c:v>
                </c:pt>
                <c:pt idx="7">
                  <c:v>7.4000000000000021</c:v>
                </c:pt>
                <c:pt idx="8">
                  <c:v>13.9</c:v>
                </c:pt>
                <c:pt idx="9">
                  <c:v>9.1666666666666661</c:v>
                </c:pt>
                <c:pt idx="10">
                  <c:v>-41.06666666666667</c:v>
                </c:pt>
                <c:pt idx="11">
                  <c:v>56.7</c:v>
                </c:pt>
                <c:pt idx="12">
                  <c:v>-2.5333333333333332</c:v>
                </c:pt>
                <c:pt idx="13">
                  <c:v>-20.93333333333333</c:v>
                </c:pt>
                <c:pt idx="14">
                  <c:v>77.000000000000014</c:v>
                </c:pt>
                <c:pt idx="15">
                  <c:v>-4.2333333333333325</c:v>
                </c:pt>
                <c:pt idx="16">
                  <c:v>3.166666666666667</c:v>
                </c:pt>
                <c:pt idx="17">
                  <c:v>-60.333333333333343</c:v>
                </c:pt>
                <c:pt idx="18">
                  <c:v>19.833333333333336</c:v>
                </c:pt>
                <c:pt idx="19">
                  <c:v>-23.000000000000004</c:v>
                </c:pt>
                <c:pt idx="20">
                  <c:v>-3.0333333333333337</c:v>
                </c:pt>
                <c:pt idx="21">
                  <c:v>-6.4666666666666659</c:v>
                </c:pt>
                <c:pt idx="22">
                  <c:v>-5.8666666666666663</c:v>
                </c:pt>
                <c:pt idx="23">
                  <c:v>14.099999999999998</c:v>
                </c:pt>
                <c:pt idx="24">
                  <c:v>17.766666666666666</c:v>
                </c:pt>
                <c:pt idx="25">
                  <c:v>-23.133333333333336</c:v>
                </c:pt>
                <c:pt idx="26">
                  <c:v>10.7</c:v>
                </c:pt>
                <c:pt idx="27">
                  <c:v>-18.633333333333333</c:v>
                </c:pt>
                <c:pt idx="28">
                  <c:v>11.4</c:v>
                </c:pt>
                <c:pt idx="29">
                  <c:v>-9.5</c:v>
                </c:pt>
                <c:pt idx="30">
                  <c:v>-31.266666666666666</c:v>
                </c:pt>
                <c:pt idx="31">
                  <c:v>9.9999999999998826E-2</c:v>
                </c:pt>
                <c:pt idx="32">
                  <c:v>16.700000000000003</c:v>
                </c:pt>
                <c:pt idx="33">
                  <c:v>-3.1333333333333342</c:v>
                </c:pt>
                <c:pt idx="34">
                  <c:v>-4.8666666666666663</c:v>
                </c:pt>
                <c:pt idx="35">
                  <c:v>-7.9666666666666677</c:v>
                </c:pt>
                <c:pt idx="36">
                  <c:v>7.1000000000000005</c:v>
                </c:pt>
                <c:pt idx="37">
                  <c:v>55.499999999999993</c:v>
                </c:pt>
                <c:pt idx="38">
                  <c:v>-2.433333333333334</c:v>
                </c:pt>
                <c:pt idx="39">
                  <c:v>2.1333333333333329</c:v>
                </c:pt>
                <c:pt idx="40">
                  <c:v>20.233333333333331</c:v>
                </c:pt>
                <c:pt idx="41">
                  <c:v>-3.6333333333333329</c:v>
                </c:pt>
                <c:pt idx="42">
                  <c:v>-15.266666666666669</c:v>
                </c:pt>
                <c:pt idx="43">
                  <c:v>14.000000000000002</c:v>
                </c:pt>
                <c:pt idx="44">
                  <c:v>-14.9</c:v>
                </c:pt>
                <c:pt idx="45">
                  <c:v>-3.7666666666666666</c:v>
                </c:pt>
                <c:pt idx="46">
                  <c:v>12.8</c:v>
                </c:pt>
                <c:pt idx="47">
                  <c:v>-38.233333333333334</c:v>
                </c:pt>
                <c:pt idx="48">
                  <c:v>7.8666666666666671</c:v>
                </c:pt>
                <c:pt idx="49">
                  <c:v>16.833333333333332</c:v>
                </c:pt>
                <c:pt idx="50">
                  <c:v>-3.0666666666666669</c:v>
                </c:pt>
                <c:pt idx="51">
                  <c:v>21.833333333333336</c:v>
                </c:pt>
                <c:pt idx="52">
                  <c:v>20.333333333333336</c:v>
                </c:pt>
                <c:pt idx="53">
                  <c:v>-8.5</c:v>
                </c:pt>
                <c:pt idx="54">
                  <c:v>31.699999999999996</c:v>
                </c:pt>
                <c:pt idx="55">
                  <c:v>-34.533333333333331</c:v>
                </c:pt>
                <c:pt idx="56">
                  <c:v>0.7666666666666645</c:v>
                </c:pt>
                <c:pt idx="57">
                  <c:v>1.5666666666666664</c:v>
                </c:pt>
                <c:pt idx="58">
                  <c:v>-8.8000000000000007</c:v>
                </c:pt>
                <c:pt idx="59">
                  <c:v>-8.9666666666666668</c:v>
                </c:pt>
                <c:pt idx="60">
                  <c:v>-2.2333333333333334</c:v>
                </c:pt>
                <c:pt idx="61">
                  <c:v>-14.033333333333335</c:v>
                </c:pt>
                <c:pt idx="62">
                  <c:v>-2.5000000000000004</c:v>
                </c:pt>
                <c:pt idx="63">
                  <c:v>-5</c:v>
                </c:pt>
                <c:pt idx="64">
                  <c:v>4.8666666666666671</c:v>
                </c:pt>
                <c:pt idx="65">
                  <c:v>-1.7666666666666668</c:v>
                </c:pt>
                <c:pt idx="66">
                  <c:v>-67.86666666666666</c:v>
                </c:pt>
                <c:pt idx="67">
                  <c:v>-37.43333333333333</c:v>
                </c:pt>
                <c:pt idx="68">
                  <c:v>-38.800000000000004</c:v>
                </c:pt>
                <c:pt idx="69">
                  <c:v>-47.733333333333334</c:v>
                </c:pt>
                <c:pt idx="70">
                  <c:v>-29.399999999999995</c:v>
                </c:pt>
                <c:pt idx="71">
                  <c:v>-41</c:v>
                </c:pt>
                <c:pt idx="72">
                  <c:v>-5.5333333333333332</c:v>
                </c:pt>
                <c:pt idx="73">
                  <c:v>-30.333333333333336</c:v>
                </c:pt>
                <c:pt idx="74">
                  <c:v>-9.4666666666666686</c:v>
                </c:pt>
                <c:pt idx="75">
                  <c:v>-3.9333333333333336</c:v>
                </c:pt>
                <c:pt idx="76">
                  <c:v>9.5</c:v>
                </c:pt>
                <c:pt idx="77">
                  <c:v>9.1999999999999993</c:v>
                </c:pt>
                <c:pt idx="78">
                  <c:v>-23.900000000000002</c:v>
                </c:pt>
                <c:pt idx="79">
                  <c:v>11</c:v>
                </c:pt>
                <c:pt idx="80">
                  <c:v>20.833333333333332</c:v>
                </c:pt>
                <c:pt idx="81">
                  <c:v>-8.2000000000000011</c:v>
                </c:pt>
                <c:pt idx="82">
                  <c:v>7.9333333333333336</c:v>
                </c:pt>
                <c:pt idx="83">
                  <c:v>-28.266666666666669</c:v>
                </c:pt>
                <c:pt idx="84">
                  <c:v>2.5333333333333332</c:v>
                </c:pt>
                <c:pt idx="85">
                  <c:v>19.266666666666666</c:v>
                </c:pt>
                <c:pt idx="86">
                  <c:v>-10.033333333333333</c:v>
                </c:pt>
                <c:pt idx="87">
                  <c:v>-13.366666666666665</c:v>
                </c:pt>
                <c:pt idx="88">
                  <c:v>-1</c:v>
                </c:pt>
                <c:pt idx="89">
                  <c:v>-15.666666666666668</c:v>
                </c:pt>
                <c:pt idx="90">
                  <c:v>-44.3</c:v>
                </c:pt>
                <c:pt idx="91">
                  <c:v>-17.433333333333334</c:v>
                </c:pt>
                <c:pt idx="92">
                  <c:v>337.73333333333329</c:v>
                </c:pt>
                <c:pt idx="93">
                  <c:v>-4.4000000000000021</c:v>
                </c:pt>
                <c:pt idx="94">
                  <c:v>454.33333333333331</c:v>
                </c:pt>
                <c:pt idx="95">
                  <c:v>108.96666666666665</c:v>
                </c:pt>
                <c:pt idx="96">
                  <c:v>216.50000000000003</c:v>
                </c:pt>
                <c:pt idx="97">
                  <c:v>132.93333333333334</c:v>
                </c:pt>
                <c:pt idx="98">
                  <c:v>6.6333333333333346</c:v>
                </c:pt>
                <c:pt idx="99">
                  <c:v>-3.8000000000000007</c:v>
                </c:pt>
                <c:pt idx="100">
                  <c:v>10.633333333333333</c:v>
                </c:pt>
                <c:pt idx="101">
                  <c:v>2.5999999999999996</c:v>
                </c:pt>
                <c:pt idx="102">
                  <c:v>23.166666666666664</c:v>
                </c:pt>
                <c:pt idx="103">
                  <c:v>-3.2666666666666666</c:v>
                </c:pt>
                <c:pt idx="104">
                  <c:v>-7.1666666666666652</c:v>
                </c:pt>
                <c:pt idx="105">
                  <c:v>-5.0666666666666664</c:v>
                </c:pt>
                <c:pt idx="106">
                  <c:v>-7.2999999999999989</c:v>
                </c:pt>
                <c:pt idx="107">
                  <c:v>12.933333333333332</c:v>
                </c:pt>
                <c:pt idx="108">
                  <c:v>-2.7</c:v>
                </c:pt>
                <c:pt idx="109">
                  <c:v>-9.6666666666666661</c:v>
                </c:pt>
                <c:pt idx="110">
                  <c:v>-21.900000000000002</c:v>
                </c:pt>
                <c:pt idx="111">
                  <c:v>9.4666666666666668</c:v>
                </c:pt>
                <c:pt idx="112">
                  <c:v>6.0666666666666673</c:v>
                </c:pt>
                <c:pt idx="113">
                  <c:v>22.366666666666667</c:v>
                </c:pt>
                <c:pt idx="114">
                  <c:v>-3.9333333333333336</c:v>
                </c:pt>
                <c:pt idx="115">
                  <c:v>-20.199999999999996</c:v>
                </c:pt>
                <c:pt idx="116">
                  <c:v>8.5666666666666664</c:v>
                </c:pt>
                <c:pt idx="117">
                  <c:v>-13.799999999999999</c:v>
                </c:pt>
                <c:pt idx="118">
                  <c:v>9.4</c:v>
                </c:pt>
                <c:pt idx="119">
                  <c:v>21.033333333333335</c:v>
                </c:pt>
                <c:pt idx="120">
                  <c:v>-6.7</c:v>
                </c:pt>
                <c:pt idx="121">
                  <c:v>14.499999999999998</c:v>
                </c:pt>
                <c:pt idx="122">
                  <c:v>-19.433333333333334</c:v>
                </c:pt>
                <c:pt idx="123">
                  <c:v>17</c:v>
                </c:pt>
                <c:pt idx="124">
                  <c:v>-4.3</c:v>
                </c:pt>
                <c:pt idx="125">
                  <c:v>-6.9000000000000021</c:v>
                </c:pt>
                <c:pt idx="126">
                  <c:v>10.933333333333334</c:v>
                </c:pt>
                <c:pt idx="127">
                  <c:v>-15.933333333333332</c:v>
                </c:pt>
                <c:pt idx="128">
                  <c:v>2.3666666666666663</c:v>
                </c:pt>
                <c:pt idx="129">
                  <c:v>6.6666666666668289E-2</c:v>
                </c:pt>
                <c:pt idx="130">
                  <c:v>5.8666666666666663</c:v>
                </c:pt>
                <c:pt idx="131">
                  <c:v>10.333333333333334</c:v>
                </c:pt>
                <c:pt idx="132">
                  <c:v>3.8333333333333317</c:v>
                </c:pt>
                <c:pt idx="133">
                  <c:v>27.133333333333333</c:v>
                </c:pt>
                <c:pt idx="136">
                  <c:v>-9</c:v>
                </c:pt>
                <c:pt idx="137">
                  <c:v>-20.9</c:v>
                </c:pt>
                <c:pt idx="138">
                  <c:v>-17.633333333333333</c:v>
                </c:pt>
                <c:pt idx="139">
                  <c:v>1.7999999999999996</c:v>
                </c:pt>
                <c:pt idx="140">
                  <c:v>0.90000000000000024</c:v>
                </c:pt>
                <c:pt idx="141">
                  <c:v>-33.56666666666667</c:v>
                </c:pt>
                <c:pt idx="142">
                  <c:v>18.333333333333332</c:v>
                </c:pt>
                <c:pt idx="143">
                  <c:v>18.2</c:v>
                </c:pt>
                <c:pt idx="144">
                  <c:v>-5.9333333333333345</c:v>
                </c:pt>
                <c:pt idx="145">
                  <c:v>-11.666666666666666</c:v>
                </c:pt>
                <c:pt idx="146">
                  <c:v>-51.866666666666667</c:v>
                </c:pt>
                <c:pt idx="147">
                  <c:v>-52.033333333333331</c:v>
                </c:pt>
                <c:pt idx="148">
                  <c:v>-66.100000000000009</c:v>
                </c:pt>
                <c:pt idx="149">
                  <c:v>307.5</c:v>
                </c:pt>
                <c:pt idx="150">
                  <c:v>226.16666666666663</c:v>
                </c:pt>
                <c:pt idx="151">
                  <c:v>76.666666666666657</c:v>
                </c:pt>
                <c:pt idx="152">
                  <c:v>259.66666666666663</c:v>
                </c:pt>
                <c:pt idx="153">
                  <c:v>40.866666666666667</c:v>
                </c:pt>
                <c:pt idx="154">
                  <c:v>274.33333333333331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F4-4808-B64A-379A15F2D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0283120"/>
        <c:axId val="830289784"/>
      </c:scatterChart>
      <c:valAx>
        <c:axId val="830283120"/>
        <c:scaling>
          <c:orientation val="minMax"/>
          <c:max val="71"/>
          <c:min val="6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at% 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289784"/>
        <c:crosses val="autoZero"/>
        <c:crossBetween val="midCat"/>
      </c:valAx>
      <c:valAx>
        <c:axId val="8302897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Au</a:t>
                </a:r>
                <a:r>
                  <a:rPr lang="en-US" baseline="0"/>
                  <a:t> ppm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283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Pyrite!$U$2:$U$135</c:f>
              <c:numCache>
                <c:formatCode>0.0</c:formatCode>
                <c:ptCount val="134"/>
                <c:pt idx="0">
                  <c:v>1.0448243331426108</c:v>
                </c:pt>
                <c:pt idx="1">
                  <c:v>2.5157832829656883E-4</c:v>
                </c:pt>
                <c:pt idx="2">
                  <c:v>1.1224905963459058</c:v>
                </c:pt>
                <c:pt idx="3">
                  <c:v>1.5013387016098774</c:v>
                </c:pt>
                <c:pt idx="4">
                  <c:v>9.9670023208358674E-3</c:v>
                </c:pt>
                <c:pt idx="5">
                  <c:v>1.0836587037085235</c:v>
                </c:pt>
                <c:pt idx="6">
                  <c:v>1.1676852497409305</c:v>
                </c:pt>
                <c:pt idx="7">
                  <c:v>0.39624039487281809</c:v>
                </c:pt>
                <c:pt idx="8">
                  <c:v>-7.9552951371843136E-3</c:v>
                </c:pt>
                <c:pt idx="9">
                  <c:v>0.56364256515174094</c:v>
                </c:pt>
                <c:pt idx="10">
                  <c:v>-9.6306602007723008E-3</c:v>
                </c:pt>
                <c:pt idx="11">
                  <c:v>0.23823052026634847</c:v>
                </c:pt>
                <c:pt idx="12">
                  <c:v>1.3294754051456117</c:v>
                </c:pt>
                <c:pt idx="13">
                  <c:v>0.19803559750645497</c:v>
                </c:pt>
                <c:pt idx="14">
                  <c:v>1.4516769323794514</c:v>
                </c:pt>
                <c:pt idx="15">
                  <c:v>0.2005645127619492</c:v>
                </c:pt>
                <c:pt idx="16">
                  <c:v>0.1617653192991525</c:v>
                </c:pt>
                <c:pt idx="17">
                  <c:v>0.14252285567360001</c:v>
                </c:pt>
                <c:pt idx="18">
                  <c:v>0.72068319159424932</c:v>
                </c:pt>
                <c:pt idx="19">
                  <c:v>-5.8679743109065676E-3</c:v>
                </c:pt>
                <c:pt idx="20">
                  <c:v>0.11619405064104045</c:v>
                </c:pt>
                <c:pt idx="21">
                  <c:v>0.40775654459407878</c:v>
                </c:pt>
                <c:pt idx="22">
                  <c:v>1.1334347133030176</c:v>
                </c:pt>
                <c:pt idx="23">
                  <c:v>0.59906335095728547</c:v>
                </c:pt>
                <c:pt idx="24">
                  <c:v>0.94210856480255167</c:v>
                </c:pt>
                <c:pt idx="25">
                  <c:v>-1.1242037415875475E-3</c:v>
                </c:pt>
                <c:pt idx="26">
                  <c:v>0.25465584376256784</c:v>
                </c:pt>
                <c:pt idx="27">
                  <c:v>0.88511829091152971</c:v>
                </c:pt>
                <c:pt idx="28">
                  <c:v>0.86395113713446303</c:v>
                </c:pt>
                <c:pt idx="29">
                  <c:v>0.8774120550818989</c:v>
                </c:pt>
                <c:pt idx="30">
                  <c:v>0.72855780748280485</c:v>
                </c:pt>
                <c:pt idx="31">
                  <c:v>0.67809524476997163</c:v>
                </c:pt>
                <c:pt idx="32">
                  <c:v>7.2970242440780642E-3</c:v>
                </c:pt>
                <c:pt idx="33">
                  <c:v>0.60649950140080033</c:v>
                </c:pt>
                <c:pt idx="34">
                  <c:v>1.0195937706617475</c:v>
                </c:pt>
                <c:pt idx="35">
                  <c:v>-2.9450080694114131E-3</c:v>
                </c:pt>
                <c:pt idx="36">
                  <c:v>0.36996407083356053</c:v>
                </c:pt>
                <c:pt idx="37">
                  <c:v>0.27287395507520618</c:v>
                </c:pt>
                <c:pt idx="38">
                  <c:v>-7.0122860986584368E-3</c:v>
                </c:pt>
                <c:pt idx="39">
                  <c:v>8.8073437466259785E-3</c:v>
                </c:pt>
                <c:pt idx="40">
                  <c:v>0.5104186974493945</c:v>
                </c:pt>
                <c:pt idx="41">
                  <c:v>0.10307726080012145</c:v>
                </c:pt>
                <c:pt idx="42">
                  <c:v>0.1167296341988881</c:v>
                </c:pt>
                <c:pt idx="43">
                  <c:v>1.0082813038001814</c:v>
                </c:pt>
                <c:pt idx="44">
                  <c:v>0.12965454821178105</c:v>
                </c:pt>
                <c:pt idx="45">
                  <c:v>-2.8052386039152104E-2</c:v>
                </c:pt>
                <c:pt idx="46">
                  <c:v>0.51739690391601478</c:v>
                </c:pt>
                <c:pt idx="47">
                  <c:v>0.13088627060072877</c:v>
                </c:pt>
                <c:pt idx="48">
                  <c:v>0.10226864713487853</c:v>
                </c:pt>
                <c:pt idx="49">
                  <c:v>0.26323750352175607</c:v>
                </c:pt>
                <c:pt idx="50">
                  <c:v>0.50413384267501837</c:v>
                </c:pt>
                <c:pt idx="51">
                  <c:v>3.6065664978249994</c:v>
                </c:pt>
                <c:pt idx="52">
                  <c:v>1.0817516302844079</c:v>
                </c:pt>
                <c:pt idx="53">
                  <c:v>8.5742108471785428E-2</c:v>
                </c:pt>
                <c:pt idx="54">
                  <c:v>0.92008318114306376</c:v>
                </c:pt>
                <c:pt idx="55">
                  <c:v>-4.6393363548687403E-3</c:v>
                </c:pt>
                <c:pt idx="56">
                  <c:v>-9.7275129405641498E-3</c:v>
                </c:pt>
                <c:pt idx="57">
                  <c:v>3.6626642024060595E-4</c:v>
                </c:pt>
                <c:pt idx="58">
                  <c:v>0.74037652543624499</c:v>
                </c:pt>
                <c:pt idx="59">
                  <c:v>2.3061018719538244E-2</c:v>
                </c:pt>
                <c:pt idx="60">
                  <c:v>0.25137978473701766</c:v>
                </c:pt>
                <c:pt idx="61">
                  <c:v>0.35469126273020074</c:v>
                </c:pt>
                <c:pt idx="62">
                  <c:v>0.2269776658622599</c:v>
                </c:pt>
                <c:pt idx="63">
                  <c:v>6.7761630449906851E-2</c:v>
                </c:pt>
                <c:pt idx="64">
                  <c:v>3.7009556480443809E-2</c:v>
                </c:pt>
                <c:pt idx="65">
                  <c:v>3.3254304434499664E-2</c:v>
                </c:pt>
                <c:pt idx="66">
                  <c:v>-7.6763509564509863E-3</c:v>
                </c:pt>
                <c:pt idx="67">
                  <c:v>-9.9712471885050752E-3</c:v>
                </c:pt>
                <c:pt idx="68">
                  <c:v>-1.0152464529355051E-2</c:v>
                </c:pt>
                <c:pt idx="69">
                  <c:v>-1.8559497691297517E-2</c:v>
                </c:pt>
                <c:pt idx="70">
                  <c:v>1.2624517903413852E-3</c:v>
                </c:pt>
                <c:pt idx="71">
                  <c:v>-8.5002315828326853E-3</c:v>
                </c:pt>
                <c:pt idx="72">
                  <c:v>0.29478607655262162</c:v>
                </c:pt>
                <c:pt idx="73">
                  <c:v>0.3494133983230383</c:v>
                </c:pt>
                <c:pt idx="74">
                  <c:v>0.42322200941816801</c:v>
                </c:pt>
                <c:pt idx="75">
                  <c:v>0.10204574643339871</c:v>
                </c:pt>
                <c:pt idx="76">
                  <c:v>0.72429643119038956</c:v>
                </c:pt>
                <c:pt idx="77">
                  <c:v>-1.2971151955718501E-3</c:v>
                </c:pt>
                <c:pt idx="78">
                  <c:v>0.4467457762941805</c:v>
                </c:pt>
                <c:pt idx="79">
                  <c:v>-9.6079858203943665E-3</c:v>
                </c:pt>
                <c:pt idx="80">
                  <c:v>0.65877663088711202</c:v>
                </c:pt>
                <c:pt idx="81">
                  <c:v>0.62277494244548193</c:v>
                </c:pt>
                <c:pt idx="82">
                  <c:v>-4.2470160950309826E-4</c:v>
                </c:pt>
                <c:pt idx="83">
                  <c:v>-4.7212380480836369E-3</c:v>
                </c:pt>
                <c:pt idx="84">
                  <c:v>5.3791518831438983E-4</c:v>
                </c:pt>
                <c:pt idx="85">
                  <c:v>8.5485665091169977E-2</c:v>
                </c:pt>
                <c:pt idx="86">
                  <c:v>0.73314901529262644</c:v>
                </c:pt>
                <c:pt idx="87">
                  <c:v>0.64994908041148958</c:v>
                </c:pt>
                <c:pt idx="88">
                  <c:v>0.69783573841908186</c:v>
                </c:pt>
                <c:pt idx="89">
                  <c:v>0.10344049294857356</c:v>
                </c:pt>
                <c:pt idx="90">
                  <c:v>0.8366571746719289</c:v>
                </c:pt>
                <c:pt idx="91">
                  <c:v>2.0274891483287556E-2</c:v>
                </c:pt>
                <c:pt idx="92">
                  <c:v>1.6417702853050686</c:v>
                </c:pt>
                <c:pt idx="93">
                  <c:v>5.0079410730654575E-3</c:v>
                </c:pt>
                <c:pt idx="94">
                  <c:v>1.6912182233136628</c:v>
                </c:pt>
                <c:pt idx="95">
                  <c:v>4.2349461310978651E-2</c:v>
                </c:pt>
                <c:pt idx="96">
                  <c:v>1.2234122103905942</c:v>
                </c:pt>
                <c:pt idx="97">
                  <c:v>1.5050720073563475</c:v>
                </c:pt>
                <c:pt idx="98">
                  <c:v>-4.2734700890990993E-3</c:v>
                </c:pt>
                <c:pt idx="99">
                  <c:v>-6.7898854626530858E-3</c:v>
                </c:pt>
                <c:pt idx="100">
                  <c:v>3.1489829483169654E-2</c:v>
                </c:pt>
                <c:pt idx="101">
                  <c:v>-8.9966589837555209E-3</c:v>
                </c:pt>
                <c:pt idx="102">
                  <c:v>0.48349277113153699</c:v>
                </c:pt>
                <c:pt idx="103">
                  <c:v>0.10702048734767955</c:v>
                </c:pt>
                <c:pt idx="104">
                  <c:v>-2.0865025655570635E-3</c:v>
                </c:pt>
                <c:pt idx="105">
                  <c:v>-4.8424796256635993E-3</c:v>
                </c:pt>
                <c:pt idx="106">
                  <c:v>-9.7116013069987791E-3</c:v>
                </c:pt>
                <c:pt idx="107">
                  <c:v>-6.7917654075785447E-3</c:v>
                </c:pt>
                <c:pt idx="108">
                  <c:v>-1.159711410109213E-2</c:v>
                </c:pt>
                <c:pt idx="109">
                  <c:v>-2.7570596215946265E-3</c:v>
                </c:pt>
                <c:pt idx="110">
                  <c:v>-4.4439137721177767E-3</c:v>
                </c:pt>
                <c:pt idx="111">
                  <c:v>-1.4069554873100522E-2</c:v>
                </c:pt>
                <c:pt idx="112">
                  <c:v>-1.4053567903596298E-2</c:v>
                </c:pt>
                <c:pt idx="113">
                  <c:v>5.8686532974418617E-3</c:v>
                </c:pt>
                <c:pt idx="114">
                  <c:v>-9.7466410278248383E-3</c:v>
                </c:pt>
                <c:pt idx="115">
                  <c:v>-2.356964525355249E-4</c:v>
                </c:pt>
                <c:pt idx="116">
                  <c:v>-4.4157089381021758E-3</c:v>
                </c:pt>
                <c:pt idx="117">
                  <c:v>-3.013565993399392E-3</c:v>
                </c:pt>
                <c:pt idx="118">
                  <c:v>5.8708617029021876E-3</c:v>
                </c:pt>
                <c:pt idx="119">
                  <c:v>3.425060271627297E-2</c:v>
                </c:pt>
                <c:pt idx="120">
                  <c:v>3.8509452827295744E-4</c:v>
                </c:pt>
                <c:pt idx="121">
                  <c:v>1.9545415259336559E-2</c:v>
                </c:pt>
                <c:pt idx="122">
                  <c:v>-1.0914673166851891E-2</c:v>
                </c:pt>
                <c:pt idx="123">
                  <c:v>-2.1540502755841767E-5</c:v>
                </c:pt>
                <c:pt idx="124">
                  <c:v>-6.2052970708781385E-4</c:v>
                </c:pt>
                <c:pt idx="125">
                  <c:v>-1.029051198799693E-2</c:v>
                </c:pt>
                <c:pt idx="126">
                  <c:v>3.2174762961110891E-3</c:v>
                </c:pt>
                <c:pt idx="127">
                  <c:v>1.5998987143771551E-3</c:v>
                </c:pt>
                <c:pt idx="128">
                  <c:v>-9.7809812486431523E-3</c:v>
                </c:pt>
                <c:pt idx="129">
                  <c:v>1.345932558018779E-2</c:v>
                </c:pt>
                <c:pt idx="130">
                  <c:v>2.0526368790878022E-3</c:v>
                </c:pt>
                <c:pt idx="131">
                  <c:v>-3.0727737583072035E-3</c:v>
                </c:pt>
                <c:pt idx="132">
                  <c:v>1.3708257009607483E-2</c:v>
                </c:pt>
                <c:pt idx="133">
                  <c:v>-5.2220473311908929E-3</c:v>
                </c:pt>
              </c:numCache>
            </c:numRef>
          </c:xVal>
          <c:yVal>
            <c:numRef>
              <c:f>Pyrite!$K$2:$K$156</c:f>
              <c:numCache>
                <c:formatCode>0.0</c:formatCode>
                <c:ptCount val="155"/>
                <c:pt idx="0">
                  <c:v>-21.166666666666671</c:v>
                </c:pt>
                <c:pt idx="1">
                  <c:v>-13.933333333333335</c:v>
                </c:pt>
                <c:pt idx="2">
                  <c:v>46.800000000000004</c:v>
                </c:pt>
                <c:pt idx="3">
                  <c:v>20.700000000000003</c:v>
                </c:pt>
                <c:pt idx="4">
                  <c:v>-18.2</c:v>
                </c:pt>
                <c:pt idx="5">
                  <c:v>40.233333333333334</c:v>
                </c:pt>
                <c:pt idx="6">
                  <c:v>38.200000000000003</c:v>
                </c:pt>
                <c:pt idx="7">
                  <c:v>7.4000000000000021</c:v>
                </c:pt>
                <c:pt idx="8">
                  <c:v>13.9</c:v>
                </c:pt>
                <c:pt idx="9">
                  <c:v>9.1666666666666661</c:v>
                </c:pt>
                <c:pt idx="10">
                  <c:v>-41.06666666666667</c:v>
                </c:pt>
                <c:pt idx="11">
                  <c:v>56.7</c:v>
                </c:pt>
                <c:pt idx="12">
                  <c:v>-2.5333333333333332</c:v>
                </c:pt>
                <c:pt idx="13">
                  <c:v>-20.93333333333333</c:v>
                </c:pt>
                <c:pt idx="14">
                  <c:v>77.000000000000014</c:v>
                </c:pt>
                <c:pt idx="15">
                  <c:v>-4.2333333333333325</c:v>
                </c:pt>
                <c:pt idx="16">
                  <c:v>3.166666666666667</c:v>
                </c:pt>
                <c:pt idx="17">
                  <c:v>-60.333333333333343</c:v>
                </c:pt>
                <c:pt idx="18">
                  <c:v>19.833333333333336</c:v>
                </c:pt>
                <c:pt idx="19">
                  <c:v>-23.000000000000004</c:v>
                </c:pt>
                <c:pt idx="20">
                  <c:v>-3.0333333333333337</c:v>
                </c:pt>
                <c:pt idx="21">
                  <c:v>-6.4666666666666659</c:v>
                </c:pt>
                <c:pt idx="22">
                  <c:v>-5.8666666666666663</c:v>
                </c:pt>
                <c:pt idx="23">
                  <c:v>14.099999999999998</c:v>
                </c:pt>
                <c:pt idx="24">
                  <c:v>17.766666666666666</c:v>
                </c:pt>
                <c:pt idx="25">
                  <c:v>-23.133333333333336</c:v>
                </c:pt>
                <c:pt idx="26">
                  <c:v>10.7</c:v>
                </c:pt>
                <c:pt idx="27">
                  <c:v>-18.633333333333333</c:v>
                </c:pt>
                <c:pt idx="28">
                  <c:v>11.4</c:v>
                </c:pt>
                <c:pt idx="29">
                  <c:v>-9.5</c:v>
                </c:pt>
                <c:pt idx="30">
                  <c:v>-31.266666666666666</c:v>
                </c:pt>
                <c:pt idx="31">
                  <c:v>9.9999999999998826E-2</c:v>
                </c:pt>
                <c:pt idx="32">
                  <c:v>16.700000000000003</c:v>
                </c:pt>
                <c:pt idx="33">
                  <c:v>-3.1333333333333342</c:v>
                </c:pt>
                <c:pt idx="34">
                  <c:v>-4.8666666666666663</c:v>
                </c:pt>
                <c:pt idx="35">
                  <c:v>-7.9666666666666677</c:v>
                </c:pt>
                <c:pt idx="36">
                  <c:v>7.1000000000000005</c:v>
                </c:pt>
                <c:pt idx="37">
                  <c:v>55.499999999999993</c:v>
                </c:pt>
                <c:pt idx="38">
                  <c:v>-2.433333333333334</c:v>
                </c:pt>
                <c:pt idx="39">
                  <c:v>2.1333333333333329</c:v>
                </c:pt>
                <c:pt idx="40">
                  <c:v>20.233333333333331</c:v>
                </c:pt>
                <c:pt idx="41">
                  <c:v>-3.6333333333333329</c:v>
                </c:pt>
                <c:pt idx="42">
                  <c:v>-15.266666666666669</c:v>
                </c:pt>
                <c:pt idx="43">
                  <c:v>14.000000000000002</c:v>
                </c:pt>
                <c:pt idx="44">
                  <c:v>-14.9</c:v>
                </c:pt>
                <c:pt idx="45">
                  <c:v>-3.7666666666666666</c:v>
                </c:pt>
                <c:pt idx="46">
                  <c:v>12.8</c:v>
                </c:pt>
                <c:pt idx="47">
                  <c:v>-38.233333333333334</c:v>
                </c:pt>
                <c:pt idx="48">
                  <c:v>7.8666666666666671</c:v>
                </c:pt>
                <c:pt idx="49">
                  <c:v>16.833333333333332</c:v>
                </c:pt>
                <c:pt idx="50">
                  <c:v>-3.0666666666666669</c:v>
                </c:pt>
                <c:pt idx="51">
                  <c:v>21.833333333333336</c:v>
                </c:pt>
                <c:pt idx="52">
                  <c:v>20.333333333333336</c:v>
                </c:pt>
                <c:pt idx="53">
                  <c:v>-8.5</c:v>
                </c:pt>
                <c:pt idx="54">
                  <c:v>31.699999999999996</c:v>
                </c:pt>
                <c:pt idx="55">
                  <c:v>-34.533333333333331</c:v>
                </c:pt>
                <c:pt idx="56">
                  <c:v>0.7666666666666645</c:v>
                </c:pt>
                <c:pt idx="57">
                  <c:v>1.5666666666666664</c:v>
                </c:pt>
                <c:pt idx="58">
                  <c:v>-8.8000000000000007</c:v>
                </c:pt>
                <c:pt idx="59">
                  <c:v>-8.9666666666666668</c:v>
                </c:pt>
                <c:pt idx="60">
                  <c:v>-2.2333333333333334</c:v>
                </c:pt>
                <c:pt idx="61">
                  <c:v>-14.033333333333335</c:v>
                </c:pt>
                <c:pt idx="62">
                  <c:v>-2.5000000000000004</c:v>
                </c:pt>
                <c:pt idx="63">
                  <c:v>-5</c:v>
                </c:pt>
                <c:pt idx="64">
                  <c:v>4.8666666666666671</c:v>
                </c:pt>
                <c:pt idx="65">
                  <c:v>-1.7666666666666668</c:v>
                </c:pt>
                <c:pt idx="66">
                  <c:v>-67.86666666666666</c:v>
                </c:pt>
                <c:pt idx="67">
                  <c:v>-37.43333333333333</c:v>
                </c:pt>
                <c:pt idx="68">
                  <c:v>-38.800000000000004</c:v>
                </c:pt>
                <c:pt idx="69">
                  <c:v>-47.733333333333334</c:v>
                </c:pt>
                <c:pt idx="70">
                  <c:v>-29.399999999999995</c:v>
                </c:pt>
                <c:pt idx="71">
                  <c:v>-41</c:v>
                </c:pt>
                <c:pt idx="72">
                  <c:v>-5.5333333333333332</c:v>
                </c:pt>
                <c:pt idx="73">
                  <c:v>-30.333333333333336</c:v>
                </c:pt>
                <c:pt idx="74">
                  <c:v>-9.4666666666666686</c:v>
                </c:pt>
                <c:pt idx="75">
                  <c:v>-3.9333333333333336</c:v>
                </c:pt>
                <c:pt idx="76">
                  <c:v>9.5</c:v>
                </c:pt>
                <c:pt idx="77">
                  <c:v>9.1999999999999993</c:v>
                </c:pt>
                <c:pt idx="78">
                  <c:v>-23.900000000000002</c:v>
                </c:pt>
                <c:pt idx="79">
                  <c:v>11</c:v>
                </c:pt>
                <c:pt idx="80">
                  <c:v>20.833333333333332</c:v>
                </c:pt>
                <c:pt idx="81">
                  <c:v>-8.2000000000000011</c:v>
                </c:pt>
                <c:pt idx="82">
                  <c:v>7.9333333333333336</c:v>
                </c:pt>
                <c:pt idx="83">
                  <c:v>-28.266666666666669</c:v>
                </c:pt>
                <c:pt idx="84">
                  <c:v>2.5333333333333332</c:v>
                </c:pt>
                <c:pt idx="85">
                  <c:v>19.266666666666666</c:v>
                </c:pt>
                <c:pt idx="86">
                  <c:v>-10.033333333333333</c:v>
                </c:pt>
                <c:pt idx="87">
                  <c:v>-13.366666666666665</c:v>
                </c:pt>
                <c:pt idx="88">
                  <c:v>-1</c:v>
                </c:pt>
                <c:pt idx="89">
                  <c:v>-15.666666666666668</c:v>
                </c:pt>
                <c:pt idx="90">
                  <c:v>-44.3</c:v>
                </c:pt>
                <c:pt idx="91">
                  <c:v>-17.433333333333334</c:v>
                </c:pt>
                <c:pt idx="92">
                  <c:v>337.73333333333329</c:v>
                </c:pt>
                <c:pt idx="93">
                  <c:v>-4.4000000000000021</c:v>
                </c:pt>
                <c:pt idx="94">
                  <c:v>454.33333333333331</c:v>
                </c:pt>
                <c:pt idx="95">
                  <c:v>108.96666666666665</c:v>
                </c:pt>
                <c:pt idx="96">
                  <c:v>216.50000000000003</c:v>
                </c:pt>
                <c:pt idx="97">
                  <c:v>132.93333333333334</c:v>
                </c:pt>
                <c:pt idx="98">
                  <c:v>6.6333333333333346</c:v>
                </c:pt>
                <c:pt idx="99">
                  <c:v>-3.8000000000000007</c:v>
                </c:pt>
                <c:pt idx="100">
                  <c:v>10.633333333333333</c:v>
                </c:pt>
                <c:pt idx="101">
                  <c:v>2.5999999999999996</c:v>
                </c:pt>
                <c:pt idx="102">
                  <c:v>23.166666666666664</c:v>
                </c:pt>
                <c:pt idx="103">
                  <c:v>-3.2666666666666666</c:v>
                </c:pt>
                <c:pt idx="104">
                  <c:v>-7.1666666666666652</c:v>
                </c:pt>
                <c:pt idx="105">
                  <c:v>-5.0666666666666664</c:v>
                </c:pt>
                <c:pt idx="106">
                  <c:v>-7.2999999999999989</c:v>
                </c:pt>
                <c:pt idx="107">
                  <c:v>12.933333333333332</c:v>
                </c:pt>
                <c:pt idx="108">
                  <c:v>-2.7</c:v>
                </c:pt>
                <c:pt idx="109">
                  <c:v>-9.6666666666666661</c:v>
                </c:pt>
                <c:pt idx="110">
                  <c:v>-21.900000000000002</c:v>
                </c:pt>
                <c:pt idx="111">
                  <c:v>9.4666666666666668</c:v>
                </c:pt>
                <c:pt idx="112">
                  <c:v>6.0666666666666673</c:v>
                </c:pt>
                <c:pt idx="113">
                  <c:v>22.366666666666667</c:v>
                </c:pt>
                <c:pt idx="114">
                  <c:v>-3.9333333333333336</c:v>
                </c:pt>
                <c:pt idx="115">
                  <c:v>-20.199999999999996</c:v>
                </c:pt>
                <c:pt idx="116">
                  <c:v>8.5666666666666664</c:v>
                </c:pt>
                <c:pt idx="117">
                  <c:v>-13.799999999999999</c:v>
                </c:pt>
                <c:pt idx="118">
                  <c:v>9.4</c:v>
                </c:pt>
                <c:pt idx="119">
                  <c:v>21.033333333333335</c:v>
                </c:pt>
                <c:pt idx="120">
                  <c:v>-6.7</c:v>
                </c:pt>
                <c:pt idx="121">
                  <c:v>14.499999999999998</c:v>
                </c:pt>
                <c:pt idx="122">
                  <c:v>-19.433333333333334</c:v>
                </c:pt>
                <c:pt idx="123">
                  <c:v>17</c:v>
                </c:pt>
                <c:pt idx="124">
                  <c:v>-4.3</c:v>
                </c:pt>
                <c:pt idx="125">
                  <c:v>-6.9000000000000021</c:v>
                </c:pt>
                <c:pt idx="126">
                  <c:v>10.933333333333334</c:v>
                </c:pt>
                <c:pt idx="127">
                  <c:v>-15.933333333333332</c:v>
                </c:pt>
                <c:pt idx="128">
                  <c:v>2.3666666666666663</c:v>
                </c:pt>
                <c:pt idx="129">
                  <c:v>6.6666666666668289E-2</c:v>
                </c:pt>
                <c:pt idx="130">
                  <c:v>5.8666666666666663</c:v>
                </c:pt>
                <c:pt idx="131">
                  <c:v>10.333333333333334</c:v>
                </c:pt>
                <c:pt idx="132">
                  <c:v>3.8333333333333317</c:v>
                </c:pt>
                <c:pt idx="133">
                  <c:v>27.133333333333333</c:v>
                </c:pt>
                <c:pt idx="136">
                  <c:v>-9</c:v>
                </c:pt>
                <c:pt idx="137">
                  <c:v>-20.9</c:v>
                </c:pt>
                <c:pt idx="138">
                  <c:v>-17.633333333333333</c:v>
                </c:pt>
                <c:pt idx="139">
                  <c:v>1.7999999999999996</c:v>
                </c:pt>
                <c:pt idx="140">
                  <c:v>0.90000000000000024</c:v>
                </c:pt>
                <c:pt idx="141">
                  <c:v>-33.56666666666667</c:v>
                </c:pt>
                <c:pt idx="142">
                  <c:v>18.333333333333332</c:v>
                </c:pt>
                <c:pt idx="143">
                  <c:v>18.2</c:v>
                </c:pt>
                <c:pt idx="144">
                  <c:v>-5.9333333333333345</c:v>
                </c:pt>
                <c:pt idx="145">
                  <c:v>-11.666666666666666</c:v>
                </c:pt>
                <c:pt idx="146">
                  <c:v>-51.866666666666667</c:v>
                </c:pt>
                <c:pt idx="147">
                  <c:v>-52.033333333333331</c:v>
                </c:pt>
                <c:pt idx="148">
                  <c:v>-66.100000000000009</c:v>
                </c:pt>
                <c:pt idx="149">
                  <c:v>307.5</c:v>
                </c:pt>
                <c:pt idx="150">
                  <c:v>226.16666666666663</c:v>
                </c:pt>
                <c:pt idx="151">
                  <c:v>76.666666666666657</c:v>
                </c:pt>
                <c:pt idx="152">
                  <c:v>259.66666666666663</c:v>
                </c:pt>
                <c:pt idx="153">
                  <c:v>40.866666666666667</c:v>
                </c:pt>
                <c:pt idx="154">
                  <c:v>274.33333333333331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60-4B25-8ECC-AFBC5A57F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0283904"/>
        <c:axId val="830286648"/>
      </c:scatterChart>
      <c:valAx>
        <c:axId val="830283904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286648"/>
        <c:crosses val="autoZero"/>
        <c:crossBetween val="midCat"/>
      </c:valAx>
      <c:valAx>
        <c:axId val="8302866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283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Pyrite!$Y$2:$Y$156</c:f>
              <c:numCache>
                <c:formatCode>0.0</c:formatCode>
                <c:ptCount val="155"/>
                <c:pt idx="0">
                  <c:v>1.0448243331426108</c:v>
                </c:pt>
                <c:pt idx="1">
                  <c:v>2.5157832829656883E-4</c:v>
                </c:pt>
                <c:pt idx="2">
                  <c:v>1.1224905963459058</c:v>
                </c:pt>
                <c:pt idx="3">
                  <c:v>1.5013387016098774</c:v>
                </c:pt>
                <c:pt idx="4">
                  <c:v>9.9670023208358674E-3</c:v>
                </c:pt>
                <c:pt idx="5">
                  <c:v>1.0836587037085235</c:v>
                </c:pt>
                <c:pt idx="6">
                  <c:v>1.1676852497409305</c:v>
                </c:pt>
                <c:pt idx="7">
                  <c:v>0.39624039487281809</c:v>
                </c:pt>
                <c:pt idx="8">
                  <c:v>0</c:v>
                </c:pt>
                <c:pt idx="9">
                  <c:v>0.56364256515174094</c:v>
                </c:pt>
                <c:pt idx="10">
                  <c:v>0</c:v>
                </c:pt>
                <c:pt idx="11">
                  <c:v>0.23823052026634847</c:v>
                </c:pt>
                <c:pt idx="12">
                  <c:v>1.3294754051456117</c:v>
                </c:pt>
                <c:pt idx="13">
                  <c:v>0.19803559750645497</c:v>
                </c:pt>
                <c:pt idx="14">
                  <c:v>1.4516769323794514</c:v>
                </c:pt>
                <c:pt idx="15">
                  <c:v>0.2005645127619492</c:v>
                </c:pt>
                <c:pt idx="16">
                  <c:v>0.1617653192991525</c:v>
                </c:pt>
                <c:pt idx="17">
                  <c:v>0.14252285567360001</c:v>
                </c:pt>
                <c:pt idx="18">
                  <c:v>0.72068319159424932</c:v>
                </c:pt>
                <c:pt idx="19">
                  <c:v>0</c:v>
                </c:pt>
                <c:pt idx="20">
                  <c:v>0.11619405064104045</c:v>
                </c:pt>
                <c:pt idx="21">
                  <c:v>0.40775654459407878</c:v>
                </c:pt>
                <c:pt idx="22">
                  <c:v>1.1334347133030176</c:v>
                </c:pt>
                <c:pt idx="23">
                  <c:v>0.59906335095728547</c:v>
                </c:pt>
                <c:pt idx="24">
                  <c:v>0.94210856480255167</c:v>
                </c:pt>
                <c:pt idx="25">
                  <c:v>0</c:v>
                </c:pt>
                <c:pt idx="26">
                  <c:v>0.25465584376256784</c:v>
                </c:pt>
                <c:pt idx="27">
                  <c:v>0.88511829091152971</c:v>
                </c:pt>
                <c:pt idx="28">
                  <c:v>0.86395113713446303</c:v>
                </c:pt>
                <c:pt idx="29">
                  <c:v>0.8774120550818989</c:v>
                </c:pt>
                <c:pt idx="30">
                  <c:v>0.72855780748280485</c:v>
                </c:pt>
                <c:pt idx="31">
                  <c:v>0.67809524476997163</c:v>
                </c:pt>
                <c:pt idx="32">
                  <c:v>7.2970242440780642E-3</c:v>
                </c:pt>
                <c:pt idx="33">
                  <c:v>0.60649950140080033</c:v>
                </c:pt>
                <c:pt idx="34">
                  <c:v>1.0195937706617475</c:v>
                </c:pt>
                <c:pt idx="35">
                  <c:v>0</c:v>
                </c:pt>
                <c:pt idx="36">
                  <c:v>0.36996407083356053</c:v>
                </c:pt>
                <c:pt idx="37">
                  <c:v>0.27287395507520618</c:v>
                </c:pt>
                <c:pt idx="38">
                  <c:v>0</c:v>
                </c:pt>
                <c:pt idx="39">
                  <c:v>8.8073437466259785E-3</c:v>
                </c:pt>
                <c:pt idx="40">
                  <c:v>0.5104186974493945</c:v>
                </c:pt>
                <c:pt idx="41">
                  <c:v>0.10307726080012145</c:v>
                </c:pt>
                <c:pt idx="42">
                  <c:v>0.1167296341988881</c:v>
                </c:pt>
                <c:pt idx="43">
                  <c:v>1.0082813038001814</c:v>
                </c:pt>
                <c:pt idx="44">
                  <c:v>0.12965454821178105</c:v>
                </c:pt>
                <c:pt idx="45">
                  <c:v>0</c:v>
                </c:pt>
                <c:pt idx="46">
                  <c:v>0.51739690391601478</c:v>
                </c:pt>
                <c:pt idx="47">
                  <c:v>0.13088627060072877</c:v>
                </c:pt>
                <c:pt idx="48">
                  <c:v>0.10226864713487853</c:v>
                </c:pt>
                <c:pt idx="49">
                  <c:v>0.26323750352175607</c:v>
                </c:pt>
                <c:pt idx="50">
                  <c:v>0.50413384267501837</c:v>
                </c:pt>
                <c:pt idx="51">
                  <c:v>3.6065664978249994</c:v>
                </c:pt>
                <c:pt idx="52">
                  <c:v>1.0817516302844079</c:v>
                </c:pt>
                <c:pt idx="53">
                  <c:v>8.5742108471785428E-2</c:v>
                </c:pt>
                <c:pt idx="54">
                  <c:v>0.92008318114306376</c:v>
                </c:pt>
                <c:pt idx="55">
                  <c:v>0</c:v>
                </c:pt>
                <c:pt idx="56">
                  <c:v>0</c:v>
                </c:pt>
                <c:pt idx="57">
                  <c:v>3.6626642024060595E-4</c:v>
                </c:pt>
                <c:pt idx="58">
                  <c:v>0.74037652543624499</c:v>
                </c:pt>
                <c:pt idx="59">
                  <c:v>2.3061018719538244E-2</c:v>
                </c:pt>
                <c:pt idx="60">
                  <c:v>0.25137978473701766</c:v>
                </c:pt>
                <c:pt idx="61">
                  <c:v>0.35469126273020074</c:v>
                </c:pt>
                <c:pt idx="62">
                  <c:v>0.2269776658622599</c:v>
                </c:pt>
                <c:pt idx="63">
                  <c:v>6.7761630449906851E-2</c:v>
                </c:pt>
                <c:pt idx="64">
                  <c:v>3.7009556480443809E-2</c:v>
                </c:pt>
                <c:pt idx="65">
                  <c:v>3.3254304434499664E-2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1.2624517903413852E-3</c:v>
                </c:pt>
                <c:pt idx="71">
                  <c:v>0</c:v>
                </c:pt>
                <c:pt idx="72">
                  <c:v>0.29478607655262162</c:v>
                </c:pt>
                <c:pt idx="73">
                  <c:v>0.3494133983230383</c:v>
                </c:pt>
                <c:pt idx="74">
                  <c:v>0.42322200941816801</c:v>
                </c:pt>
                <c:pt idx="75">
                  <c:v>0.10204574643339871</c:v>
                </c:pt>
                <c:pt idx="76">
                  <c:v>0.72429643119038956</c:v>
                </c:pt>
                <c:pt idx="77">
                  <c:v>0</c:v>
                </c:pt>
                <c:pt idx="78">
                  <c:v>0.4467457762941805</c:v>
                </c:pt>
                <c:pt idx="79">
                  <c:v>0</c:v>
                </c:pt>
                <c:pt idx="80">
                  <c:v>0.65877663088711202</c:v>
                </c:pt>
                <c:pt idx="81">
                  <c:v>0.62277494244548193</c:v>
                </c:pt>
                <c:pt idx="82">
                  <c:v>0</c:v>
                </c:pt>
                <c:pt idx="83">
                  <c:v>0</c:v>
                </c:pt>
                <c:pt idx="84">
                  <c:v>5.3791518831438983E-4</c:v>
                </c:pt>
                <c:pt idx="85">
                  <c:v>8.5485665091169977E-2</c:v>
                </c:pt>
                <c:pt idx="86">
                  <c:v>0.73314901529262644</c:v>
                </c:pt>
                <c:pt idx="87">
                  <c:v>0.64994908041148958</c:v>
                </c:pt>
                <c:pt idx="88">
                  <c:v>0.69783573841908186</c:v>
                </c:pt>
                <c:pt idx="89">
                  <c:v>0.10344049294857356</c:v>
                </c:pt>
                <c:pt idx="90">
                  <c:v>0.8366571746719289</c:v>
                </c:pt>
                <c:pt idx="91">
                  <c:v>2.0274891483287556E-2</c:v>
                </c:pt>
                <c:pt idx="92">
                  <c:v>1.6417702853050686</c:v>
                </c:pt>
                <c:pt idx="93">
                  <c:v>5.0079410730654575E-3</c:v>
                </c:pt>
                <c:pt idx="94">
                  <c:v>1.6912182233136628</c:v>
                </c:pt>
                <c:pt idx="95">
                  <c:v>4.2349461310978651E-2</c:v>
                </c:pt>
                <c:pt idx="96">
                  <c:v>1.2234122103905942</c:v>
                </c:pt>
                <c:pt idx="97">
                  <c:v>1.5050720073563475</c:v>
                </c:pt>
                <c:pt idx="98">
                  <c:v>0</c:v>
                </c:pt>
                <c:pt idx="99">
                  <c:v>0</c:v>
                </c:pt>
                <c:pt idx="100">
                  <c:v>3.1489829483169654E-2</c:v>
                </c:pt>
                <c:pt idx="101">
                  <c:v>0</c:v>
                </c:pt>
                <c:pt idx="102">
                  <c:v>0.48349277113153699</c:v>
                </c:pt>
                <c:pt idx="103">
                  <c:v>0.10702048734767955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5.8686532974418617E-3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5.8708617029021876E-3</c:v>
                </c:pt>
                <c:pt idx="119">
                  <c:v>3.425060271627297E-2</c:v>
                </c:pt>
                <c:pt idx="120">
                  <c:v>3.8509452827295744E-4</c:v>
                </c:pt>
                <c:pt idx="121">
                  <c:v>1.9545415259336559E-2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3.2174762961110891E-3</c:v>
                </c:pt>
                <c:pt idx="127">
                  <c:v>1.5998987143771551E-3</c:v>
                </c:pt>
                <c:pt idx="128">
                  <c:v>0</c:v>
                </c:pt>
                <c:pt idx="129">
                  <c:v>1.345932558018779E-2</c:v>
                </c:pt>
                <c:pt idx="130">
                  <c:v>2.0526368790878022E-3</c:v>
                </c:pt>
                <c:pt idx="131">
                  <c:v>0</c:v>
                </c:pt>
                <c:pt idx="132">
                  <c:v>1.3708257009607483E-2</c:v>
                </c:pt>
                <c:pt idx="133">
                  <c:v>0</c:v>
                </c:pt>
                <c:pt idx="134">
                  <c:v>0.47835121996356023</c:v>
                </c:pt>
                <c:pt idx="135">
                  <c:v>0.49525993539607027</c:v>
                </c:pt>
                <c:pt idx="136">
                  <c:v>0.45663033155349331</c:v>
                </c:pt>
                <c:pt idx="137">
                  <c:v>0.67325921628306484</c:v>
                </c:pt>
                <c:pt idx="138">
                  <c:v>7.4067590459494376E-2</c:v>
                </c:pt>
                <c:pt idx="139">
                  <c:v>0.29567837993746493</c:v>
                </c:pt>
                <c:pt idx="140">
                  <c:v>0.16227747569323589</c:v>
                </c:pt>
                <c:pt idx="141">
                  <c:v>1.0411375279509172E-2</c:v>
                </c:pt>
                <c:pt idx="142">
                  <c:v>0.33459847005974164</c:v>
                </c:pt>
                <c:pt idx="143">
                  <c:v>1.0532691352842942</c:v>
                </c:pt>
                <c:pt idx="144">
                  <c:v>1.3409859544393326</c:v>
                </c:pt>
                <c:pt idx="145">
                  <c:v>1.1857460099218613</c:v>
                </c:pt>
                <c:pt idx="146">
                  <c:v>1.588711792251558E-3</c:v>
                </c:pt>
                <c:pt idx="147">
                  <c:v>0</c:v>
                </c:pt>
                <c:pt idx="148">
                  <c:v>0</c:v>
                </c:pt>
                <c:pt idx="149">
                  <c:v>1.7686220589348394</c:v>
                </c:pt>
                <c:pt idx="150">
                  <c:v>1.0020329486846584</c:v>
                </c:pt>
                <c:pt idx="151">
                  <c:v>0.32209577420025004</c:v>
                </c:pt>
                <c:pt idx="152">
                  <c:v>1.6912403534068252</c:v>
                </c:pt>
                <c:pt idx="153">
                  <c:v>0.279070360660441</c:v>
                </c:pt>
                <c:pt idx="154">
                  <c:v>1.534018612562571</c:v>
                </c:pt>
              </c:numCache>
            </c:numRef>
          </c:xVal>
          <c:yVal>
            <c:numRef>
              <c:f>Pyrite!$Z$2:$Z$156</c:f>
              <c:numCache>
                <c:formatCode>0.0</c:formatCode>
                <c:ptCount val="155"/>
                <c:pt idx="0">
                  <c:v>0</c:v>
                </c:pt>
                <c:pt idx="1">
                  <c:v>0</c:v>
                </c:pt>
                <c:pt idx="2">
                  <c:v>46.800000000000004</c:v>
                </c:pt>
                <c:pt idx="3">
                  <c:v>20.700000000000003</c:v>
                </c:pt>
                <c:pt idx="4">
                  <c:v>0</c:v>
                </c:pt>
                <c:pt idx="5">
                  <c:v>40.233333333333334</c:v>
                </c:pt>
                <c:pt idx="6">
                  <c:v>38.200000000000003</c:v>
                </c:pt>
                <c:pt idx="7">
                  <c:v>7.4000000000000021</c:v>
                </c:pt>
                <c:pt idx="8">
                  <c:v>13.9</c:v>
                </c:pt>
                <c:pt idx="9">
                  <c:v>9.1666666666666661</c:v>
                </c:pt>
                <c:pt idx="10">
                  <c:v>0</c:v>
                </c:pt>
                <c:pt idx="11">
                  <c:v>56.7</c:v>
                </c:pt>
                <c:pt idx="12">
                  <c:v>0</c:v>
                </c:pt>
                <c:pt idx="13">
                  <c:v>0</c:v>
                </c:pt>
                <c:pt idx="14">
                  <c:v>77.000000000000014</c:v>
                </c:pt>
                <c:pt idx="15">
                  <c:v>0</c:v>
                </c:pt>
                <c:pt idx="16">
                  <c:v>3.166666666666667</c:v>
                </c:pt>
                <c:pt idx="17">
                  <c:v>0</c:v>
                </c:pt>
                <c:pt idx="18">
                  <c:v>19.833333333333336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14.099999999999998</c:v>
                </c:pt>
                <c:pt idx="24">
                  <c:v>17.766666666666666</c:v>
                </c:pt>
                <c:pt idx="25">
                  <c:v>0</c:v>
                </c:pt>
                <c:pt idx="26">
                  <c:v>10.7</c:v>
                </c:pt>
                <c:pt idx="27">
                  <c:v>0</c:v>
                </c:pt>
                <c:pt idx="28">
                  <c:v>11.4</c:v>
                </c:pt>
                <c:pt idx="29">
                  <c:v>0</c:v>
                </c:pt>
                <c:pt idx="30">
                  <c:v>0</c:v>
                </c:pt>
                <c:pt idx="31">
                  <c:v>9.9999999999998826E-2</c:v>
                </c:pt>
                <c:pt idx="32">
                  <c:v>16.700000000000003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7.1000000000000005</c:v>
                </c:pt>
                <c:pt idx="37">
                  <c:v>55.499999999999993</c:v>
                </c:pt>
                <c:pt idx="38">
                  <c:v>0</c:v>
                </c:pt>
                <c:pt idx="39">
                  <c:v>2.1333333333333329</c:v>
                </c:pt>
                <c:pt idx="40">
                  <c:v>20.233333333333331</c:v>
                </c:pt>
                <c:pt idx="41">
                  <c:v>0</c:v>
                </c:pt>
                <c:pt idx="42">
                  <c:v>0</c:v>
                </c:pt>
                <c:pt idx="43">
                  <c:v>14.000000000000002</c:v>
                </c:pt>
                <c:pt idx="44">
                  <c:v>0</c:v>
                </c:pt>
                <c:pt idx="45">
                  <c:v>0</c:v>
                </c:pt>
                <c:pt idx="46">
                  <c:v>12.8</c:v>
                </c:pt>
                <c:pt idx="47">
                  <c:v>0</c:v>
                </c:pt>
                <c:pt idx="48">
                  <c:v>7.8666666666666671</c:v>
                </c:pt>
                <c:pt idx="49">
                  <c:v>16.833333333333332</c:v>
                </c:pt>
                <c:pt idx="50">
                  <c:v>0</c:v>
                </c:pt>
                <c:pt idx="51">
                  <c:v>21.833333333333336</c:v>
                </c:pt>
                <c:pt idx="52">
                  <c:v>20.333333333333336</c:v>
                </c:pt>
                <c:pt idx="53">
                  <c:v>0</c:v>
                </c:pt>
                <c:pt idx="54">
                  <c:v>31.699999999999996</c:v>
                </c:pt>
                <c:pt idx="55">
                  <c:v>0</c:v>
                </c:pt>
                <c:pt idx="56">
                  <c:v>0.7666666666666645</c:v>
                </c:pt>
                <c:pt idx="57">
                  <c:v>1.5666666666666664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4.8666666666666671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9.5</c:v>
                </c:pt>
                <c:pt idx="77">
                  <c:v>9.1999999999999993</c:v>
                </c:pt>
                <c:pt idx="78">
                  <c:v>0</c:v>
                </c:pt>
                <c:pt idx="79">
                  <c:v>11</c:v>
                </c:pt>
                <c:pt idx="80">
                  <c:v>20.833333333333332</c:v>
                </c:pt>
                <c:pt idx="81">
                  <c:v>0</c:v>
                </c:pt>
                <c:pt idx="82">
                  <c:v>7.9333333333333336</c:v>
                </c:pt>
                <c:pt idx="83">
                  <c:v>0</c:v>
                </c:pt>
                <c:pt idx="84">
                  <c:v>2.5333333333333332</c:v>
                </c:pt>
                <c:pt idx="85">
                  <c:v>19.266666666666666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337.73333333333329</c:v>
                </c:pt>
                <c:pt idx="93">
                  <c:v>0</c:v>
                </c:pt>
                <c:pt idx="94">
                  <c:v>454.33333333333331</c:v>
                </c:pt>
                <c:pt idx="95">
                  <c:v>108.96666666666665</c:v>
                </c:pt>
                <c:pt idx="96">
                  <c:v>216.50000000000003</c:v>
                </c:pt>
                <c:pt idx="97">
                  <c:v>132.93333333333334</c:v>
                </c:pt>
                <c:pt idx="98">
                  <c:v>6.6333333333333346</c:v>
                </c:pt>
                <c:pt idx="99">
                  <c:v>0</c:v>
                </c:pt>
                <c:pt idx="100">
                  <c:v>10.633333333333333</c:v>
                </c:pt>
                <c:pt idx="101">
                  <c:v>2.5999999999999996</c:v>
                </c:pt>
                <c:pt idx="102">
                  <c:v>23.166666666666664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12.933333333333332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9.4666666666666668</c:v>
                </c:pt>
                <c:pt idx="112">
                  <c:v>6.0666666666666673</c:v>
                </c:pt>
                <c:pt idx="113">
                  <c:v>22.366666666666667</c:v>
                </c:pt>
                <c:pt idx="114">
                  <c:v>0</c:v>
                </c:pt>
                <c:pt idx="115">
                  <c:v>0</c:v>
                </c:pt>
                <c:pt idx="116">
                  <c:v>8.5666666666666664</c:v>
                </c:pt>
                <c:pt idx="117">
                  <c:v>0</c:v>
                </c:pt>
                <c:pt idx="118">
                  <c:v>9.4</c:v>
                </c:pt>
                <c:pt idx="119">
                  <c:v>21.033333333333335</c:v>
                </c:pt>
                <c:pt idx="120">
                  <c:v>0</c:v>
                </c:pt>
                <c:pt idx="121">
                  <c:v>14.499999999999998</c:v>
                </c:pt>
                <c:pt idx="122">
                  <c:v>0</c:v>
                </c:pt>
                <c:pt idx="123">
                  <c:v>17</c:v>
                </c:pt>
                <c:pt idx="124">
                  <c:v>0</c:v>
                </c:pt>
                <c:pt idx="125">
                  <c:v>0</c:v>
                </c:pt>
                <c:pt idx="126">
                  <c:v>10.933333333333334</c:v>
                </c:pt>
                <c:pt idx="127">
                  <c:v>0</c:v>
                </c:pt>
                <c:pt idx="128">
                  <c:v>2.3666666666666663</c:v>
                </c:pt>
                <c:pt idx="129">
                  <c:v>6.6666666666668289E-2</c:v>
                </c:pt>
                <c:pt idx="130">
                  <c:v>5.8666666666666663</c:v>
                </c:pt>
                <c:pt idx="131">
                  <c:v>10.333333333333334</c:v>
                </c:pt>
                <c:pt idx="132">
                  <c:v>3.8333333333333317</c:v>
                </c:pt>
                <c:pt idx="133">
                  <c:v>27.133333333333333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1.7999999999999996</c:v>
                </c:pt>
                <c:pt idx="140">
                  <c:v>0.90000000000000024</c:v>
                </c:pt>
                <c:pt idx="141">
                  <c:v>0</c:v>
                </c:pt>
                <c:pt idx="142">
                  <c:v>18.333333333333332</c:v>
                </c:pt>
                <c:pt idx="143">
                  <c:v>18.2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307.5</c:v>
                </c:pt>
                <c:pt idx="150">
                  <c:v>226.16666666666663</c:v>
                </c:pt>
                <c:pt idx="151">
                  <c:v>76.666666666666657</c:v>
                </c:pt>
                <c:pt idx="152">
                  <c:v>259.66666666666663</c:v>
                </c:pt>
                <c:pt idx="153">
                  <c:v>40.866666666666667</c:v>
                </c:pt>
                <c:pt idx="154">
                  <c:v>274.33333333333331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1C2-4BA7-A02C-2FA7F2080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0282336"/>
        <c:axId val="830282728"/>
      </c:scatterChart>
      <c:valAx>
        <c:axId val="830282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282728"/>
        <c:crosses val="autoZero"/>
        <c:crossBetween val="midCat"/>
      </c:valAx>
      <c:valAx>
        <c:axId val="830282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282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Pyrite!$AC$1</c:f>
              <c:strCache>
                <c:ptCount val="1"/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Pyrite!$AB$2:$AB$193</c:f>
              <c:numCache>
                <c:formatCode>General</c:formatCode>
                <c:ptCount val="192"/>
                <c:pt idx="0">
                  <c:v>66.457635155085015</c:v>
                </c:pt>
                <c:pt idx="1">
                  <c:v>67.254317197583759</c:v>
                </c:pt>
                <c:pt idx="2">
                  <c:v>66.231170010187967</c:v>
                </c:pt>
                <c:pt idx="3">
                  <c:v>66.297612126621274</c:v>
                </c:pt>
                <c:pt idx="4">
                  <c:v>67.130414062271129</c:v>
                </c:pt>
                <c:pt idx="5">
                  <c:v>66.279474792230459</c:v>
                </c:pt>
                <c:pt idx="6">
                  <c:v>66.398361768388</c:v>
                </c:pt>
                <c:pt idx="7">
                  <c:v>67.416152085749474</c:v>
                </c:pt>
                <c:pt idx="8">
                  <c:v>67.663492676292265</c:v>
                </c:pt>
                <c:pt idx="9">
                  <c:v>67.284716339440209</c:v>
                </c:pt>
                <c:pt idx="10">
                  <c:v>67.531931360417715</c:v>
                </c:pt>
                <c:pt idx="11">
                  <c:v>67.399004656462949</c:v>
                </c:pt>
                <c:pt idx="12">
                  <c:v>66.687197100263788</c:v>
                </c:pt>
                <c:pt idx="13">
                  <c:v>67.714972120109422</c:v>
                </c:pt>
                <c:pt idx="14">
                  <c:v>66.841131041495089</c:v>
                </c:pt>
                <c:pt idx="15">
                  <c:v>67.432948436490548</c:v>
                </c:pt>
                <c:pt idx="16">
                  <c:v>67.462526978627253</c:v>
                </c:pt>
                <c:pt idx="17">
                  <c:v>67.58926016768892</c:v>
                </c:pt>
                <c:pt idx="18">
                  <c:v>67.211203050432161</c:v>
                </c:pt>
                <c:pt idx="19">
                  <c:v>67.339429814356023</c:v>
                </c:pt>
                <c:pt idx="20">
                  <c:v>67.323284950298529</c:v>
                </c:pt>
                <c:pt idx="21">
                  <c:v>67.139668175922452</c:v>
                </c:pt>
                <c:pt idx="22">
                  <c:v>66.48804527193488</c:v>
                </c:pt>
                <c:pt idx="23">
                  <c:v>67.01459530654941</c:v>
                </c:pt>
                <c:pt idx="24">
                  <c:v>67.013145842239879</c:v>
                </c:pt>
                <c:pt idx="25">
                  <c:v>67.712906672737091</c:v>
                </c:pt>
                <c:pt idx="26">
                  <c:v>67.328619362232757</c:v>
                </c:pt>
                <c:pt idx="27">
                  <c:v>67.178378959014694</c:v>
                </c:pt>
                <c:pt idx="28">
                  <c:v>67.298911192524756</c:v>
                </c:pt>
                <c:pt idx="29">
                  <c:v>66.941452110663292</c:v>
                </c:pt>
                <c:pt idx="30">
                  <c:v>67.315840685864373</c:v>
                </c:pt>
                <c:pt idx="31">
                  <c:v>67.172993366827114</c:v>
                </c:pt>
                <c:pt idx="32">
                  <c:v>67.56534330366523</c:v>
                </c:pt>
                <c:pt idx="33">
                  <c:v>67.137200187147968</c:v>
                </c:pt>
                <c:pt idx="34">
                  <c:v>67.037763083898511</c:v>
                </c:pt>
                <c:pt idx="35">
                  <c:v>69.906798035971462</c:v>
                </c:pt>
                <c:pt idx="36">
                  <c:v>69.635261137556697</c:v>
                </c:pt>
                <c:pt idx="37">
                  <c:v>70.039154134574758</c:v>
                </c:pt>
                <c:pt idx="38">
                  <c:v>70.296496646055488</c:v>
                </c:pt>
                <c:pt idx="39">
                  <c:v>70.338443225329087</c:v>
                </c:pt>
                <c:pt idx="40">
                  <c:v>67.30495244515572</c:v>
                </c:pt>
                <c:pt idx="41">
                  <c:v>67.693741993314418</c:v>
                </c:pt>
                <c:pt idx="42">
                  <c:v>67.644667080295505</c:v>
                </c:pt>
                <c:pt idx="43">
                  <c:v>66.831926916391438</c:v>
                </c:pt>
                <c:pt idx="44">
                  <c:v>67.316563071074015</c:v>
                </c:pt>
                <c:pt idx="45">
                  <c:v>67.755168393921608</c:v>
                </c:pt>
                <c:pt idx="46">
                  <c:v>67.255747035744989</c:v>
                </c:pt>
                <c:pt idx="47">
                  <c:v>67.539221097973225</c:v>
                </c:pt>
                <c:pt idx="48">
                  <c:v>67.548950444509273</c:v>
                </c:pt>
                <c:pt idx="49">
                  <c:v>67.369745261272882</c:v>
                </c:pt>
                <c:pt idx="50">
                  <c:v>68.636174087021018</c:v>
                </c:pt>
                <c:pt idx="51">
                  <c:v>64.419441555908122</c:v>
                </c:pt>
                <c:pt idx="52">
                  <c:v>66.930279572708997</c:v>
                </c:pt>
                <c:pt idx="53">
                  <c:v>67.591580799429423</c:v>
                </c:pt>
                <c:pt idx="54">
                  <c:v>67.09318849681938</c:v>
                </c:pt>
                <c:pt idx="55">
                  <c:v>67.730927939806136</c:v>
                </c:pt>
                <c:pt idx="56">
                  <c:v>67.639279380397937</c:v>
                </c:pt>
                <c:pt idx="57">
                  <c:v>67.453088331726647</c:v>
                </c:pt>
                <c:pt idx="58">
                  <c:v>65.557452729792018</c:v>
                </c:pt>
                <c:pt idx="59">
                  <c:v>66.20941894786796</c:v>
                </c:pt>
                <c:pt idx="60">
                  <c:v>66.008353570588028</c:v>
                </c:pt>
                <c:pt idx="61">
                  <c:v>66.023409210909193</c:v>
                </c:pt>
                <c:pt idx="62">
                  <c:v>66.139501710208393</c:v>
                </c:pt>
                <c:pt idx="63">
                  <c:v>66.328539403451657</c:v>
                </c:pt>
                <c:pt idx="64">
                  <c:v>66.443749952611711</c:v>
                </c:pt>
                <c:pt idx="65">
                  <c:v>66.363278337875755</c:v>
                </c:pt>
                <c:pt idx="66">
                  <c:v>52.597137252810086</c:v>
                </c:pt>
                <c:pt idx="67">
                  <c:v>52.408978018276315</c:v>
                </c:pt>
                <c:pt idx="68">
                  <c:v>52.541882927948905</c:v>
                </c:pt>
                <c:pt idx="69">
                  <c:v>52.558035919366645</c:v>
                </c:pt>
                <c:pt idx="70">
                  <c:v>52.666738182226162</c:v>
                </c:pt>
                <c:pt idx="71">
                  <c:v>52.57933208694714</c:v>
                </c:pt>
                <c:pt idx="72">
                  <c:v>65.95270185192534</c:v>
                </c:pt>
                <c:pt idx="73">
                  <c:v>65.907356615002428</c:v>
                </c:pt>
                <c:pt idx="74">
                  <c:v>65.836790600748202</c:v>
                </c:pt>
                <c:pt idx="75">
                  <c:v>66.165483147840703</c:v>
                </c:pt>
                <c:pt idx="76">
                  <c:v>65.426819348990293</c:v>
                </c:pt>
                <c:pt idx="77">
                  <c:v>66.292531011097537</c:v>
                </c:pt>
                <c:pt idx="78">
                  <c:v>65.730596924930012</c:v>
                </c:pt>
                <c:pt idx="79">
                  <c:v>66.19288944619268</c:v>
                </c:pt>
                <c:pt idx="80">
                  <c:v>65.368171511618655</c:v>
                </c:pt>
                <c:pt idx="81">
                  <c:v>65.477426381666561</c:v>
                </c:pt>
                <c:pt idx="82">
                  <c:v>66.227727218190978</c:v>
                </c:pt>
                <c:pt idx="83">
                  <c:v>66.086830489577693</c:v>
                </c:pt>
                <c:pt idx="84">
                  <c:v>66.151124704510224</c:v>
                </c:pt>
                <c:pt idx="85">
                  <c:v>66.013085574538366</c:v>
                </c:pt>
                <c:pt idx="86">
                  <c:v>65.368296384348056</c:v>
                </c:pt>
                <c:pt idx="87">
                  <c:v>65.509789053420164</c:v>
                </c:pt>
                <c:pt idx="88">
                  <c:v>65.392718829997946</c:v>
                </c:pt>
                <c:pt idx="89">
                  <c:v>65.989965082172773</c:v>
                </c:pt>
                <c:pt idx="90">
                  <c:v>65.425918885948519</c:v>
                </c:pt>
                <c:pt idx="91">
                  <c:v>66.20808798277524</c:v>
                </c:pt>
                <c:pt idx="92">
                  <c:v>64.402839194307361</c:v>
                </c:pt>
                <c:pt idx="93">
                  <c:v>66.071671028955663</c:v>
                </c:pt>
                <c:pt idx="94">
                  <c:v>64.345544043125727</c:v>
                </c:pt>
                <c:pt idx="95">
                  <c:v>66.0329104567559</c:v>
                </c:pt>
                <c:pt idx="96">
                  <c:v>64.893350394374352</c:v>
                </c:pt>
                <c:pt idx="97">
                  <c:v>64.601872634689116</c:v>
                </c:pt>
                <c:pt idx="98">
                  <c:v>66.38609362425457</c:v>
                </c:pt>
                <c:pt idx="99">
                  <c:v>66.292257267885546</c:v>
                </c:pt>
                <c:pt idx="100">
                  <c:v>66.301587160095167</c:v>
                </c:pt>
                <c:pt idx="101">
                  <c:v>66.242415831036269</c:v>
                </c:pt>
                <c:pt idx="102">
                  <c:v>65.762077311087722</c:v>
                </c:pt>
                <c:pt idx="103">
                  <c:v>66.288812273393518</c:v>
                </c:pt>
                <c:pt idx="104">
                  <c:v>66.129566927472766</c:v>
                </c:pt>
                <c:pt idx="105">
                  <c:v>66.037840434848135</c:v>
                </c:pt>
                <c:pt idx="106">
                  <c:v>66.215973106375259</c:v>
                </c:pt>
                <c:pt idx="107">
                  <c:v>66.126250774638365</c:v>
                </c:pt>
                <c:pt idx="108">
                  <c:v>66.028659536342118</c:v>
                </c:pt>
                <c:pt idx="109">
                  <c:v>66.128309227116191</c:v>
                </c:pt>
                <c:pt idx="110">
                  <c:v>65.90254737199885</c:v>
                </c:pt>
                <c:pt idx="111">
                  <c:v>66.051890030133393</c:v>
                </c:pt>
                <c:pt idx="112">
                  <c:v>65.963959815378445</c:v>
                </c:pt>
                <c:pt idx="113">
                  <c:v>66.041180948318086</c:v>
                </c:pt>
                <c:pt idx="114">
                  <c:v>65.916395621256697</c:v>
                </c:pt>
                <c:pt idx="115">
                  <c:v>66.021604298724128</c:v>
                </c:pt>
                <c:pt idx="116">
                  <c:v>65.929544265078476</c:v>
                </c:pt>
                <c:pt idx="117">
                  <c:v>66.059057162267294</c:v>
                </c:pt>
                <c:pt idx="118">
                  <c:v>66.00330842943238</c:v>
                </c:pt>
                <c:pt idx="119">
                  <c:v>65.797837047576877</c:v>
                </c:pt>
                <c:pt idx="120">
                  <c:v>66.258817903011959</c:v>
                </c:pt>
                <c:pt idx="121">
                  <c:v>65.978898862555511</c:v>
                </c:pt>
                <c:pt idx="122">
                  <c:v>66.100234822074071</c:v>
                </c:pt>
                <c:pt idx="123">
                  <c:v>66.0333816964486</c:v>
                </c:pt>
                <c:pt idx="124">
                  <c:v>66.078976334957076</c:v>
                </c:pt>
                <c:pt idx="125">
                  <c:v>66.163659450339225</c:v>
                </c:pt>
                <c:pt idx="126">
                  <c:v>66.209595812469715</c:v>
                </c:pt>
                <c:pt idx="127">
                  <c:v>66.222675562434759</c:v>
                </c:pt>
                <c:pt idx="128">
                  <c:v>66.278354957842765</c:v>
                </c:pt>
                <c:pt idx="129">
                  <c:v>66.24997961769418</c:v>
                </c:pt>
                <c:pt idx="130">
                  <c:v>66.077634343810871</c:v>
                </c:pt>
                <c:pt idx="131">
                  <c:v>66.331232369833344</c:v>
                </c:pt>
                <c:pt idx="132">
                  <c:v>66.138539677812574</c:v>
                </c:pt>
                <c:pt idx="133">
                  <c:v>66.235084056173406</c:v>
                </c:pt>
                <c:pt idx="134">
                  <c:v>65.129761574459394</c:v>
                </c:pt>
                <c:pt idx="135">
                  <c:v>61.735795064607835</c:v>
                </c:pt>
                <c:pt idx="136">
                  <c:v>65.840217183110411</c:v>
                </c:pt>
                <c:pt idx="137">
                  <c:v>63.103156327728243</c:v>
                </c:pt>
                <c:pt idx="138">
                  <c:v>63.483828063620031</c:v>
                </c:pt>
                <c:pt idx="139">
                  <c:v>63.343036770338905</c:v>
                </c:pt>
                <c:pt idx="140">
                  <c:v>63.42778754388047</c:v>
                </c:pt>
                <c:pt idx="141">
                  <c:v>63.524269419754738</c:v>
                </c:pt>
                <c:pt idx="142">
                  <c:v>63.31831049308569</c:v>
                </c:pt>
                <c:pt idx="143">
                  <c:v>62.86173266743684</c:v>
                </c:pt>
                <c:pt idx="144">
                  <c:v>62.678943629218104</c:v>
                </c:pt>
                <c:pt idx="145">
                  <c:v>62.777568938071482</c:v>
                </c:pt>
                <c:pt idx="146">
                  <c:v>63.529874535848045</c:v>
                </c:pt>
                <c:pt idx="147">
                  <c:v>63.532940357366314</c:v>
                </c:pt>
                <c:pt idx="148">
                  <c:v>63.533535470137473</c:v>
                </c:pt>
                <c:pt idx="149">
                  <c:v>62.407262632334081</c:v>
                </c:pt>
                <c:pt idx="150">
                  <c:v>62.894283469638957</c:v>
                </c:pt>
                <c:pt idx="151">
                  <c:v>63.326253566271369</c:v>
                </c:pt>
                <c:pt idx="152">
                  <c:v>62.456423913800798</c:v>
                </c:pt>
                <c:pt idx="153">
                  <c:v>63.353587991776983</c:v>
                </c:pt>
                <c:pt idx="154">
                  <c:v>62.556308275376864</c:v>
                </c:pt>
                <c:pt idx="155">
                  <c:v>67.136821530000006</c:v>
                </c:pt>
                <c:pt idx="156">
                  <c:v>67.236532049999994</c:v>
                </c:pt>
                <c:pt idx="157">
                  <c:v>67.0597195</c:v>
                </c:pt>
                <c:pt idx="158">
                  <c:v>67.012383049999997</c:v>
                </c:pt>
                <c:pt idx="159">
                  <c:v>66.971663410000005</c:v>
                </c:pt>
                <c:pt idx="160">
                  <c:v>64.136753429999999</c:v>
                </c:pt>
                <c:pt idx="161">
                  <c:v>67.086740579999997</c:v>
                </c:pt>
                <c:pt idx="162">
                  <c:v>67.187419079999998</c:v>
                </c:pt>
                <c:pt idx="163">
                  <c:v>67.054391150000001</c:v>
                </c:pt>
                <c:pt idx="164">
                  <c:v>67.042273069999993</c:v>
                </c:pt>
                <c:pt idx="165">
                  <c:v>67.009646110000006</c:v>
                </c:pt>
                <c:pt idx="166">
                  <c:v>67.239841290000001</c:v>
                </c:pt>
                <c:pt idx="167">
                  <c:v>67.175723779999998</c:v>
                </c:pt>
                <c:pt idx="168">
                  <c:v>67.160920050000001</c:v>
                </c:pt>
                <c:pt idx="169">
                  <c:v>67.271408489999999</c:v>
                </c:pt>
                <c:pt idx="170">
                  <c:v>67.307917520000004</c:v>
                </c:pt>
                <c:pt idx="171">
                  <c:v>67.196780160000003</c:v>
                </c:pt>
                <c:pt idx="172">
                  <c:v>67.210268650000003</c:v>
                </c:pt>
                <c:pt idx="173">
                  <c:v>67.531608289999994</c:v>
                </c:pt>
                <c:pt idx="174">
                  <c:v>67.305876380000001</c:v>
                </c:pt>
                <c:pt idx="175">
                  <c:v>67.344674420000004</c:v>
                </c:pt>
                <c:pt idx="176">
                  <c:v>67.427616549999996</c:v>
                </c:pt>
                <c:pt idx="177">
                  <c:v>67.312518670000003</c:v>
                </c:pt>
                <c:pt idx="178">
                  <c:v>67.340278900000001</c:v>
                </c:pt>
                <c:pt idx="179">
                  <c:v>67.214242810000002</c:v>
                </c:pt>
                <c:pt idx="180">
                  <c:v>67.305229560000001</c:v>
                </c:pt>
                <c:pt idx="181">
                  <c:v>67.253395429999998</c:v>
                </c:pt>
                <c:pt idx="182">
                  <c:v>67.584660470000003</c:v>
                </c:pt>
                <c:pt idx="183">
                  <c:v>67.348228770000006</c:v>
                </c:pt>
                <c:pt idx="184">
                  <c:v>67.624875399999993</c:v>
                </c:pt>
                <c:pt idx="185">
                  <c:v>67.512296030000002</c:v>
                </c:pt>
                <c:pt idx="186">
                  <c:v>67.331094210000003</c:v>
                </c:pt>
                <c:pt idx="187">
                  <c:v>67.273648460000004</c:v>
                </c:pt>
                <c:pt idx="188">
                  <c:v>67.348341329999997</c:v>
                </c:pt>
                <c:pt idx="189">
                  <c:v>67.486569329999995</c:v>
                </c:pt>
                <c:pt idx="190">
                  <c:v>67.731993259999996</c:v>
                </c:pt>
                <c:pt idx="191">
                  <c:v>67.568012420000002</c:v>
                </c:pt>
              </c:numCache>
            </c:numRef>
          </c:xVal>
          <c:yVal>
            <c:numRef>
              <c:f>Pyrite!$AC$2:$AC$193</c:f>
              <c:numCache>
                <c:formatCode>0</c:formatCode>
                <c:ptCount val="192"/>
                <c:pt idx="0">
                  <c:v>0</c:v>
                </c:pt>
                <c:pt idx="1">
                  <c:v>0</c:v>
                </c:pt>
                <c:pt idx="2">
                  <c:v>46.800000000000004</c:v>
                </c:pt>
                <c:pt idx="3">
                  <c:v>20.700000000000003</c:v>
                </c:pt>
                <c:pt idx="4">
                  <c:v>0</c:v>
                </c:pt>
                <c:pt idx="5">
                  <c:v>40.233333333333334</c:v>
                </c:pt>
                <c:pt idx="6">
                  <c:v>38.200000000000003</c:v>
                </c:pt>
                <c:pt idx="7">
                  <c:v>7.4000000000000021</c:v>
                </c:pt>
                <c:pt idx="8">
                  <c:v>13.9</c:v>
                </c:pt>
                <c:pt idx="9">
                  <c:v>9.1666666666666661</c:v>
                </c:pt>
                <c:pt idx="10">
                  <c:v>0</c:v>
                </c:pt>
                <c:pt idx="11">
                  <c:v>56.7</c:v>
                </c:pt>
                <c:pt idx="12">
                  <c:v>0</c:v>
                </c:pt>
                <c:pt idx="13">
                  <c:v>0</c:v>
                </c:pt>
                <c:pt idx="14">
                  <c:v>77.000000000000014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19.833333333333336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14.099999999999998</c:v>
                </c:pt>
                <c:pt idx="24">
                  <c:v>17.766666666666666</c:v>
                </c:pt>
                <c:pt idx="25">
                  <c:v>0</c:v>
                </c:pt>
                <c:pt idx="26">
                  <c:v>10.7</c:v>
                </c:pt>
                <c:pt idx="27">
                  <c:v>0</c:v>
                </c:pt>
                <c:pt idx="28">
                  <c:v>11.4</c:v>
                </c:pt>
                <c:pt idx="29">
                  <c:v>0</c:v>
                </c:pt>
                <c:pt idx="30">
                  <c:v>0</c:v>
                </c:pt>
                <c:pt idx="31">
                  <c:v>9.9999999999998826E-2</c:v>
                </c:pt>
                <c:pt idx="32">
                  <c:v>16.700000000000003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7.1000000000000005</c:v>
                </c:pt>
                <c:pt idx="37">
                  <c:v>55.499999999999993</c:v>
                </c:pt>
                <c:pt idx="38">
                  <c:v>0</c:v>
                </c:pt>
                <c:pt idx="39">
                  <c:v>2.1333333333333329</c:v>
                </c:pt>
                <c:pt idx="40">
                  <c:v>20.233333333333331</c:v>
                </c:pt>
                <c:pt idx="41">
                  <c:v>0</c:v>
                </c:pt>
                <c:pt idx="42">
                  <c:v>0</c:v>
                </c:pt>
                <c:pt idx="43">
                  <c:v>14.000000000000002</c:v>
                </c:pt>
                <c:pt idx="44">
                  <c:v>0</c:v>
                </c:pt>
                <c:pt idx="45">
                  <c:v>0</c:v>
                </c:pt>
                <c:pt idx="46">
                  <c:v>12.8</c:v>
                </c:pt>
                <c:pt idx="47">
                  <c:v>0</c:v>
                </c:pt>
                <c:pt idx="48">
                  <c:v>7.8666666666666671</c:v>
                </c:pt>
                <c:pt idx="49">
                  <c:v>16.833333333333332</c:v>
                </c:pt>
                <c:pt idx="50">
                  <c:v>0</c:v>
                </c:pt>
                <c:pt idx="51">
                  <c:v>21.833333333333336</c:v>
                </c:pt>
                <c:pt idx="52">
                  <c:v>20.333333333333336</c:v>
                </c:pt>
                <c:pt idx="53">
                  <c:v>0</c:v>
                </c:pt>
                <c:pt idx="54">
                  <c:v>31.699999999999996</c:v>
                </c:pt>
                <c:pt idx="55">
                  <c:v>0</c:v>
                </c:pt>
                <c:pt idx="56">
                  <c:v>0.7666666666666645</c:v>
                </c:pt>
                <c:pt idx="57">
                  <c:v>1.5666666666666664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4.8666666666666671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9.5</c:v>
                </c:pt>
                <c:pt idx="77">
                  <c:v>9.1999999999999993</c:v>
                </c:pt>
                <c:pt idx="78">
                  <c:v>0</c:v>
                </c:pt>
                <c:pt idx="79">
                  <c:v>11</c:v>
                </c:pt>
                <c:pt idx="80">
                  <c:v>20.833333333333332</c:v>
                </c:pt>
                <c:pt idx="81">
                  <c:v>0</c:v>
                </c:pt>
                <c:pt idx="82">
                  <c:v>7.9333333333333336</c:v>
                </c:pt>
                <c:pt idx="83">
                  <c:v>0</c:v>
                </c:pt>
                <c:pt idx="84">
                  <c:v>2.5333333333333332</c:v>
                </c:pt>
                <c:pt idx="85">
                  <c:v>19.266666666666666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337.73333333333329</c:v>
                </c:pt>
                <c:pt idx="93">
                  <c:v>0</c:v>
                </c:pt>
                <c:pt idx="94">
                  <c:v>454.33333333333331</c:v>
                </c:pt>
                <c:pt idx="95">
                  <c:v>108.96666666666665</c:v>
                </c:pt>
                <c:pt idx="96">
                  <c:v>216.50000000000003</c:v>
                </c:pt>
                <c:pt idx="97">
                  <c:v>132.93333333333334</c:v>
                </c:pt>
                <c:pt idx="98">
                  <c:v>6.6333333333333346</c:v>
                </c:pt>
                <c:pt idx="99">
                  <c:v>0</c:v>
                </c:pt>
                <c:pt idx="100">
                  <c:v>10.633333333333333</c:v>
                </c:pt>
                <c:pt idx="101">
                  <c:v>2.5999999999999996</c:v>
                </c:pt>
                <c:pt idx="102">
                  <c:v>23.166666666666664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12.933333333333332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9.4666666666666668</c:v>
                </c:pt>
                <c:pt idx="112">
                  <c:v>6.0666666666666673</c:v>
                </c:pt>
                <c:pt idx="113">
                  <c:v>22.366666666666667</c:v>
                </c:pt>
                <c:pt idx="114">
                  <c:v>0</c:v>
                </c:pt>
                <c:pt idx="115">
                  <c:v>0</c:v>
                </c:pt>
                <c:pt idx="116">
                  <c:v>8.5666666666666664</c:v>
                </c:pt>
                <c:pt idx="117">
                  <c:v>0</c:v>
                </c:pt>
                <c:pt idx="118">
                  <c:v>9.4</c:v>
                </c:pt>
                <c:pt idx="119">
                  <c:v>21.033333333333335</c:v>
                </c:pt>
                <c:pt idx="120">
                  <c:v>0</c:v>
                </c:pt>
                <c:pt idx="121">
                  <c:v>14.499999999999998</c:v>
                </c:pt>
                <c:pt idx="122">
                  <c:v>0</c:v>
                </c:pt>
                <c:pt idx="123">
                  <c:v>17</c:v>
                </c:pt>
                <c:pt idx="124">
                  <c:v>0</c:v>
                </c:pt>
                <c:pt idx="125">
                  <c:v>0</c:v>
                </c:pt>
                <c:pt idx="126">
                  <c:v>10.933333333333334</c:v>
                </c:pt>
                <c:pt idx="127">
                  <c:v>0</c:v>
                </c:pt>
                <c:pt idx="128">
                  <c:v>2.3666666666666663</c:v>
                </c:pt>
                <c:pt idx="129">
                  <c:v>6.6666666666668289E-2</c:v>
                </c:pt>
                <c:pt idx="130">
                  <c:v>5.8666666666666663</c:v>
                </c:pt>
                <c:pt idx="131">
                  <c:v>10.333333333333334</c:v>
                </c:pt>
                <c:pt idx="132">
                  <c:v>3.8333333333333317</c:v>
                </c:pt>
                <c:pt idx="133">
                  <c:v>27.133333333333333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1.7999999999999996</c:v>
                </c:pt>
                <c:pt idx="140">
                  <c:v>0.90000000000000024</c:v>
                </c:pt>
                <c:pt idx="141">
                  <c:v>0</c:v>
                </c:pt>
                <c:pt idx="142">
                  <c:v>18.333333333333332</c:v>
                </c:pt>
                <c:pt idx="143">
                  <c:v>18.2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34</c:v>
                </c:pt>
                <c:pt idx="156">
                  <c:v>63</c:v>
                </c:pt>
                <c:pt idx="157">
                  <c:v>3912</c:v>
                </c:pt>
                <c:pt idx="158">
                  <c:v>26</c:v>
                </c:pt>
                <c:pt idx="159">
                  <c:v>55</c:v>
                </c:pt>
                <c:pt idx="160">
                  <c:v>80</c:v>
                </c:pt>
                <c:pt idx="161">
                  <c:v>50</c:v>
                </c:pt>
                <c:pt idx="162">
                  <c:v>4</c:v>
                </c:pt>
                <c:pt idx="163">
                  <c:v>62</c:v>
                </c:pt>
                <c:pt idx="164">
                  <c:v>25</c:v>
                </c:pt>
                <c:pt idx="165">
                  <c:v>77</c:v>
                </c:pt>
                <c:pt idx="166">
                  <c:v>45</c:v>
                </c:pt>
                <c:pt idx="167">
                  <c:v>71</c:v>
                </c:pt>
                <c:pt idx="168">
                  <c:v>43</c:v>
                </c:pt>
                <c:pt idx="169">
                  <c:v>44</c:v>
                </c:pt>
                <c:pt idx="170">
                  <c:v>3</c:v>
                </c:pt>
                <c:pt idx="171">
                  <c:v>45</c:v>
                </c:pt>
                <c:pt idx="172">
                  <c:v>38</c:v>
                </c:pt>
                <c:pt idx="173">
                  <c:v>34</c:v>
                </c:pt>
                <c:pt idx="174">
                  <c:v>-22</c:v>
                </c:pt>
                <c:pt idx="175">
                  <c:v>41</c:v>
                </c:pt>
                <c:pt idx="176">
                  <c:v>8</c:v>
                </c:pt>
                <c:pt idx="177">
                  <c:v>64</c:v>
                </c:pt>
                <c:pt idx="178">
                  <c:v>37</c:v>
                </c:pt>
                <c:pt idx="179">
                  <c:v>10</c:v>
                </c:pt>
                <c:pt idx="180">
                  <c:v>-5.2</c:v>
                </c:pt>
                <c:pt idx="181">
                  <c:v>-41.066666669999996</c:v>
                </c:pt>
                <c:pt idx="182">
                  <c:v>50.5</c:v>
                </c:pt>
                <c:pt idx="183">
                  <c:v>86.5</c:v>
                </c:pt>
                <c:pt idx="184">
                  <c:v>21.666666670000001</c:v>
                </c:pt>
                <c:pt idx="185">
                  <c:v>16.100000000000001</c:v>
                </c:pt>
                <c:pt idx="186">
                  <c:v>67.166666669999998</c:v>
                </c:pt>
                <c:pt idx="187">
                  <c:v>6.8666666669999996</c:v>
                </c:pt>
                <c:pt idx="188">
                  <c:v>47.366666670000001</c:v>
                </c:pt>
                <c:pt idx="189">
                  <c:v>-3.4333333330000002</c:v>
                </c:pt>
                <c:pt idx="190">
                  <c:v>46.4</c:v>
                </c:pt>
                <c:pt idx="191">
                  <c:v>4.5999999999999996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A-4C1A-A72A-D62DECDF40CF}"/>
            </c:ext>
          </c:extLst>
        </c:ser>
        <c:ser>
          <c:idx val="1"/>
          <c:order val="1"/>
          <c:tx>
            <c:v>LL</c:v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Pyrite!$AE$3:$AE$4</c:f>
              <c:numCache>
                <c:formatCode>General</c:formatCode>
                <c:ptCount val="2"/>
                <c:pt idx="0">
                  <c:v>61</c:v>
                </c:pt>
                <c:pt idx="1">
                  <c:v>71</c:v>
                </c:pt>
              </c:numCache>
            </c:numRef>
          </c:xVal>
          <c:yVal>
            <c:numRef>
              <c:f>Pyrite!$AF$3:$AF$4</c:f>
              <c:numCache>
                <c:formatCode>General</c:formatCode>
                <c:ptCount val="2"/>
                <c:pt idx="0">
                  <c:v>80</c:v>
                </c:pt>
                <c:pt idx="1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FA-4C1A-A72A-D62DECDF4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2604864"/>
        <c:axId val="742598200"/>
      </c:scatterChart>
      <c:valAx>
        <c:axId val="742604864"/>
        <c:scaling>
          <c:orientation val="minMax"/>
          <c:max val="71"/>
          <c:min val="6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weight % 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598200"/>
        <c:crosses val="autoZero"/>
        <c:crossBetween val="midCat"/>
      </c:valAx>
      <c:valAx>
        <c:axId val="742598200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ppm Au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604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8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276" cy="627993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14</xdr:col>
      <xdr:colOff>586740</xdr:colOff>
      <xdr:row>29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381000</xdr:colOff>
      <xdr:row>33</xdr:row>
      <xdr:rowOff>15240</xdr:rowOff>
    </xdr:from>
    <xdr:to>
      <xdr:col>13</xdr:col>
      <xdr:colOff>175260</xdr:colOff>
      <xdr:row>56</xdr:row>
      <xdr:rowOff>45720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464820</xdr:colOff>
      <xdr:row>59</xdr:row>
      <xdr:rowOff>22860</xdr:rowOff>
    </xdr:from>
    <xdr:to>
      <xdr:col>13</xdr:col>
      <xdr:colOff>167640</xdr:colOff>
      <xdr:row>82</xdr:row>
      <xdr:rowOff>45720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409574</xdr:colOff>
      <xdr:row>7</xdr:row>
      <xdr:rowOff>42861</xdr:rowOff>
    </xdr:from>
    <xdr:to>
      <xdr:col>26</xdr:col>
      <xdr:colOff>342899</xdr:colOff>
      <xdr:row>36</xdr:row>
      <xdr:rowOff>85725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66"/>
  <sheetViews>
    <sheetView workbookViewId="0">
      <selection activeCell="Y27" sqref="Y27"/>
    </sheetView>
  </sheetViews>
  <sheetFormatPr defaultRowHeight="14.4" x14ac:dyDescent="0.3"/>
  <sheetData>
    <row r="1" spans="1:25" x14ac:dyDescent="0.3">
      <c r="A1" s="1"/>
      <c r="B1" s="1"/>
    </row>
    <row r="2" spans="1:25" x14ac:dyDescent="0.3">
      <c r="A2" s="1" t="s">
        <v>191</v>
      </c>
      <c r="B2" s="1" t="s">
        <v>245</v>
      </c>
    </row>
    <row r="3" spans="1:25" x14ac:dyDescent="0.3">
      <c r="A3" t="s">
        <v>0</v>
      </c>
      <c r="B3" t="s">
        <v>12</v>
      </c>
      <c r="C3" t="s">
        <v>13</v>
      </c>
      <c r="D3" t="s">
        <v>14</v>
      </c>
      <c r="E3" t="s">
        <v>15</v>
      </c>
      <c r="F3" t="s">
        <v>15</v>
      </c>
      <c r="G3" t="s">
        <v>15</v>
      </c>
      <c r="H3" t="s">
        <v>29</v>
      </c>
      <c r="N3" t="s">
        <v>60</v>
      </c>
      <c r="O3" t="s">
        <v>61</v>
      </c>
      <c r="P3" t="s">
        <v>62</v>
      </c>
      <c r="Q3" t="s">
        <v>63</v>
      </c>
      <c r="R3" t="s">
        <v>64</v>
      </c>
      <c r="S3" t="s">
        <v>65</v>
      </c>
      <c r="T3" t="s">
        <v>66</v>
      </c>
      <c r="U3" t="s">
        <v>67</v>
      </c>
    </row>
    <row r="4" spans="1:25" x14ac:dyDescent="0.3">
      <c r="A4" t="s">
        <v>251</v>
      </c>
      <c r="B4">
        <v>36.448500000000003</v>
      </c>
      <c r="C4">
        <v>17.9955</v>
      </c>
      <c r="D4">
        <v>28.895900000000001</v>
      </c>
      <c r="E4">
        <v>-1.8699999999999999E-3</v>
      </c>
      <c r="F4">
        <v>5.9899999999999997E-3</v>
      </c>
      <c r="G4">
        <v>6.8000000000000005E-4</v>
      </c>
      <c r="H4" s="5">
        <v>83.344700000000003</v>
      </c>
      <c r="J4">
        <f>AVERAGE(E4:G4)</f>
        <v>1.5999999999999999E-3</v>
      </c>
      <c r="K4" s="22">
        <f>J4*10000</f>
        <v>15.999999999999998</v>
      </c>
      <c r="N4" s="36">
        <f>D4</f>
        <v>28.895900000000001</v>
      </c>
      <c r="O4" s="36">
        <f>C4/32.06</f>
        <v>0.56130692451653141</v>
      </c>
      <c r="P4" s="36">
        <f>(N4)/55.85</f>
        <v>0.5173840644583706</v>
      </c>
      <c r="Q4" s="36">
        <f>(B4)/74.94</f>
        <v>0.48636909527622102</v>
      </c>
      <c r="R4" s="36">
        <f>SUM(O4:Q4)</f>
        <v>1.5650600842511229</v>
      </c>
      <c r="S4" s="36">
        <f t="shared" ref="S4" si="0">100*O4/R4</f>
        <v>35.864880215452899</v>
      </c>
      <c r="T4" s="36">
        <f t="shared" ref="T4" si="1">100*P4/R4</f>
        <v>33.058415434953574</v>
      </c>
      <c r="U4" s="38">
        <f t="shared" ref="U4" si="2">100*Q4/R4</f>
        <v>31.076704349593541</v>
      </c>
      <c r="V4" s="36">
        <f t="shared" ref="V4" si="3">SUM(S4:U4)</f>
        <v>100.00000000000001</v>
      </c>
      <c r="Y4">
        <v>29.317098043500867</v>
      </c>
    </row>
    <row r="5" spans="1:25" x14ac:dyDescent="0.3">
      <c r="A5" t="s">
        <v>252</v>
      </c>
      <c r="B5">
        <v>41.711100000000002</v>
      </c>
      <c r="C5">
        <v>22.465</v>
      </c>
      <c r="D5">
        <v>37.2057</v>
      </c>
      <c r="E5">
        <v>2.734E-2</v>
      </c>
      <c r="F5">
        <v>3.5020000000000003E-2</v>
      </c>
      <c r="G5">
        <v>3.1949999999999999E-2</v>
      </c>
      <c r="H5">
        <v>101.476</v>
      </c>
      <c r="J5">
        <f t="shared" ref="J5:J66" si="4">AVERAGE(E5:G5)</f>
        <v>3.1436666666666668E-2</v>
      </c>
      <c r="K5" s="22">
        <f t="shared" ref="K5:K66" si="5">J5*10000</f>
        <v>314.36666666666667</v>
      </c>
      <c r="N5" s="36">
        <f t="shared" ref="N5:N8" si="6">D5</f>
        <v>37.2057</v>
      </c>
      <c r="O5" s="36">
        <f t="shared" ref="O5:O8" si="7">C5/32.06</f>
        <v>0.70071740486587641</v>
      </c>
      <c r="P5" s="36">
        <f t="shared" ref="P5:P8" si="8">(N5)/55.85</f>
        <v>0.66617188898836166</v>
      </c>
      <c r="Q5" s="36">
        <f t="shared" ref="Q5:Q8" si="9">(B5)/74.94</f>
        <v>0.55659327461969577</v>
      </c>
      <c r="R5" s="36">
        <f t="shared" ref="R5:R8" si="10">SUM(O5:Q5)</f>
        <v>1.9234825684739338</v>
      </c>
      <c r="S5" s="36">
        <f t="shared" ref="S5:S8" si="11">100*O5/R5</f>
        <v>36.429620748880325</v>
      </c>
      <c r="T5" s="36">
        <f t="shared" ref="T5:T8" si="12">100*P5/R5</f>
        <v>34.633632761064938</v>
      </c>
      <c r="U5" s="38">
        <f t="shared" ref="U5:U8" si="13">100*Q5/R5</f>
        <v>28.936746490054738</v>
      </c>
      <c r="V5" s="36">
        <f t="shared" ref="V5:V8" si="14">SUM(S5:U5)</f>
        <v>100</v>
      </c>
      <c r="Y5">
        <v>29.933105259757429</v>
      </c>
    </row>
    <row r="6" spans="1:25" x14ac:dyDescent="0.3">
      <c r="A6" t="s">
        <v>253</v>
      </c>
      <c r="B6">
        <v>40.873800000000003</v>
      </c>
      <c r="C6">
        <v>23.021999999999998</v>
      </c>
      <c r="D6">
        <v>35.981900000000003</v>
      </c>
      <c r="E6">
        <v>1.4930000000000001E-2</v>
      </c>
      <c r="F6">
        <v>1.2710000000000001E-2</v>
      </c>
      <c r="G6">
        <v>5.9800000000000001E-3</v>
      </c>
      <c r="H6">
        <v>99.911299999999997</v>
      </c>
      <c r="J6">
        <f t="shared" si="4"/>
        <v>1.1206666666666669E-2</v>
      </c>
      <c r="K6" s="22">
        <f t="shared" si="5"/>
        <v>112.06666666666669</v>
      </c>
      <c r="N6" s="36">
        <f t="shared" si="6"/>
        <v>35.981900000000003</v>
      </c>
      <c r="O6" s="36">
        <f t="shared" si="7"/>
        <v>0.71809107922645032</v>
      </c>
      <c r="P6" s="36">
        <f t="shared" si="8"/>
        <v>0.64425962399283798</v>
      </c>
      <c r="Q6" s="36">
        <f t="shared" si="9"/>
        <v>0.54542033626901532</v>
      </c>
      <c r="R6" s="36">
        <f t="shared" si="10"/>
        <v>1.9077710394883036</v>
      </c>
      <c r="S6" s="36">
        <f t="shared" si="11"/>
        <v>37.640317646244092</v>
      </c>
      <c r="T6" s="36">
        <f t="shared" si="12"/>
        <v>33.770280115251111</v>
      </c>
      <c r="U6" s="38">
        <f t="shared" si="13"/>
        <v>28.589402238504796</v>
      </c>
      <c r="V6" s="36">
        <f t="shared" si="14"/>
        <v>100</v>
      </c>
      <c r="Y6">
        <v>27.850823904407598</v>
      </c>
    </row>
    <row r="7" spans="1:25" x14ac:dyDescent="0.3">
      <c r="A7" t="s">
        <v>254</v>
      </c>
      <c r="B7">
        <v>40.2042</v>
      </c>
      <c r="C7">
        <v>23.157800000000002</v>
      </c>
      <c r="D7">
        <v>35.845399999999998</v>
      </c>
      <c r="E7">
        <v>2.6919999999999999E-2</v>
      </c>
      <c r="F7">
        <v>3.031E-2</v>
      </c>
      <c r="G7">
        <v>2.5700000000000001E-2</v>
      </c>
      <c r="H7">
        <v>99.290400000000005</v>
      </c>
      <c r="J7">
        <f t="shared" si="4"/>
        <v>2.7643333333333336E-2</v>
      </c>
      <c r="K7" s="22">
        <f t="shared" si="5"/>
        <v>276.43333333333334</v>
      </c>
      <c r="N7" s="36">
        <f t="shared" si="6"/>
        <v>35.845399999999998</v>
      </c>
      <c r="O7" s="36">
        <f t="shared" si="7"/>
        <v>0.72232688708671244</v>
      </c>
      <c r="P7" s="36">
        <f t="shared" si="8"/>
        <v>0.64181557743957018</v>
      </c>
      <c r="Q7" s="36">
        <f t="shared" si="9"/>
        <v>0.53648518815052049</v>
      </c>
      <c r="R7" s="36">
        <f t="shared" si="10"/>
        <v>1.9006276526768029</v>
      </c>
      <c r="S7" s="36">
        <f t="shared" si="11"/>
        <v>38.004649993879809</v>
      </c>
      <c r="T7" s="36">
        <f t="shared" si="12"/>
        <v>33.76861199170974</v>
      </c>
      <c r="U7" s="38">
        <f t="shared" si="13"/>
        <v>28.226738014410468</v>
      </c>
      <c r="V7" s="36">
        <f t="shared" si="14"/>
        <v>100.00000000000003</v>
      </c>
      <c r="Y7">
        <v>29.69323318408793</v>
      </c>
    </row>
    <row r="8" spans="1:25" x14ac:dyDescent="0.3">
      <c r="A8" t="s">
        <v>255</v>
      </c>
      <c r="B8">
        <v>41.302399999999999</v>
      </c>
      <c r="C8">
        <v>22.766999999999999</v>
      </c>
      <c r="D8">
        <v>36.237299999999998</v>
      </c>
      <c r="E8">
        <v>1.397E-2</v>
      </c>
      <c r="F8">
        <v>1.2319999999999999E-2</v>
      </c>
      <c r="G8">
        <v>1.5089999999999999E-2</v>
      </c>
      <c r="H8">
        <v>100.348</v>
      </c>
      <c r="J8">
        <f t="shared" si="4"/>
        <v>1.3793333333333333E-2</v>
      </c>
      <c r="K8" s="22">
        <f t="shared" si="5"/>
        <v>137.93333333333334</v>
      </c>
      <c r="N8" s="36">
        <f t="shared" si="6"/>
        <v>36.237299999999998</v>
      </c>
      <c r="O8" s="36">
        <f t="shared" si="7"/>
        <v>0.71013724266999367</v>
      </c>
      <c r="P8" s="36">
        <f t="shared" si="8"/>
        <v>0.64883258728737681</v>
      </c>
      <c r="Q8" s="36">
        <f t="shared" si="9"/>
        <v>0.55113957832933014</v>
      </c>
      <c r="R8" s="36">
        <f t="shared" si="10"/>
        <v>1.9101094082867007</v>
      </c>
      <c r="S8" s="36">
        <f t="shared" si="11"/>
        <v>37.177830735201766</v>
      </c>
      <c r="T8" s="36">
        <f t="shared" si="12"/>
        <v>33.968346759223408</v>
      </c>
      <c r="U8" s="38">
        <f t="shared" si="13"/>
        <v>28.853822505574822</v>
      </c>
      <c r="V8" s="36">
        <f t="shared" si="14"/>
        <v>100</v>
      </c>
      <c r="Y8">
        <v>27.372224748995809</v>
      </c>
    </row>
    <row r="9" spans="1:25" x14ac:dyDescent="0.3">
      <c r="K9" s="22"/>
      <c r="Y9">
        <v>29.897814310662284</v>
      </c>
    </row>
    <row r="10" spans="1:25" x14ac:dyDescent="0.3">
      <c r="A10" s="1" t="s">
        <v>192</v>
      </c>
      <c r="B10" s="1" t="s">
        <v>246</v>
      </c>
      <c r="K10" s="22"/>
      <c r="Y10">
        <v>28.189649488242246</v>
      </c>
    </row>
    <row r="11" spans="1:25" x14ac:dyDescent="0.3">
      <c r="A11" t="s">
        <v>0</v>
      </c>
      <c r="B11" t="s">
        <v>12</v>
      </c>
      <c r="C11" t="s">
        <v>13</v>
      </c>
      <c r="D11" t="s">
        <v>14</v>
      </c>
      <c r="E11" t="s">
        <v>15</v>
      </c>
      <c r="F11" t="s">
        <v>15</v>
      </c>
      <c r="G11" t="s">
        <v>15</v>
      </c>
      <c r="H11" t="s">
        <v>29</v>
      </c>
      <c r="K11" s="22"/>
      <c r="N11" t="s">
        <v>60</v>
      </c>
      <c r="O11" t="s">
        <v>61</v>
      </c>
      <c r="P11" t="s">
        <v>62</v>
      </c>
      <c r="Q11" t="s">
        <v>63</v>
      </c>
      <c r="R11" t="s">
        <v>64</v>
      </c>
      <c r="S11" t="s">
        <v>65</v>
      </c>
      <c r="T11" t="s">
        <v>66</v>
      </c>
      <c r="U11" t="s">
        <v>67</v>
      </c>
      <c r="Y11">
        <v>28.845797389686432</v>
      </c>
    </row>
    <row r="12" spans="1:25" x14ac:dyDescent="0.3">
      <c r="A12" t="s">
        <v>256</v>
      </c>
      <c r="B12">
        <v>42.775700000000001</v>
      </c>
      <c r="C12">
        <v>22.047999999999998</v>
      </c>
      <c r="D12">
        <v>38.451300000000003</v>
      </c>
      <c r="E12">
        <v>7.7200000000000003E-3</v>
      </c>
      <c r="F12">
        <v>9.1599999999999997E-3</v>
      </c>
      <c r="G12">
        <v>3.9899999999999996E-3</v>
      </c>
      <c r="H12">
        <v>103.29600000000001</v>
      </c>
      <c r="J12">
        <f t="shared" si="4"/>
        <v>6.9566666666666666E-3</v>
      </c>
      <c r="K12" s="22">
        <f t="shared" si="5"/>
        <v>69.566666666666663</v>
      </c>
      <c r="N12" s="36">
        <f>D12</f>
        <v>38.451300000000003</v>
      </c>
      <c r="O12" s="36">
        <f>C12/32.06</f>
        <v>0.68771054273237664</v>
      </c>
      <c r="P12" s="36">
        <f>(N12)/55.85</f>
        <v>0.68847448522829013</v>
      </c>
      <c r="Q12" s="36">
        <f>(B12)/74.94</f>
        <v>0.57079930611155594</v>
      </c>
      <c r="R12" s="36">
        <f>SUM(O12:Q12)</f>
        <v>1.9469843340722226</v>
      </c>
      <c r="S12" s="36">
        <f t="shared" ref="S12:S14" si="15">100*O12/R12</f>
        <v>35.321832369035711</v>
      </c>
      <c r="T12" s="36">
        <f t="shared" ref="T12:T14" si="16">100*P12/R12</f>
        <v>35.361069587463433</v>
      </c>
      <c r="U12" s="38">
        <f t="shared" ref="U12:U14" si="17">100*Q12/R12</f>
        <v>29.317098043500867</v>
      </c>
      <c r="V12" s="36">
        <f t="shared" ref="V12:V14" si="18">SUM(S12:U12)</f>
        <v>100</v>
      </c>
      <c r="Y12">
        <v>29.210500931942935</v>
      </c>
    </row>
    <row r="13" spans="1:25" x14ac:dyDescent="0.3">
      <c r="A13" t="s">
        <v>257</v>
      </c>
      <c r="B13">
        <v>43.369700000000002</v>
      </c>
      <c r="C13">
        <v>21.596599999999999</v>
      </c>
      <c r="D13">
        <v>38.036099999999998</v>
      </c>
      <c r="E13">
        <v>1.73E-3</v>
      </c>
      <c r="F13">
        <v>5.2999999999999998E-4</v>
      </c>
      <c r="G13">
        <v>-3.3500000000000001E-3</v>
      </c>
      <c r="H13">
        <v>103.001</v>
      </c>
      <c r="J13">
        <f t="shared" si="4"/>
        <v>-3.633333333333334E-4</v>
      </c>
      <c r="K13" s="22">
        <f t="shared" si="5"/>
        <v>-3.6333333333333342</v>
      </c>
      <c r="N13" s="36">
        <f t="shared" ref="N13:N14" si="19">D13</f>
        <v>38.036099999999998</v>
      </c>
      <c r="O13" s="36">
        <f t="shared" ref="O13:O14" si="20">C13/32.06</f>
        <v>0.67363069245165308</v>
      </c>
      <c r="P13" s="36">
        <f t="shared" ref="P13:P14" si="21">(N13)/55.85</f>
        <v>0.68104028648164716</v>
      </c>
      <c r="Q13" s="36">
        <f t="shared" ref="Q13:Q14" si="22">(B13)/74.94</f>
        <v>0.57872564718441422</v>
      </c>
      <c r="R13" s="36">
        <f t="shared" ref="R13:R14" si="23">SUM(O13:Q13)</f>
        <v>1.9333966261177145</v>
      </c>
      <c r="S13" s="36">
        <f t="shared" si="15"/>
        <v>34.841826211536961</v>
      </c>
      <c r="T13" s="36">
        <f t="shared" si="16"/>
        <v>35.225068528705613</v>
      </c>
      <c r="U13" s="38">
        <f t="shared" si="17"/>
        <v>29.933105259757429</v>
      </c>
      <c r="V13" s="36">
        <f t="shared" si="18"/>
        <v>100</v>
      </c>
      <c r="Y13">
        <v>28.962281109572615</v>
      </c>
    </row>
    <row r="14" spans="1:25" x14ac:dyDescent="0.3">
      <c r="A14" t="s">
        <v>258</v>
      </c>
      <c r="B14">
        <v>40.711399999999998</v>
      </c>
      <c r="C14">
        <v>23.255199999999999</v>
      </c>
      <c r="D14">
        <v>38.087699999999998</v>
      </c>
      <c r="E14">
        <v>4.4099999999999999E-3</v>
      </c>
      <c r="F14">
        <v>8.1799999999999998E-3</v>
      </c>
      <c r="G14">
        <v>8.1399999999999997E-3</v>
      </c>
      <c r="H14">
        <v>102.075</v>
      </c>
      <c r="J14">
        <f t="shared" si="4"/>
        <v>6.9099999999999995E-3</v>
      </c>
      <c r="K14" s="22">
        <f t="shared" si="5"/>
        <v>69.099999999999994</v>
      </c>
      <c r="N14" s="36">
        <f t="shared" si="19"/>
        <v>38.087699999999998</v>
      </c>
      <c r="O14" s="36">
        <f t="shared" si="20"/>
        <v>0.72536494073611968</v>
      </c>
      <c r="P14" s="36">
        <f t="shared" si="21"/>
        <v>0.68196418979409124</v>
      </c>
      <c r="Q14" s="36">
        <f t="shared" si="22"/>
        <v>0.54325326928209228</v>
      </c>
      <c r="R14" s="36">
        <f t="shared" si="23"/>
        <v>1.9505823998123031</v>
      </c>
      <c r="S14" s="36">
        <f t="shared" si="15"/>
        <v>37.187095546741254</v>
      </c>
      <c r="T14" s="36">
        <f t="shared" si="16"/>
        <v>34.962080548851148</v>
      </c>
      <c r="U14" s="38">
        <f t="shared" si="17"/>
        <v>27.850823904407598</v>
      </c>
      <c r="V14" s="36">
        <f t="shared" si="18"/>
        <v>100</v>
      </c>
      <c r="Y14">
        <v>28.500735434138875</v>
      </c>
    </row>
    <row r="15" spans="1:25" x14ac:dyDescent="0.3">
      <c r="K15" s="22"/>
      <c r="Y15">
        <v>30.123731680177269</v>
      </c>
    </row>
    <row r="16" spans="1:25" x14ac:dyDescent="0.3">
      <c r="A16" s="1" t="s">
        <v>193</v>
      </c>
      <c r="B16" s="6" t="s">
        <v>259</v>
      </c>
      <c r="K16" s="22"/>
      <c r="Y16">
        <v>30.087917741420398</v>
      </c>
    </row>
    <row r="17" spans="1:25" x14ac:dyDescent="0.3">
      <c r="A17" t="s">
        <v>0</v>
      </c>
      <c r="B17" t="s">
        <v>12</v>
      </c>
      <c r="C17" t="s">
        <v>13</v>
      </c>
      <c r="D17" t="s">
        <v>14</v>
      </c>
      <c r="E17" t="s">
        <v>15</v>
      </c>
      <c r="F17" t="s">
        <v>15</v>
      </c>
      <c r="G17" t="s">
        <v>15</v>
      </c>
      <c r="H17" t="s">
        <v>29</v>
      </c>
      <c r="K17" s="22"/>
      <c r="Y17">
        <v>26.818085510263643</v>
      </c>
    </row>
    <row r="18" spans="1:25" x14ac:dyDescent="0.3">
      <c r="A18" t="s">
        <v>260</v>
      </c>
      <c r="B18">
        <v>0.98197999999999996</v>
      </c>
      <c r="C18">
        <v>55.395299999999999</v>
      </c>
      <c r="D18">
        <v>46.146000000000001</v>
      </c>
      <c r="E18">
        <v>1.0300000000000001E-3</v>
      </c>
      <c r="F18">
        <v>1.91E-3</v>
      </c>
      <c r="G18">
        <v>3.13E-3</v>
      </c>
      <c r="H18">
        <v>102.529</v>
      </c>
      <c r="J18">
        <f t="shared" si="4"/>
        <v>2.0233333333333331E-3</v>
      </c>
      <c r="K18" s="22">
        <f t="shared" si="5"/>
        <v>20.233333333333331</v>
      </c>
      <c r="Y18">
        <v>28.514803454303028</v>
      </c>
    </row>
    <row r="19" spans="1:25" x14ac:dyDescent="0.3">
      <c r="A19" t="s">
        <v>261</v>
      </c>
      <c r="B19">
        <v>0.19964999999999999</v>
      </c>
      <c r="C19">
        <v>56.092500000000001</v>
      </c>
      <c r="D19">
        <v>46.485199999999999</v>
      </c>
      <c r="E19">
        <v>-1.25E-3</v>
      </c>
      <c r="F19">
        <v>-2.1800000000000001E-3</v>
      </c>
      <c r="G19">
        <v>2.3400000000000001E-3</v>
      </c>
      <c r="H19">
        <v>102.776</v>
      </c>
      <c r="J19">
        <f t="shared" si="4"/>
        <v>-3.6333333333333329E-4</v>
      </c>
      <c r="K19" s="22">
        <f t="shared" si="5"/>
        <v>-3.6333333333333329</v>
      </c>
      <c r="Y19">
        <v>28.547326329935519</v>
      </c>
    </row>
    <row r="20" spans="1:25" x14ac:dyDescent="0.3">
      <c r="A20" t="s">
        <v>262</v>
      </c>
      <c r="B20">
        <v>0.22600999999999999</v>
      </c>
      <c r="C20">
        <v>56.031199999999998</v>
      </c>
      <c r="D20">
        <v>46.519199999999998</v>
      </c>
      <c r="E20">
        <v>-8.4000000000000003E-4</v>
      </c>
      <c r="F20">
        <v>-4.5599999999999998E-3</v>
      </c>
      <c r="G20">
        <v>8.1999999999999998E-4</v>
      </c>
      <c r="H20">
        <v>102.77200000000001</v>
      </c>
      <c r="J20">
        <f t="shared" si="4"/>
        <v>-1.5266666666666668E-3</v>
      </c>
      <c r="K20" s="22">
        <f t="shared" si="5"/>
        <v>-15.266666666666669</v>
      </c>
      <c r="Y20">
        <v>30.150615875255859</v>
      </c>
    </row>
    <row r="21" spans="1:25" x14ac:dyDescent="0.3">
      <c r="A21" t="s">
        <v>263</v>
      </c>
      <c r="B21">
        <v>1.93309</v>
      </c>
      <c r="C21">
        <v>54.815600000000003</v>
      </c>
      <c r="D21">
        <v>45.950800000000001</v>
      </c>
      <c r="E21">
        <v>1.09E-3</v>
      </c>
      <c r="F21">
        <v>-1.7600000000000001E-3</v>
      </c>
      <c r="G21">
        <v>4.8700000000000002E-3</v>
      </c>
      <c r="H21">
        <v>102.70399999999999</v>
      </c>
      <c r="J21">
        <f t="shared" si="4"/>
        <v>1.4000000000000002E-3</v>
      </c>
      <c r="K21" s="22">
        <f t="shared" si="5"/>
        <v>14.000000000000002</v>
      </c>
      <c r="Y21">
        <v>29.21522486062684</v>
      </c>
    </row>
    <row r="22" spans="1:25" x14ac:dyDescent="0.3">
      <c r="A22" t="s">
        <v>264</v>
      </c>
      <c r="B22">
        <v>0.25362000000000001</v>
      </c>
      <c r="C22">
        <v>56.333599999999997</v>
      </c>
      <c r="D22">
        <v>47.457700000000003</v>
      </c>
      <c r="E22">
        <v>-6.2E-4</v>
      </c>
      <c r="F22">
        <v>2.47E-3</v>
      </c>
      <c r="G22">
        <v>-6.3200000000000001E-3</v>
      </c>
      <c r="H22">
        <v>104.04</v>
      </c>
      <c r="J22">
        <f t="shared" si="4"/>
        <v>-1.49E-3</v>
      </c>
      <c r="K22" s="22">
        <f t="shared" si="5"/>
        <v>-14.9</v>
      </c>
      <c r="Y22">
        <v>27.126580021934689</v>
      </c>
    </row>
    <row r="23" spans="1:25" x14ac:dyDescent="0.3">
      <c r="A23" t="s">
        <v>265</v>
      </c>
      <c r="B23">
        <v>-5.4519999999999999E-2</v>
      </c>
      <c r="C23">
        <v>56.335000000000001</v>
      </c>
      <c r="D23">
        <v>46.744799999999998</v>
      </c>
      <c r="E23">
        <v>2.5400000000000002E-3</v>
      </c>
      <c r="F23">
        <v>-2.8600000000000001E-3</v>
      </c>
      <c r="G23">
        <v>-8.0999999999999996E-4</v>
      </c>
      <c r="H23">
        <v>103.024</v>
      </c>
      <c r="J23">
        <f t="shared" si="4"/>
        <v>-3.7666666666666664E-4</v>
      </c>
      <c r="K23" s="22">
        <f t="shared" si="5"/>
        <v>-3.7666666666666666</v>
      </c>
      <c r="Y23">
        <v>30.518796925418865</v>
      </c>
    </row>
    <row r="24" spans="1:25" x14ac:dyDescent="0.3">
      <c r="K24" s="22"/>
      <c r="Y24">
        <v>27.036304821376742</v>
      </c>
    </row>
    <row r="25" spans="1:25" x14ac:dyDescent="0.3">
      <c r="A25" s="1" t="s">
        <v>194</v>
      </c>
      <c r="B25" s="1" t="s">
        <v>247</v>
      </c>
      <c r="K25" s="22"/>
      <c r="Y25">
        <v>29.119467247679719</v>
      </c>
    </row>
    <row r="26" spans="1:25" x14ac:dyDescent="0.3">
      <c r="A26" t="s">
        <v>0</v>
      </c>
      <c r="B26" t="s">
        <v>12</v>
      </c>
      <c r="C26" t="s">
        <v>13</v>
      </c>
      <c r="D26" t="s">
        <v>14</v>
      </c>
      <c r="E26" t="s">
        <v>15</v>
      </c>
      <c r="F26" t="s">
        <v>15</v>
      </c>
      <c r="G26" t="s">
        <v>15</v>
      </c>
      <c r="H26" t="s">
        <v>29</v>
      </c>
      <c r="K26" s="22"/>
      <c r="Y26">
        <f>_xlfn.STDEV.P(Y4:Y25)</f>
        <v>1.0767729173710889</v>
      </c>
    </row>
    <row r="27" spans="1:25" x14ac:dyDescent="0.3">
      <c r="A27" t="s">
        <v>266</v>
      </c>
      <c r="B27">
        <v>43.314300000000003</v>
      </c>
      <c r="C27">
        <v>21.883700000000001</v>
      </c>
      <c r="D27">
        <v>38.310499999999998</v>
      </c>
      <c r="E27">
        <v>7.2000000000000005E-4</v>
      </c>
      <c r="F27">
        <v>1.1299999999999999E-3</v>
      </c>
      <c r="G27">
        <v>4.7099999999999998E-3</v>
      </c>
      <c r="H27">
        <v>103.515</v>
      </c>
      <c r="J27">
        <f t="shared" si="4"/>
        <v>2.1866666666666666E-3</v>
      </c>
      <c r="K27" s="22">
        <f t="shared" si="5"/>
        <v>21.866666666666667</v>
      </c>
      <c r="N27" s="36">
        <f t="shared" ref="N27" si="24">D27</f>
        <v>38.310499999999998</v>
      </c>
      <c r="O27" s="36">
        <f t="shared" ref="O27" si="25">C27/32.06</f>
        <v>0.68258577666874609</v>
      </c>
      <c r="P27" s="36">
        <f t="shared" ref="P27" si="26">(N27)/55.85</f>
        <v>0.68595344673231862</v>
      </c>
      <c r="Q27" s="36">
        <f t="shared" ref="Q27" si="27">(B27)/74.94</f>
        <v>0.57798638911128908</v>
      </c>
      <c r="R27" s="36">
        <f t="shared" ref="R27" si="28">SUM(O27:Q27)</f>
        <v>1.9465256125123538</v>
      </c>
      <c r="S27" s="36">
        <f t="shared" ref="S27" si="29">100*O27/R27</f>
        <v>35.066878764967399</v>
      </c>
      <c r="T27" s="36">
        <f t="shared" ref="T27" si="30">100*P27/R27</f>
        <v>35.239888050944678</v>
      </c>
      <c r="U27" s="38">
        <f t="shared" ref="U27" si="31">100*Q27/R27</f>
        <v>29.69323318408793</v>
      </c>
      <c r="V27" s="36">
        <f t="shared" ref="V27" si="32">SUM(S27:U27)</f>
        <v>100.00000000000001</v>
      </c>
    </row>
    <row r="28" spans="1:25" x14ac:dyDescent="0.3">
      <c r="A28" t="s">
        <v>267</v>
      </c>
      <c r="B28">
        <v>39.607500000000002</v>
      </c>
      <c r="C28">
        <v>23.341999999999999</v>
      </c>
      <c r="D28">
        <v>37.6584</v>
      </c>
      <c r="E28">
        <v>1.6900000000000001E-3</v>
      </c>
      <c r="F28">
        <v>8.9999999999999998E-4</v>
      </c>
      <c r="G28">
        <v>-2.5100000000000001E-3</v>
      </c>
      <c r="H28">
        <v>100.608</v>
      </c>
      <c r="J28">
        <f t="shared" si="4"/>
        <v>2.6666666666666738E-5</v>
      </c>
      <c r="K28" s="22">
        <f t="shared" si="5"/>
        <v>0.26666666666666738</v>
      </c>
      <c r="N28" s="36">
        <f t="shared" ref="N28:N30" si="33">D28</f>
        <v>37.6584</v>
      </c>
      <c r="O28" s="36">
        <f t="shared" ref="O28:O30" si="34">C28/32.06</f>
        <v>0.7280723643169057</v>
      </c>
      <c r="P28" s="36">
        <f t="shared" ref="P28:P30" si="35">(N28)/55.85</f>
        <v>0.67427752909579231</v>
      </c>
      <c r="Q28" s="36">
        <f t="shared" ref="Q28:Q30" si="36">(B28)/74.94</f>
        <v>0.52852281825460368</v>
      </c>
      <c r="R28" s="36">
        <f t="shared" ref="R28:R30" si="37">SUM(O28:Q28)</f>
        <v>1.9308727116673019</v>
      </c>
      <c r="S28" s="36">
        <f t="shared" ref="S28:S30" si="38">100*O28/R28</f>
        <v>37.706906308092037</v>
      </c>
      <c r="T28" s="36">
        <f t="shared" ref="T28:T30" si="39">100*P28/R28</f>
        <v>34.920868942912136</v>
      </c>
      <c r="U28" s="38">
        <f t="shared" ref="U28:U30" si="40">100*Q28/R28</f>
        <v>27.372224748995809</v>
      </c>
      <c r="V28" s="36">
        <f t="shared" ref="V28:V30" si="41">SUM(S28:U28)</f>
        <v>99.999999999999986</v>
      </c>
    </row>
    <row r="29" spans="1:25" x14ac:dyDescent="0.3">
      <c r="A29" t="s">
        <v>268</v>
      </c>
      <c r="B29">
        <v>43.212600000000002</v>
      </c>
      <c r="C29">
        <v>21.541799999999999</v>
      </c>
      <c r="D29">
        <v>37.984499999999997</v>
      </c>
      <c r="E29">
        <v>7.1599999999999997E-3</v>
      </c>
      <c r="F29">
        <v>8.2400000000000008E-3</v>
      </c>
      <c r="G29">
        <v>8.1499999999999993E-3</v>
      </c>
      <c r="H29">
        <v>102.762</v>
      </c>
      <c r="J29">
        <f t="shared" si="4"/>
        <v>7.8500000000000011E-3</v>
      </c>
      <c r="K29" s="22">
        <f t="shared" si="5"/>
        <v>78.500000000000014</v>
      </c>
      <c r="N29" s="36">
        <f t="shared" si="33"/>
        <v>37.984499999999997</v>
      </c>
      <c r="O29" s="36">
        <f t="shared" si="34"/>
        <v>0.67192139737991252</v>
      </c>
      <c r="P29" s="36">
        <f t="shared" si="35"/>
        <v>0.6801163831692032</v>
      </c>
      <c r="Q29" s="36">
        <f t="shared" si="36"/>
        <v>0.5766293034427542</v>
      </c>
      <c r="R29" s="36">
        <f t="shared" si="37"/>
        <v>1.9286670839918698</v>
      </c>
      <c r="S29" s="36">
        <f t="shared" si="38"/>
        <v>34.838640787563989</v>
      </c>
      <c r="T29" s="36">
        <f t="shared" si="39"/>
        <v>35.263544901773741</v>
      </c>
      <c r="U29" s="38">
        <f t="shared" si="40"/>
        <v>29.897814310662284</v>
      </c>
      <c r="V29" s="36">
        <f t="shared" si="41"/>
        <v>100.00000000000001</v>
      </c>
    </row>
    <row r="30" spans="1:25" x14ac:dyDescent="0.3">
      <c r="A30" t="s">
        <v>269</v>
      </c>
      <c r="B30">
        <v>39.311100000000003</v>
      </c>
      <c r="C30">
        <v>22.2056</v>
      </c>
      <c r="D30">
        <v>35.948300000000003</v>
      </c>
      <c r="E30">
        <v>3.16E-3</v>
      </c>
      <c r="F30">
        <v>-1.0300000000000001E-3</v>
      </c>
      <c r="G30">
        <v>2.3E-3</v>
      </c>
      <c r="H30">
        <v>97.469499999999996</v>
      </c>
      <c r="J30">
        <f t="shared" si="4"/>
        <v>1.4766666666666667E-3</v>
      </c>
      <c r="K30" s="22">
        <f t="shared" si="5"/>
        <v>14.766666666666667</v>
      </c>
      <c r="N30" s="36">
        <f t="shared" si="33"/>
        <v>35.948300000000003</v>
      </c>
      <c r="O30" s="36">
        <f t="shared" si="34"/>
        <v>0.69262632563942605</v>
      </c>
      <c r="P30" s="36">
        <f t="shared" si="35"/>
        <v>0.64365801253357213</v>
      </c>
      <c r="Q30" s="36">
        <f t="shared" si="36"/>
        <v>0.52456765412329864</v>
      </c>
      <c r="R30" s="36">
        <f t="shared" si="37"/>
        <v>1.8608519922962967</v>
      </c>
      <c r="S30" s="36">
        <f t="shared" si="38"/>
        <v>37.220925065873892</v>
      </c>
      <c r="T30" s="36">
        <f t="shared" si="39"/>
        <v>34.589425445883869</v>
      </c>
      <c r="U30" s="38">
        <f t="shared" si="40"/>
        <v>28.189649488242246</v>
      </c>
      <c r="V30" s="36">
        <f t="shared" si="41"/>
        <v>100</v>
      </c>
    </row>
    <row r="31" spans="1:25" x14ac:dyDescent="0.3">
      <c r="K31" s="22"/>
      <c r="N31" s="36"/>
      <c r="O31" s="36"/>
      <c r="P31" s="36"/>
      <c r="Q31" s="36"/>
      <c r="R31" s="36"/>
      <c r="S31" s="36"/>
      <c r="T31" s="36"/>
      <c r="U31" s="38"/>
      <c r="V31" s="36"/>
    </row>
    <row r="32" spans="1:25" x14ac:dyDescent="0.3">
      <c r="A32" s="1" t="s">
        <v>213</v>
      </c>
      <c r="B32" s="1" t="s">
        <v>248</v>
      </c>
      <c r="K32" s="22"/>
      <c r="N32" s="36"/>
      <c r="O32" s="36"/>
      <c r="P32" s="36"/>
      <c r="Q32" s="36"/>
      <c r="R32" s="36"/>
      <c r="S32" s="36"/>
      <c r="T32" s="36"/>
      <c r="U32" s="38"/>
      <c r="V32" s="36"/>
    </row>
    <row r="33" spans="1:22" x14ac:dyDescent="0.3">
      <c r="A33" t="s">
        <v>0</v>
      </c>
      <c r="B33" t="s">
        <v>12</v>
      </c>
      <c r="C33" t="s">
        <v>13</v>
      </c>
      <c r="D33" t="s">
        <v>14</v>
      </c>
      <c r="E33" t="s">
        <v>15</v>
      </c>
      <c r="F33" t="s">
        <v>15</v>
      </c>
      <c r="G33" t="s">
        <v>15</v>
      </c>
      <c r="H33" t="s">
        <v>29</v>
      </c>
      <c r="K33" s="22"/>
      <c r="N33" s="36"/>
      <c r="O33" s="36"/>
      <c r="P33" s="36"/>
      <c r="Q33" s="36"/>
      <c r="R33" s="36"/>
      <c r="S33" s="36"/>
      <c r="T33" s="36"/>
      <c r="U33" s="38"/>
      <c r="V33" s="36"/>
    </row>
    <row r="34" spans="1:22" x14ac:dyDescent="0.3">
      <c r="A34" t="s">
        <v>270</v>
      </c>
      <c r="B34">
        <v>41.212499999999999</v>
      </c>
      <c r="C34">
        <v>22.872399999999999</v>
      </c>
      <c r="D34">
        <v>35.918100000000003</v>
      </c>
      <c r="E34">
        <v>1.8450000000000001E-2</v>
      </c>
      <c r="F34">
        <v>1.652E-2</v>
      </c>
      <c r="G34">
        <v>1.9130000000000001E-2</v>
      </c>
      <c r="H34">
        <v>100.057</v>
      </c>
      <c r="J34">
        <f t="shared" si="4"/>
        <v>1.8033333333333335E-2</v>
      </c>
      <c r="K34" s="22">
        <f t="shared" si="5"/>
        <v>180.33333333333334</v>
      </c>
      <c r="N34" s="36">
        <f t="shared" ref="N34:N54" si="42">D34</f>
        <v>35.918100000000003</v>
      </c>
      <c r="O34" s="36">
        <f t="shared" ref="O34:O54" si="43">C34/32.06</f>
        <v>0.71342482844666244</v>
      </c>
      <c r="P34" s="36">
        <f t="shared" ref="P34:P54" si="44">(N34)/55.85</f>
        <v>0.64311727842435096</v>
      </c>
      <c r="Q34" s="36">
        <f t="shared" ref="Q34:Q54" si="45">(B34)/74.94</f>
        <v>0.54993995196156931</v>
      </c>
      <c r="R34" s="36">
        <f t="shared" ref="R34:R54" si="46">SUM(O34:Q34)</f>
        <v>1.9064820588325828</v>
      </c>
      <c r="S34" s="36">
        <f t="shared" ref="S34:S54" si="47">100*O34/R34</f>
        <v>37.42100929517909</v>
      </c>
      <c r="T34" s="36">
        <f t="shared" ref="T34:T54" si="48">100*P34/R34</f>
        <v>33.733193315134471</v>
      </c>
      <c r="U34" s="38">
        <f t="shared" ref="U34:U54" si="49">100*Q34/R34</f>
        <v>28.845797389686432</v>
      </c>
      <c r="V34" s="36">
        <f t="shared" ref="V34:V54" si="50">SUM(S34:U34)</f>
        <v>100</v>
      </c>
    </row>
    <row r="35" spans="1:22" x14ac:dyDescent="0.3">
      <c r="A35" t="s">
        <v>271</v>
      </c>
      <c r="B35">
        <v>41.478200000000001</v>
      </c>
      <c r="C35">
        <v>22.611599999999999</v>
      </c>
      <c r="D35">
        <v>35.5229</v>
      </c>
      <c r="E35">
        <v>1.5990000000000001E-2</v>
      </c>
      <c r="F35">
        <v>1.5769999999999999E-2</v>
      </c>
      <c r="G35">
        <v>1.38E-2</v>
      </c>
      <c r="H35">
        <v>99.658299999999997</v>
      </c>
      <c r="J35">
        <f t="shared" si="4"/>
        <v>1.5186666666666666E-2</v>
      </c>
      <c r="K35" s="22">
        <f t="shared" si="5"/>
        <v>151.86666666666667</v>
      </c>
      <c r="N35" s="36">
        <f t="shared" si="42"/>
        <v>35.5229</v>
      </c>
      <c r="O35" s="36">
        <f t="shared" si="43"/>
        <v>0.70529008109794133</v>
      </c>
      <c r="P35" s="36">
        <f t="shared" si="44"/>
        <v>0.63604118173679491</v>
      </c>
      <c r="Q35" s="36">
        <f t="shared" si="45"/>
        <v>0.55348545503069124</v>
      </c>
      <c r="R35" s="36">
        <f t="shared" si="46"/>
        <v>1.8948167178654276</v>
      </c>
      <c r="S35" s="36">
        <f t="shared" si="47"/>
        <v>37.222074011067065</v>
      </c>
      <c r="T35" s="36">
        <f t="shared" si="48"/>
        <v>33.56742505698999</v>
      </c>
      <c r="U35" s="38">
        <f t="shared" si="49"/>
        <v>29.210500931942935</v>
      </c>
      <c r="V35" s="36">
        <f t="shared" si="50"/>
        <v>99.999999999999986</v>
      </c>
    </row>
    <row r="36" spans="1:22" x14ac:dyDescent="0.3">
      <c r="A36" t="s">
        <v>272</v>
      </c>
      <c r="B36">
        <v>42.372</v>
      </c>
      <c r="C36">
        <v>22.3445</v>
      </c>
      <c r="D36">
        <v>38.529000000000003</v>
      </c>
      <c r="E36">
        <v>1.06E-2</v>
      </c>
      <c r="F36">
        <v>1.4030000000000001E-2</v>
      </c>
      <c r="G36">
        <v>4.0299999999999997E-3</v>
      </c>
      <c r="H36">
        <v>103.274</v>
      </c>
      <c r="J36">
        <f t="shared" si="4"/>
        <v>9.5533333333333321E-3</v>
      </c>
      <c r="K36" s="22">
        <f t="shared" si="5"/>
        <v>95.533333333333317</v>
      </c>
      <c r="N36" s="36">
        <f t="shared" si="42"/>
        <v>38.529000000000003</v>
      </c>
      <c r="O36" s="36">
        <f t="shared" si="43"/>
        <v>0.69695882719900182</v>
      </c>
      <c r="P36" s="36">
        <f t="shared" si="44"/>
        <v>0.6898657117278425</v>
      </c>
      <c r="Q36" s="36">
        <f t="shared" si="45"/>
        <v>0.56541232986389112</v>
      </c>
      <c r="R36" s="36">
        <f t="shared" si="46"/>
        <v>1.9522368687907354</v>
      </c>
      <c r="S36" s="36">
        <f t="shared" si="47"/>
        <v>35.70052580918194</v>
      </c>
      <c r="T36" s="36">
        <f t="shared" si="48"/>
        <v>35.337193081245445</v>
      </c>
      <c r="U36" s="38">
        <f t="shared" si="49"/>
        <v>28.962281109572615</v>
      </c>
      <c r="V36" s="36">
        <f t="shared" si="50"/>
        <v>100</v>
      </c>
    </row>
    <row r="37" spans="1:22" x14ac:dyDescent="0.3">
      <c r="A37" t="s">
        <v>273</v>
      </c>
      <c r="B37">
        <v>40.675699999999999</v>
      </c>
      <c r="C37">
        <v>23.3263</v>
      </c>
      <c r="D37">
        <v>35.4129</v>
      </c>
      <c r="E37">
        <v>6.7030000000000006E-2</v>
      </c>
      <c r="F37">
        <v>6.2100000000000002E-2</v>
      </c>
      <c r="G37">
        <v>5.9630000000000002E-2</v>
      </c>
      <c r="H37">
        <v>99.603700000000003</v>
      </c>
      <c r="J37">
        <f t="shared" si="4"/>
        <v>6.2920000000000018E-2</v>
      </c>
      <c r="K37" s="22">
        <f t="shared" si="5"/>
        <v>629.20000000000016</v>
      </c>
      <c r="N37" s="36">
        <f t="shared" si="42"/>
        <v>35.4129</v>
      </c>
      <c r="O37" s="36">
        <f t="shared" si="43"/>
        <v>0.72758265751715523</v>
      </c>
      <c r="P37" s="36">
        <f t="shared" si="44"/>
        <v>0.63407162041181742</v>
      </c>
      <c r="Q37" s="36">
        <f t="shared" si="45"/>
        <v>0.54277688817720848</v>
      </c>
      <c r="R37" s="36">
        <f t="shared" si="46"/>
        <v>1.904431166106181</v>
      </c>
      <c r="S37" s="36">
        <f t="shared" si="47"/>
        <v>38.204723303535197</v>
      </c>
      <c r="T37" s="36">
        <f t="shared" si="48"/>
        <v>33.294541262325936</v>
      </c>
      <c r="U37" s="38">
        <f t="shared" si="49"/>
        <v>28.500735434138875</v>
      </c>
      <c r="V37" s="36">
        <f t="shared" si="50"/>
        <v>100</v>
      </c>
    </row>
    <row r="38" spans="1:22" x14ac:dyDescent="0.3">
      <c r="A38" t="s">
        <v>274</v>
      </c>
      <c r="B38">
        <v>42.8598</v>
      </c>
      <c r="C38">
        <v>21.681100000000001</v>
      </c>
      <c r="D38">
        <v>36.324100000000001</v>
      </c>
      <c r="E38">
        <v>-2.3000000000000001E-4</v>
      </c>
      <c r="F38">
        <v>1E-3</v>
      </c>
      <c r="G38">
        <v>-2.6099999999999999E-3</v>
      </c>
      <c r="H38">
        <v>100.863</v>
      </c>
      <c r="J38">
        <f t="shared" si="4"/>
        <v>-6.1333333333333324E-4</v>
      </c>
      <c r="K38" s="22">
        <f t="shared" si="5"/>
        <v>-6.1333333333333329</v>
      </c>
      <c r="N38" s="36">
        <f t="shared" si="42"/>
        <v>36.324100000000001</v>
      </c>
      <c r="O38" s="36">
        <f t="shared" si="43"/>
        <v>0.67626637554585145</v>
      </c>
      <c r="P38" s="36">
        <f t="shared" si="44"/>
        <v>0.65038675022381376</v>
      </c>
      <c r="Q38" s="36">
        <f t="shared" si="45"/>
        <v>0.57192153722978389</v>
      </c>
      <c r="R38" s="36">
        <f t="shared" si="46"/>
        <v>1.8985746629994491</v>
      </c>
      <c r="S38" s="36">
        <f t="shared" si="47"/>
        <v>35.619688217973845</v>
      </c>
      <c r="T38" s="36">
        <f t="shared" si="48"/>
        <v>34.256580101848876</v>
      </c>
      <c r="U38" s="38">
        <f t="shared" si="49"/>
        <v>30.123731680177269</v>
      </c>
      <c r="V38" s="36">
        <f t="shared" si="50"/>
        <v>99.999999999999986</v>
      </c>
    </row>
    <row r="39" spans="1:22" x14ac:dyDescent="0.3">
      <c r="A39" t="s">
        <v>275</v>
      </c>
      <c r="B39">
        <v>42.806399999999996</v>
      </c>
      <c r="C39">
        <v>21.66</v>
      </c>
      <c r="D39">
        <v>36.394599999999997</v>
      </c>
      <c r="E39">
        <v>-1.4300000000000001E-3</v>
      </c>
      <c r="F39">
        <v>3.5200000000000001E-3</v>
      </c>
      <c r="G39">
        <v>-3.7499999999999999E-3</v>
      </c>
      <c r="H39">
        <v>100.85899999999999</v>
      </c>
      <c r="J39">
        <f t="shared" si="4"/>
        <v>-5.533333333333333E-4</v>
      </c>
      <c r="K39" s="22">
        <f t="shared" si="5"/>
        <v>-5.5333333333333332</v>
      </c>
      <c r="N39" s="36">
        <f t="shared" si="42"/>
        <v>36.394599999999997</v>
      </c>
      <c r="O39" s="36">
        <f t="shared" si="43"/>
        <v>0.67560823456019958</v>
      </c>
      <c r="P39" s="36">
        <f t="shared" si="44"/>
        <v>0.65164905998209488</v>
      </c>
      <c r="Q39" s="36">
        <f t="shared" si="45"/>
        <v>0.57120896717373892</v>
      </c>
      <c r="R39" s="36">
        <f t="shared" si="46"/>
        <v>1.8984662617160333</v>
      </c>
      <c r="S39" s="36">
        <f t="shared" si="47"/>
        <v>35.58705509728226</v>
      </c>
      <c r="T39" s="36">
        <f t="shared" si="48"/>
        <v>34.325027161297356</v>
      </c>
      <c r="U39" s="38">
        <f t="shared" si="49"/>
        <v>30.087917741420398</v>
      </c>
      <c r="V39" s="36">
        <f t="shared" si="50"/>
        <v>100.00000000000001</v>
      </c>
    </row>
    <row r="40" spans="1:22" x14ac:dyDescent="0.3">
      <c r="A40" t="s">
        <v>276</v>
      </c>
      <c r="B40">
        <v>39.013199999999998</v>
      </c>
      <c r="C40">
        <v>24.492799999999999</v>
      </c>
      <c r="D40">
        <v>36.673299999999998</v>
      </c>
      <c r="E40">
        <v>9.6000000000000002E-4</v>
      </c>
      <c r="F40">
        <v>1.7600000000000001E-3</v>
      </c>
      <c r="G40">
        <v>-4.3899999999999998E-3</v>
      </c>
      <c r="H40">
        <v>100.178</v>
      </c>
      <c r="J40">
        <f t="shared" si="4"/>
        <v>-5.5666666666666657E-4</v>
      </c>
      <c r="K40" s="22">
        <f t="shared" si="5"/>
        <v>-5.5666666666666655</v>
      </c>
      <c r="N40" s="36">
        <f t="shared" si="42"/>
        <v>36.673299999999998</v>
      </c>
      <c r="O40" s="36">
        <f t="shared" si="43"/>
        <v>0.76396756082345596</v>
      </c>
      <c r="P40" s="36">
        <f t="shared" si="44"/>
        <v>0.65663921217546994</v>
      </c>
      <c r="Q40" s="36">
        <f t="shared" si="45"/>
        <v>0.52059247397918329</v>
      </c>
      <c r="R40" s="36">
        <f t="shared" si="46"/>
        <v>1.9411992469781092</v>
      </c>
      <c r="S40" s="36">
        <f t="shared" si="47"/>
        <v>39.355442879587677</v>
      </c>
      <c r="T40" s="36">
        <f t="shared" si="48"/>
        <v>33.82647161014868</v>
      </c>
      <c r="U40" s="38">
        <f t="shared" si="49"/>
        <v>26.818085510263643</v>
      </c>
      <c r="V40" s="36">
        <f t="shared" si="50"/>
        <v>100</v>
      </c>
    </row>
    <row r="41" spans="1:22" x14ac:dyDescent="0.3">
      <c r="K41" s="22"/>
      <c r="N41" s="36"/>
      <c r="O41" s="36"/>
      <c r="P41" s="36"/>
      <c r="Q41" s="36"/>
      <c r="R41" s="36"/>
      <c r="S41" s="36"/>
      <c r="T41" s="36"/>
      <c r="U41" s="38"/>
      <c r="V41" s="36"/>
    </row>
    <row r="42" spans="1:22" x14ac:dyDescent="0.3">
      <c r="A42" s="1" t="s">
        <v>214</v>
      </c>
      <c r="B42" s="1" t="s">
        <v>249</v>
      </c>
      <c r="K42" s="22"/>
      <c r="N42" s="36"/>
      <c r="O42" s="36"/>
      <c r="P42" s="36"/>
      <c r="Q42" s="36"/>
      <c r="R42" s="36"/>
      <c r="S42" s="36"/>
      <c r="T42" s="36"/>
      <c r="U42" s="38"/>
      <c r="V42" s="36"/>
    </row>
    <row r="43" spans="1:22" x14ac:dyDescent="0.3">
      <c r="A43" t="s">
        <v>0</v>
      </c>
      <c r="B43" t="s">
        <v>12</v>
      </c>
      <c r="C43" t="s">
        <v>13</v>
      </c>
      <c r="D43" t="s">
        <v>14</v>
      </c>
      <c r="E43" t="s">
        <v>15</v>
      </c>
      <c r="F43" t="s">
        <v>15</v>
      </c>
      <c r="G43" t="s">
        <v>15</v>
      </c>
      <c r="H43" t="s">
        <v>29</v>
      </c>
      <c r="K43" s="22"/>
      <c r="N43" s="36"/>
      <c r="O43" s="36"/>
      <c r="P43" s="36"/>
      <c r="Q43" s="36"/>
      <c r="R43" s="36"/>
      <c r="S43" s="36"/>
      <c r="T43" s="36"/>
      <c r="U43" s="38"/>
      <c r="V43" s="36"/>
    </row>
    <row r="44" spans="1:22" x14ac:dyDescent="0.3">
      <c r="A44" t="s">
        <v>277</v>
      </c>
      <c r="B44">
        <v>41.008400000000002</v>
      </c>
      <c r="C44">
        <v>22.990500000000001</v>
      </c>
      <c r="D44">
        <v>36.567</v>
      </c>
      <c r="E44">
        <v>6.0299999999999998E-3</v>
      </c>
      <c r="F44">
        <v>6.8100000000000001E-3</v>
      </c>
      <c r="G44">
        <v>3.8999999999999998E-3</v>
      </c>
      <c r="H44">
        <v>100.583</v>
      </c>
      <c r="J44">
        <f t="shared" si="4"/>
        <v>5.5800000000000008E-3</v>
      </c>
      <c r="K44" s="22">
        <f t="shared" si="5"/>
        <v>55.800000000000004</v>
      </c>
      <c r="N44" s="36">
        <f t="shared" si="42"/>
        <v>36.567</v>
      </c>
      <c r="O44" s="36">
        <f t="shared" si="43"/>
        <v>0.71710854647535871</v>
      </c>
      <c r="P44" s="36">
        <f t="shared" si="44"/>
        <v>0.65473589973142343</v>
      </c>
      <c r="Q44" s="36">
        <f t="shared" si="45"/>
        <v>0.54721643981852153</v>
      </c>
      <c r="R44" s="36">
        <f t="shared" si="46"/>
        <v>1.9190608860253036</v>
      </c>
      <c r="S44" s="36">
        <f t="shared" si="47"/>
        <v>37.367680811868901</v>
      </c>
      <c r="T44" s="36">
        <f t="shared" si="48"/>
        <v>34.117515733828071</v>
      </c>
      <c r="U44" s="38">
        <f t="shared" si="49"/>
        <v>28.514803454303028</v>
      </c>
      <c r="V44" s="36">
        <f t="shared" si="50"/>
        <v>100</v>
      </c>
    </row>
    <row r="45" spans="1:22" x14ac:dyDescent="0.3">
      <c r="A45" t="s">
        <v>278</v>
      </c>
      <c r="B45">
        <v>41.270699999999998</v>
      </c>
      <c r="C45">
        <v>23.056100000000001</v>
      </c>
      <c r="D45">
        <v>36.819899999999997</v>
      </c>
      <c r="E45">
        <v>4.2540000000000001E-2</v>
      </c>
      <c r="F45">
        <v>4.6399999999999997E-2</v>
      </c>
      <c r="G45">
        <v>4.4740000000000002E-2</v>
      </c>
      <c r="H45">
        <v>101.28</v>
      </c>
      <c r="J45">
        <f t="shared" si="4"/>
        <v>4.4559999999999995E-2</v>
      </c>
      <c r="K45" s="22">
        <f t="shared" si="5"/>
        <v>445.59999999999997</v>
      </c>
      <c r="N45" s="36">
        <f t="shared" si="42"/>
        <v>36.819899999999997</v>
      </c>
      <c r="O45" s="36">
        <f t="shared" si="43"/>
        <v>0.71915470991890207</v>
      </c>
      <c r="P45" s="36">
        <f t="shared" si="44"/>
        <v>0.65926410026857651</v>
      </c>
      <c r="Q45" s="36">
        <f t="shared" si="45"/>
        <v>0.5507165732586069</v>
      </c>
      <c r="R45" s="36">
        <f t="shared" si="46"/>
        <v>1.9291353834460856</v>
      </c>
      <c r="S45" s="36">
        <f t="shared" si="47"/>
        <v>37.278602429356177</v>
      </c>
      <c r="T45" s="36">
        <f t="shared" si="48"/>
        <v>34.174071240708301</v>
      </c>
      <c r="U45" s="38">
        <f t="shared" si="49"/>
        <v>28.547326329935519</v>
      </c>
      <c r="V45" s="36">
        <f t="shared" si="50"/>
        <v>100</v>
      </c>
    </row>
    <row r="46" spans="1:22" x14ac:dyDescent="0.3">
      <c r="K46" s="22"/>
      <c r="N46" s="36"/>
      <c r="O46" s="36"/>
      <c r="P46" s="36"/>
      <c r="Q46" s="36"/>
      <c r="R46" s="36"/>
      <c r="S46" s="36"/>
      <c r="T46" s="36"/>
      <c r="U46" s="38"/>
      <c r="V46" s="36"/>
    </row>
    <row r="47" spans="1:22" x14ac:dyDescent="0.3">
      <c r="A47" s="1" t="s">
        <v>215</v>
      </c>
      <c r="B47" s="1" t="s">
        <v>250</v>
      </c>
      <c r="K47" s="22"/>
      <c r="N47" s="36"/>
      <c r="O47" s="36"/>
      <c r="P47" s="36"/>
      <c r="Q47" s="36"/>
      <c r="R47" s="36"/>
      <c r="S47" s="36"/>
      <c r="T47" s="36"/>
      <c r="U47" s="38"/>
      <c r="V47" s="36"/>
    </row>
    <row r="48" spans="1:22" x14ac:dyDescent="0.3">
      <c r="A48" t="s">
        <v>0</v>
      </c>
      <c r="B48" t="s">
        <v>12</v>
      </c>
      <c r="C48" t="s">
        <v>13</v>
      </c>
      <c r="D48" t="s">
        <v>14</v>
      </c>
      <c r="E48" t="s">
        <v>15</v>
      </c>
      <c r="F48" t="s">
        <v>15</v>
      </c>
      <c r="G48" t="s">
        <v>15</v>
      </c>
      <c r="H48" t="s">
        <v>29</v>
      </c>
      <c r="K48" s="22"/>
      <c r="N48" s="36"/>
      <c r="O48" s="36"/>
      <c r="P48" s="36"/>
      <c r="Q48" s="36"/>
      <c r="R48" s="36"/>
      <c r="S48" s="36"/>
      <c r="T48" s="36"/>
      <c r="U48" s="38"/>
      <c r="V48" s="36"/>
    </row>
    <row r="49" spans="1:22" x14ac:dyDescent="0.3">
      <c r="A49" t="s">
        <v>279</v>
      </c>
      <c r="B49">
        <v>42.910400000000003</v>
      </c>
      <c r="C49">
        <v>21.5535</v>
      </c>
      <c r="D49">
        <v>36.539200000000001</v>
      </c>
      <c r="E49">
        <v>1.73E-3</v>
      </c>
      <c r="F49">
        <v>5.64E-3</v>
      </c>
      <c r="G49">
        <v>7.7999999999999999E-4</v>
      </c>
      <c r="H49">
        <v>101.011</v>
      </c>
      <c r="J49">
        <f t="shared" si="4"/>
        <v>2.7166666666666663E-3</v>
      </c>
      <c r="K49" s="22">
        <f t="shared" si="5"/>
        <v>27.166666666666664</v>
      </c>
      <c r="N49" s="36">
        <f t="shared" si="42"/>
        <v>36.539200000000001</v>
      </c>
      <c r="O49" s="36">
        <f t="shared" si="43"/>
        <v>0.67228633811603233</v>
      </c>
      <c r="P49" s="36">
        <f t="shared" si="44"/>
        <v>0.65423813786929275</v>
      </c>
      <c r="Q49" s="36">
        <f t="shared" si="45"/>
        <v>0.5725967440619163</v>
      </c>
      <c r="R49" s="36">
        <f t="shared" si="46"/>
        <v>1.8991212200472414</v>
      </c>
      <c r="S49" s="36">
        <f t="shared" si="47"/>
        <v>35.399864475175995</v>
      </c>
      <c r="T49" s="36">
        <f t="shared" si="48"/>
        <v>34.449519649568145</v>
      </c>
      <c r="U49" s="38">
        <f t="shared" si="49"/>
        <v>30.150615875255859</v>
      </c>
      <c r="V49" s="36">
        <f t="shared" si="50"/>
        <v>100</v>
      </c>
    </row>
    <row r="50" spans="1:22" x14ac:dyDescent="0.3">
      <c r="A50" t="s">
        <v>280</v>
      </c>
      <c r="B50">
        <v>42.9803</v>
      </c>
      <c r="C50">
        <v>22.112300000000001</v>
      </c>
      <c r="D50">
        <v>39.087899999999998</v>
      </c>
      <c r="E50">
        <v>0.1142</v>
      </c>
      <c r="F50">
        <v>0.11983000000000001</v>
      </c>
      <c r="G50">
        <v>0.11307</v>
      </c>
      <c r="H50">
        <v>104.52800000000001</v>
      </c>
      <c r="J50">
        <f t="shared" si="4"/>
        <v>0.11570000000000001</v>
      </c>
      <c r="K50" s="22">
        <f t="shared" si="5"/>
        <v>1157</v>
      </c>
      <c r="N50" s="36">
        <f t="shared" si="42"/>
        <v>39.087899999999998</v>
      </c>
      <c r="O50" s="36">
        <f t="shared" si="43"/>
        <v>0.68971615720524015</v>
      </c>
      <c r="P50" s="36">
        <f t="shared" si="44"/>
        <v>0.69987287376902407</v>
      </c>
      <c r="Q50" s="36">
        <f t="shared" si="45"/>
        <v>0.57352949025887379</v>
      </c>
      <c r="R50" s="36">
        <f t="shared" si="46"/>
        <v>1.9631185212331381</v>
      </c>
      <c r="S50" s="36">
        <f t="shared" si="47"/>
        <v>35.133699251739174</v>
      </c>
      <c r="T50" s="36">
        <f t="shared" si="48"/>
        <v>35.651075887633979</v>
      </c>
      <c r="U50" s="38">
        <f t="shared" si="49"/>
        <v>29.21522486062684</v>
      </c>
      <c r="V50" s="36">
        <f t="shared" si="50"/>
        <v>100</v>
      </c>
    </row>
    <row r="51" spans="1:22" x14ac:dyDescent="0.3">
      <c r="A51" t="s">
        <v>281</v>
      </c>
      <c r="B51">
        <v>38.606299999999997</v>
      </c>
      <c r="C51">
        <v>24.279199999999999</v>
      </c>
      <c r="D51">
        <v>34.997799999999998</v>
      </c>
      <c r="E51">
        <v>3.7699999999999997E-2</v>
      </c>
      <c r="F51">
        <v>3.4029999999999998E-2</v>
      </c>
      <c r="G51">
        <v>3.4540000000000001E-2</v>
      </c>
      <c r="H51">
        <v>97.989599999999996</v>
      </c>
      <c r="J51">
        <f t="shared" si="4"/>
        <v>3.5423333333333328E-2</v>
      </c>
      <c r="K51" s="22">
        <f t="shared" si="5"/>
        <v>354.23333333333329</v>
      </c>
      <c r="N51" s="36">
        <f t="shared" si="42"/>
        <v>34.997799999999998</v>
      </c>
      <c r="O51" s="36">
        <f t="shared" si="43"/>
        <v>0.75730505302557694</v>
      </c>
      <c r="P51" s="36">
        <f t="shared" si="44"/>
        <v>0.62663921217546992</v>
      </c>
      <c r="Q51" s="36">
        <f t="shared" si="45"/>
        <v>0.51516279690418998</v>
      </c>
      <c r="R51" s="36">
        <f t="shared" si="46"/>
        <v>1.8991070621052368</v>
      </c>
      <c r="S51" s="36">
        <f t="shared" si="47"/>
        <v>39.876901525818859</v>
      </c>
      <c r="T51" s="36">
        <f t="shared" si="48"/>
        <v>32.996518452246448</v>
      </c>
      <c r="U51" s="38">
        <f t="shared" si="49"/>
        <v>27.126580021934689</v>
      </c>
      <c r="V51" s="36">
        <f t="shared" si="50"/>
        <v>99.999999999999986</v>
      </c>
    </row>
    <row r="52" spans="1:22" x14ac:dyDescent="0.3">
      <c r="A52" t="s">
        <v>282</v>
      </c>
      <c r="B52">
        <v>43.213299999999997</v>
      </c>
      <c r="C52">
        <v>21.349399999999999</v>
      </c>
      <c r="D52">
        <v>36.129100000000001</v>
      </c>
      <c r="E52">
        <v>-1.6199999999999999E-3</v>
      </c>
      <c r="F52">
        <v>-2.65E-3</v>
      </c>
      <c r="G52">
        <v>-3.5799999999999998E-3</v>
      </c>
      <c r="H52">
        <v>100.684</v>
      </c>
      <c r="J52">
        <f t="shared" si="4"/>
        <v>-2.6166666666666664E-3</v>
      </c>
      <c r="K52" s="22">
        <f t="shared" si="5"/>
        <v>-26.166666666666664</v>
      </c>
      <c r="N52" s="36">
        <f t="shared" si="42"/>
        <v>36.129100000000001</v>
      </c>
      <c r="O52" s="36">
        <f t="shared" si="43"/>
        <v>0.66592014971927627</v>
      </c>
      <c r="P52" s="36">
        <f t="shared" si="44"/>
        <v>0.64689525514771706</v>
      </c>
      <c r="Q52" s="36">
        <f t="shared" si="45"/>
        <v>0.57663864424873235</v>
      </c>
      <c r="R52" s="36">
        <f t="shared" si="46"/>
        <v>1.8894540491157257</v>
      </c>
      <c r="S52" s="36">
        <f t="shared" si="47"/>
        <v>35.244051054373635</v>
      </c>
      <c r="T52" s="36">
        <f t="shared" si="48"/>
        <v>34.237152020207496</v>
      </c>
      <c r="U52" s="38">
        <f t="shared" si="49"/>
        <v>30.518796925418865</v>
      </c>
      <c r="V52" s="36">
        <f t="shared" si="50"/>
        <v>100</v>
      </c>
    </row>
    <row r="53" spans="1:22" x14ac:dyDescent="0.3">
      <c r="A53" t="s">
        <v>283</v>
      </c>
      <c r="B53">
        <v>38.767699999999998</v>
      </c>
      <c r="C53">
        <v>24.358000000000001</v>
      </c>
      <c r="D53">
        <v>35.539299999999997</v>
      </c>
      <c r="E53">
        <v>1.6549999999999999E-2</v>
      </c>
      <c r="F53">
        <v>1.1610000000000001E-2</v>
      </c>
      <c r="G53">
        <v>9.8799999999999999E-3</v>
      </c>
      <c r="H53">
        <v>98.703100000000006</v>
      </c>
      <c r="J53">
        <f t="shared" si="4"/>
        <v>1.2679999999999999E-2</v>
      </c>
      <c r="K53" s="22">
        <f t="shared" si="5"/>
        <v>126.79999999999998</v>
      </c>
      <c r="N53" s="36">
        <f t="shared" si="42"/>
        <v>35.539299999999997</v>
      </c>
      <c r="O53" s="36">
        <f t="shared" si="43"/>
        <v>0.75976294447910164</v>
      </c>
      <c r="P53" s="36">
        <f t="shared" si="44"/>
        <v>0.63633482542524611</v>
      </c>
      <c r="Q53" s="36">
        <f t="shared" si="45"/>
        <v>0.51731651988257266</v>
      </c>
      <c r="R53" s="36">
        <f t="shared" si="46"/>
        <v>1.9134142897869204</v>
      </c>
      <c r="S53" s="36">
        <f t="shared" si="47"/>
        <v>39.707184614143834</v>
      </c>
      <c r="T53" s="36">
        <f t="shared" si="48"/>
        <v>33.25651056447942</v>
      </c>
      <c r="U53" s="38">
        <f t="shared" si="49"/>
        <v>27.036304821376742</v>
      </c>
      <c r="V53" s="36">
        <f t="shared" si="50"/>
        <v>100</v>
      </c>
    </row>
    <row r="54" spans="1:22" x14ac:dyDescent="0.3">
      <c r="A54" t="s">
        <v>284</v>
      </c>
      <c r="B54">
        <v>41.667900000000003</v>
      </c>
      <c r="C54">
        <v>22.613299999999999</v>
      </c>
      <c r="D54">
        <v>36.194899999999997</v>
      </c>
      <c r="E54">
        <v>6.1109999999999998E-2</v>
      </c>
      <c r="F54">
        <v>6.8580000000000002E-2</v>
      </c>
      <c r="G54">
        <v>5.9630000000000002E-2</v>
      </c>
      <c r="H54">
        <v>100.666</v>
      </c>
      <c r="J54">
        <f t="shared" si="4"/>
        <v>6.3106666666666658E-2</v>
      </c>
      <c r="K54" s="22">
        <f t="shared" si="5"/>
        <v>631.06666666666661</v>
      </c>
      <c r="N54" s="36">
        <f t="shared" si="42"/>
        <v>36.194899999999997</v>
      </c>
      <c r="O54" s="36">
        <f t="shared" si="43"/>
        <v>0.70534310667498434</v>
      </c>
      <c r="P54" s="36">
        <f t="shared" si="44"/>
        <v>0.64807341092211268</v>
      </c>
      <c r="Q54" s="36">
        <f t="shared" si="45"/>
        <v>0.55601681345076071</v>
      </c>
      <c r="R54" s="36">
        <f t="shared" si="46"/>
        <v>1.9094333310478575</v>
      </c>
      <c r="S54" s="36">
        <f t="shared" si="47"/>
        <v>36.939917995875071</v>
      </c>
      <c r="T54" s="36">
        <f t="shared" si="48"/>
        <v>33.940614756445228</v>
      </c>
      <c r="U54" s="38">
        <f t="shared" si="49"/>
        <v>29.119467247679719</v>
      </c>
      <c r="V54" s="36">
        <f t="shared" si="50"/>
        <v>100.00000000000003</v>
      </c>
    </row>
    <row r="55" spans="1:22" x14ac:dyDescent="0.3">
      <c r="K55" s="22"/>
    </row>
    <row r="56" spans="1:22" x14ac:dyDescent="0.3">
      <c r="A56" s="1" t="s">
        <v>216</v>
      </c>
      <c r="B56" s="6" t="s">
        <v>285</v>
      </c>
      <c r="K56" s="22"/>
    </row>
    <row r="57" spans="1:22" x14ac:dyDescent="0.3">
      <c r="A57" t="s">
        <v>0</v>
      </c>
      <c r="B57" t="s">
        <v>12</v>
      </c>
      <c r="C57" t="s">
        <v>13</v>
      </c>
      <c r="D57" t="s">
        <v>14</v>
      </c>
      <c r="E57" t="s">
        <v>15</v>
      </c>
      <c r="F57" t="s">
        <v>15</v>
      </c>
      <c r="G57" t="s">
        <v>15</v>
      </c>
      <c r="H57" t="s">
        <v>29</v>
      </c>
      <c r="K57" s="22"/>
    </row>
    <row r="58" spans="1:22" x14ac:dyDescent="0.3">
      <c r="A58" t="s">
        <v>286</v>
      </c>
      <c r="B58">
        <v>0.99677000000000004</v>
      </c>
      <c r="C58">
        <v>55.430700000000002</v>
      </c>
      <c r="D58">
        <v>46.2699</v>
      </c>
      <c r="E58">
        <v>3.8400000000000001E-3</v>
      </c>
      <c r="F58">
        <v>4.4000000000000002E-4</v>
      </c>
      <c r="G58">
        <v>-4.4000000000000002E-4</v>
      </c>
      <c r="H58">
        <v>102.70099999999999</v>
      </c>
      <c r="J58">
        <f t="shared" si="4"/>
        <v>1.2800000000000001E-3</v>
      </c>
      <c r="K58" s="22">
        <f t="shared" si="5"/>
        <v>12.8</v>
      </c>
    </row>
    <row r="59" spans="1:22" x14ac:dyDescent="0.3">
      <c r="A59" t="s">
        <v>287</v>
      </c>
      <c r="B59">
        <v>0.25276999999999999</v>
      </c>
      <c r="C59">
        <v>55.800400000000003</v>
      </c>
      <c r="D59">
        <v>46.531300000000002</v>
      </c>
      <c r="E59">
        <v>-2.8900000000000002E-3</v>
      </c>
      <c r="F59">
        <v>-5.3899999999999998E-3</v>
      </c>
      <c r="G59">
        <v>-3.1900000000000001E-3</v>
      </c>
      <c r="H59">
        <v>102.57299999999999</v>
      </c>
      <c r="J59">
        <f t="shared" si="4"/>
        <v>-3.8233333333333331E-3</v>
      </c>
      <c r="K59" s="22">
        <f t="shared" si="5"/>
        <v>-38.233333333333334</v>
      </c>
    </row>
    <row r="60" spans="1:22" x14ac:dyDescent="0.3">
      <c r="A60" t="s">
        <v>288</v>
      </c>
      <c r="B60">
        <v>0.19844999999999999</v>
      </c>
      <c r="C60">
        <v>56.076000000000001</v>
      </c>
      <c r="D60">
        <v>46.781700000000001</v>
      </c>
      <c r="E60">
        <v>2.96E-3</v>
      </c>
      <c r="F60">
        <v>6.0000000000000002E-5</v>
      </c>
      <c r="G60">
        <v>-6.6E-4</v>
      </c>
      <c r="H60">
        <v>103.059</v>
      </c>
      <c r="J60">
        <f t="shared" si="4"/>
        <v>7.8666666666666674E-4</v>
      </c>
      <c r="K60" s="22">
        <f t="shared" si="5"/>
        <v>7.8666666666666671</v>
      </c>
    </row>
    <row r="61" spans="1:22" x14ac:dyDescent="0.3">
      <c r="A61" t="s">
        <v>289</v>
      </c>
      <c r="B61">
        <v>0.50812000000000002</v>
      </c>
      <c r="C61">
        <v>55.633099999999999</v>
      </c>
      <c r="D61">
        <v>46.561900000000001</v>
      </c>
      <c r="E61">
        <v>-2.5000000000000001E-4</v>
      </c>
      <c r="F61">
        <v>3.49E-3</v>
      </c>
      <c r="G61">
        <v>1.81E-3</v>
      </c>
      <c r="H61">
        <v>102.708</v>
      </c>
      <c r="J61">
        <f t="shared" si="4"/>
        <v>1.6833333333333333E-3</v>
      </c>
      <c r="K61" s="22">
        <f t="shared" si="5"/>
        <v>16.833333333333332</v>
      </c>
    </row>
    <row r="62" spans="1:22" x14ac:dyDescent="0.3">
      <c r="A62" t="s">
        <v>290</v>
      </c>
      <c r="B62">
        <v>0.87146000000000001</v>
      </c>
      <c r="C62">
        <v>50.758000000000003</v>
      </c>
      <c r="D62">
        <v>39.756</v>
      </c>
      <c r="E62">
        <v>-1.5100000000000001E-3</v>
      </c>
      <c r="F62">
        <v>-2.2000000000000001E-4</v>
      </c>
      <c r="G62">
        <v>8.0999999999999996E-4</v>
      </c>
      <c r="H62">
        <v>91.384500000000003</v>
      </c>
      <c r="J62">
        <f t="shared" si="4"/>
        <v>-3.0666666666666668E-4</v>
      </c>
      <c r="K62" s="22">
        <f t="shared" si="5"/>
        <v>-3.0666666666666669</v>
      </c>
    </row>
    <row r="63" spans="1:22" x14ac:dyDescent="0.3">
      <c r="A63" t="s">
        <v>291</v>
      </c>
      <c r="B63">
        <v>6.7267400000000004</v>
      </c>
      <c r="C63">
        <v>51.401699999999998</v>
      </c>
      <c r="D63">
        <v>44.444400000000002</v>
      </c>
      <c r="E63">
        <v>1.5200000000000001E-3</v>
      </c>
      <c r="F63">
        <v>1.7700000000000001E-3</v>
      </c>
      <c r="G63">
        <v>3.2599999999999999E-3</v>
      </c>
      <c r="H63">
        <v>102.58</v>
      </c>
      <c r="J63">
        <f t="shared" si="4"/>
        <v>2.1833333333333336E-3</v>
      </c>
      <c r="K63" s="22">
        <f t="shared" si="5"/>
        <v>21.833333333333336</v>
      </c>
    </row>
    <row r="64" spans="1:22" x14ac:dyDescent="0.3">
      <c r="A64" t="s">
        <v>292</v>
      </c>
      <c r="B64">
        <v>2.0508700000000002</v>
      </c>
      <c r="C64">
        <v>54.285400000000003</v>
      </c>
      <c r="D64">
        <v>45.1967</v>
      </c>
      <c r="E64">
        <v>1.39E-3</v>
      </c>
      <c r="F64">
        <v>-2.2000000000000001E-4</v>
      </c>
      <c r="G64">
        <v>4.9300000000000004E-3</v>
      </c>
      <c r="H64">
        <v>101.539</v>
      </c>
      <c r="J64">
        <f t="shared" si="4"/>
        <v>2.0333333333333336E-3</v>
      </c>
      <c r="K64" s="22">
        <f t="shared" si="5"/>
        <v>20.333333333333336</v>
      </c>
    </row>
    <row r="65" spans="1:11" x14ac:dyDescent="0.3">
      <c r="A65" t="s">
        <v>293</v>
      </c>
      <c r="B65">
        <v>0.16164999999999999</v>
      </c>
      <c r="C65">
        <v>54.515999999999998</v>
      </c>
      <c r="D65">
        <v>45.414900000000003</v>
      </c>
      <c r="E65">
        <v>-6.8999999999999997E-4</v>
      </c>
      <c r="F65">
        <v>-1.4999999999999999E-4</v>
      </c>
      <c r="G65">
        <v>-1.7099999999999999E-3</v>
      </c>
      <c r="H65">
        <v>100.09</v>
      </c>
      <c r="J65">
        <f t="shared" si="4"/>
        <v>-8.4999999999999995E-4</v>
      </c>
      <c r="K65" s="22">
        <f t="shared" si="5"/>
        <v>-8.5</v>
      </c>
    </row>
    <row r="66" spans="1:11" x14ac:dyDescent="0.3">
      <c r="A66" t="s">
        <v>294</v>
      </c>
      <c r="B66">
        <v>1.74993</v>
      </c>
      <c r="C66">
        <v>54.591099999999997</v>
      </c>
      <c r="D66">
        <v>45.339100000000002</v>
      </c>
      <c r="E66">
        <v>6.8999999999999997E-4</v>
      </c>
      <c r="F66">
        <v>7.28E-3</v>
      </c>
      <c r="G66">
        <v>1.5399999999999999E-3</v>
      </c>
      <c r="H66">
        <v>101.69</v>
      </c>
      <c r="J66">
        <f t="shared" si="4"/>
        <v>3.1699999999999996E-3</v>
      </c>
      <c r="K66" s="22">
        <f t="shared" si="5"/>
        <v>31.699999999999996</v>
      </c>
    </row>
  </sheetData>
  <conditionalFormatting sqref="K4:K66">
    <cfRule type="cellIs" dxfId="101" priority="1" operator="greaterThan">
      <formula>100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AF57"/>
  <sheetViews>
    <sheetView workbookViewId="0">
      <selection activeCell="P46" sqref="P46"/>
    </sheetView>
  </sheetViews>
  <sheetFormatPr defaultRowHeight="14.4" x14ac:dyDescent="0.3"/>
  <cols>
    <col min="27" max="27" width="5.6640625" customWidth="1"/>
    <col min="28" max="30" width="6.109375" customWidth="1"/>
  </cols>
  <sheetData>
    <row r="2" spans="1:32" x14ac:dyDescent="0.3">
      <c r="A2" s="1" t="s">
        <v>388</v>
      </c>
      <c r="B2" s="1" t="s">
        <v>389</v>
      </c>
    </row>
    <row r="3" spans="1:32" x14ac:dyDescent="0.3">
      <c r="A3" t="s">
        <v>0</v>
      </c>
      <c r="B3" t="s">
        <v>13</v>
      </c>
      <c r="C3" t="s">
        <v>380</v>
      </c>
      <c r="D3" t="s">
        <v>12</v>
      </c>
      <c r="E3" t="s">
        <v>15</v>
      </c>
      <c r="F3" t="s">
        <v>15</v>
      </c>
      <c r="G3" t="s">
        <v>15</v>
      </c>
      <c r="H3" t="s">
        <v>29</v>
      </c>
      <c r="N3" t="s">
        <v>0</v>
      </c>
      <c r="O3" t="s">
        <v>13</v>
      </c>
      <c r="P3" t="s">
        <v>380</v>
      </c>
      <c r="Q3" t="s">
        <v>12</v>
      </c>
      <c r="R3" t="s">
        <v>15</v>
      </c>
      <c r="S3" t="s">
        <v>15</v>
      </c>
      <c r="T3" t="s">
        <v>15</v>
      </c>
      <c r="U3" t="s">
        <v>29</v>
      </c>
      <c r="Y3" t="s">
        <v>61</v>
      </c>
      <c r="Z3" t="s">
        <v>62</v>
      </c>
      <c r="AA3" t="s">
        <v>63</v>
      </c>
      <c r="AB3" t="s">
        <v>64</v>
      </c>
      <c r="AC3" t="s">
        <v>65</v>
      </c>
      <c r="AD3" t="s">
        <v>66</v>
      </c>
      <c r="AE3" t="s">
        <v>67</v>
      </c>
    </row>
    <row r="4" spans="1:32" x14ac:dyDescent="0.3">
      <c r="A4" s="15" t="s">
        <v>381</v>
      </c>
      <c r="B4" s="15">
        <v>1.92327</v>
      </c>
      <c r="C4" s="15">
        <v>1.7722100000000001</v>
      </c>
      <c r="D4" s="15">
        <v>3.49044</v>
      </c>
      <c r="E4" s="15">
        <v>2.0400000000000001E-3</v>
      </c>
      <c r="F4" s="15">
        <v>6.7200000000000003E-3</v>
      </c>
      <c r="G4" s="15">
        <v>6.7600000000000004E-3</v>
      </c>
      <c r="H4" s="15">
        <v>7.2014399999999998</v>
      </c>
      <c r="J4">
        <f t="shared" ref="J4" si="0">AVERAGE(E4:G4)</f>
        <v>5.1733333333333336E-3</v>
      </c>
      <c r="K4" s="22">
        <f t="shared" ref="K4:K10" si="1">J4*10000</f>
        <v>51.733333333333334</v>
      </c>
      <c r="N4" t="s">
        <v>686</v>
      </c>
      <c r="O4">
        <v>1.91096</v>
      </c>
      <c r="P4">
        <v>1.7749699999999999</v>
      </c>
      <c r="Q4">
        <v>3.4754700000000001</v>
      </c>
      <c r="R4">
        <v>7.2199999999999999E-3</v>
      </c>
      <c r="S4">
        <v>-9.1500000000000001E-3</v>
      </c>
      <c r="T4">
        <v>-9.6000000000000002E-4</v>
      </c>
      <c r="U4">
        <v>7.1585200000000002</v>
      </c>
      <c r="Y4">
        <f>O4/32.06</f>
        <v>5.9605739238927008E-2</v>
      </c>
      <c r="Z4">
        <f>(P4)/55.85</f>
        <v>3.1781020590868396E-2</v>
      </c>
      <c r="AA4">
        <f>(Q4)/74.94</f>
        <v>4.6376701361088873E-2</v>
      </c>
      <c r="AB4">
        <f>SUM(Y4:AA4)</f>
        <v>0.13776346119088428</v>
      </c>
      <c r="AC4">
        <f t="shared" ref="AC4" si="2">100*Y4/AB4</f>
        <v>43.266725969041694</v>
      </c>
      <c r="AD4">
        <f t="shared" ref="AD4" si="3">100*Z4/AB4</f>
        <v>23.06926692763097</v>
      </c>
      <c r="AE4">
        <f t="shared" ref="AE4" si="4">100*AA4/AB4</f>
        <v>33.664007103327329</v>
      </c>
      <c r="AF4">
        <f t="shared" ref="AF4" si="5">SUM(AC4:AE4)</f>
        <v>100</v>
      </c>
    </row>
    <row r="5" spans="1:32" x14ac:dyDescent="0.3">
      <c r="A5" s="15" t="s">
        <v>382</v>
      </c>
      <c r="B5" s="15">
        <v>1.8142499999999999</v>
      </c>
      <c r="C5" s="15">
        <v>1.7421</v>
      </c>
      <c r="D5" s="15">
        <v>3.65665</v>
      </c>
      <c r="E5" s="15">
        <v>6.8799999999999998E-3</v>
      </c>
      <c r="F5" s="15">
        <v>1.3799999999999999E-3</v>
      </c>
      <c r="G5" s="15">
        <v>3.96E-3</v>
      </c>
      <c r="H5" s="15">
        <v>7.2252000000000001</v>
      </c>
      <c r="J5">
        <f t="shared" ref="J5:J10" si="6">AVERAGE(E5:G5)</f>
        <v>4.0733333333333333E-3</v>
      </c>
      <c r="K5" s="22">
        <f t="shared" si="1"/>
        <v>40.733333333333334</v>
      </c>
      <c r="N5" t="s">
        <v>687</v>
      </c>
      <c r="O5">
        <v>1.7874399999999999</v>
      </c>
      <c r="P5">
        <v>1.7761199999999999</v>
      </c>
      <c r="Q5">
        <v>3.6486200000000002</v>
      </c>
      <c r="R5">
        <v>1.6999999999999999E-3</v>
      </c>
      <c r="S5">
        <v>-3.8999999999999998E-3</v>
      </c>
      <c r="T5">
        <v>-3.2399999999999998E-3</v>
      </c>
      <c r="U5">
        <v>7.2067399999999999</v>
      </c>
      <c r="Y5">
        <f>O5/32.06</f>
        <v>5.5752963194011219E-2</v>
      </c>
      <c r="Z5">
        <f>(P5)/55.85</f>
        <v>3.180161145926589E-2</v>
      </c>
      <c r="AA5">
        <f>(Q5)/74.94</f>
        <v>4.8687216439818527E-2</v>
      </c>
      <c r="AB5">
        <f>SUM(Y5:AA5)</f>
        <v>0.13624179109309564</v>
      </c>
      <c r="AC5">
        <f t="shared" ref="AC5" si="7">100*Y5/AB5</f>
        <v>40.922071522029945</v>
      </c>
      <c r="AD5">
        <f t="shared" ref="AD5" si="8">100*Z5/AB5</f>
        <v>23.342038594850436</v>
      </c>
      <c r="AE5">
        <f t="shared" ref="AE5" si="9">100*AA5/AB5</f>
        <v>35.735889883119611</v>
      </c>
      <c r="AF5">
        <f t="shared" ref="AF5" si="10">SUM(AC5:AE5)</f>
        <v>99.999999999999986</v>
      </c>
    </row>
    <row r="6" spans="1:32" x14ac:dyDescent="0.3">
      <c r="A6" s="15" t="s">
        <v>383</v>
      </c>
      <c r="B6" s="15">
        <v>1.7919799999999999</v>
      </c>
      <c r="C6" s="15">
        <v>1.7448600000000001</v>
      </c>
      <c r="D6" s="15">
        <v>3.6470799999999999</v>
      </c>
      <c r="E6" s="15">
        <v>1.017E-2</v>
      </c>
      <c r="F6" s="15">
        <v>1.3350000000000001E-2</v>
      </c>
      <c r="G6" s="15">
        <v>3.5999999999999999E-3</v>
      </c>
      <c r="H6" s="15">
        <v>7.2110300000000001</v>
      </c>
      <c r="J6">
        <f t="shared" si="6"/>
        <v>9.0399999999999994E-3</v>
      </c>
      <c r="K6" s="22">
        <f t="shared" si="1"/>
        <v>90.399999999999991</v>
      </c>
    </row>
    <row r="7" spans="1:32" x14ac:dyDescent="0.3">
      <c r="A7" s="15" t="s">
        <v>384</v>
      </c>
      <c r="B7" s="15">
        <v>1.7305299999999999</v>
      </c>
      <c r="C7" s="15">
        <v>1.55318</v>
      </c>
      <c r="D7" s="15">
        <v>3.6186600000000002</v>
      </c>
      <c r="E7" s="15">
        <v>2.9399999999999999E-3</v>
      </c>
      <c r="F7" s="15">
        <v>1.6299999999999999E-3</v>
      </c>
      <c r="G7" s="15">
        <v>8.8500000000000002E-3</v>
      </c>
      <c r="H7" s="15">
        <v>6.9157799999999998</v>
      </c>
      <c r="J7">
        <f t="shared" si="6"/>
        <v>4.4733333333333335E-3</v>
      </c>
      <c r="K7" s="22">
        <f t="shared" si="1"/>
        <v>44.733333333333334</v>
      </c>
    </row>
    <row r="8" spans="1:32" x14ac:dyDescent="0.3">
      <c r="A8" s="15" t="s">
        <v>385</v>
      </c>
      <c r="B8" s="15">
        <v>1.9480200000000001</v>
      </c>
      <c r="C8" s="15">
        <v>1.7746599999999999</v>
      </c>
      <c r="D8" s="15">
        <v>3.4841000000000002</v>
      </c>
      <c r="E8" s="15">
        <v>1.82E-3</v>
      </c>
      <c r="F8" s="15">
        <v>5.64E-3</v>
      </c>
      <c r="G8" s="15">
        <v>4.5399999999999998E-3</v>
      </c>
      <c r="H8" s="15">
        <v>7.2187900000000003</v>
      </c>
      <c r="J8">
        <f t="shared" si="6"/>
        <v>4.0000000000000001E-3</v>
      </c>
      <c r="K8" s="22">
        <f t="shared" si="1"/>
        <v>40</v>
      </c>
    </row>
    <row r="9" spans="1:32" x14ac:dyDescent="0.3">
      <c r="A9" s="15" t="s">
        <v>386</v>
      </c>
      <c r="B9" s="15">
        <v>1.83718</v>
      </c>
      <c r="C9" s="15">
        <v>1.76932</v>
      </c>
      <c r="D9" s="15">
        <v>3.6272799999999998</v>
      </c>
      <c r="E9" s="15">
        <v>4.4099999999999999E-3</v>
      </c>
      <c r="F9" s="15">
        <v>6.8799999999999998E-3</v>
      </c>
      <c r="G9" s="15">
        <v>5.1200000000000004E-3</v>
      </c>
      <c r="H9" s="15">
        <v>7.2501800000000003</v>
      </c>
      <c r="J9">
        <f t="shared" si="6"/>
        <v>5.47E-3</v>
      </c>
      <c r="K9" s="22">
        <f t="shared" si="1"/>
        <v>54.7</v>
      </c>
    </row>
    <row r="10" spans="1:32" x14ac:dyDescent="0.3">
      <c r="A10" s="15" t="s">
        <v>387</v>
      </c>
      <c r="B10" s="15">
        <v>1.7910699999999999</v>
      </c>
      <c r="C10" s="15">
        <v>1.58447</v>
      </c>
      <c r="D10" s="15">
        <v>3.59673</v>
      </c>
      <c r="E10" s="15">
        <v>4.3499999999999997E-3</v>
      </c>
      <c r="F10" s="15">
        <v>5.6999999999999998E-4</v>
      </c>
      <c r="G10" s="15">
        <v>6.2599999999999999E-3</v>
      </c>
      <c r="H10" s="15">
        <v>6.9834500000000004</v>
      </c>
      <c r="J10">
        <f t="shared" si="6"/>
        <v>3.7266666666666663E-3</v>
      </c>
      <c r="K10" s="22">
        <f t="shared" si="1"/>
        <v>37.266666666666666</v>
      </c>
    </row>
    <row r="13" spans="1:32" x14ac:dyDescent="0.3">
      <c r="A13" s="1" t="s">
        <v>390</v>
      </c>
      <c r="B13" s="1" t="s">
        <v>391</v>
      </c>
    </row>
    <row r="14" spans="1:32" x14ac:dyDescent="0.3">
      <c r="A14" t="s">
        <v>0</v>
      </c>
      <c r="B14" t="s">
        <v>13</v>
      </c>
      <c r="C14" t="s">
        <v>380</v>
      </c>
      <c r="D14" t="s">
        <v>12</v>
      </c>
      <c r="E14" t="s">
        <v>15</v>
      </c>
      <c r="F14" t="s">
        <v>15</v>
      </c>
      <c r="G14" t="s">
        <v>15</v>
      </c>
      <c r="H14" t="s">
        <v>29</v>
      </c>
      <c r="K14" s="22"/>
      <c r="M14" t="s">
        <v>0</v>
      </c>
      <c r="N14" t="s">
        <v>13</v>
      </c>
      <c r="O14" t="s">
        <v>380</v>
      </c>
      <c r="P14" t="s">
        <v>12</v>
      </c>
      <c r="Q14" t="s">
        <v>15</v>
      </c>
      <c r="R14" t="s">
        <v>15</v>
      </c>
      <c r="S14" t="s">
        <v>15</v>
      </c>
      <c r="T14" t="s">
        <v>29</v>
      </c>
      <c r="X14" t="s">
        <v>61</v>
      </c>
      <c r="Y14" t="s">
        <v>62</v>
      </c>
      <c r="Z14" t="s">
        <v>63</v>
      </c>
      <c r="AA14" t="s">
        <v>64</v>
      </c>
      <c r="AB14" t="s">
        <v>65</v>
      </c>
      <c r="AC14" t="s">
        <v>66</v>
      </c>
      <c r="AD14" t="s">
        <v>67</v>
      </c>
    </row>
    <row r="15" spans="1:32" x14ac:dyDescent="0.3">
      <c r="A15" t="s">
        <v>394</v>
      </c>
      <c r="B15">
        <v>17.215800000000002</v>
      </c>
      <c r="C15">
        <v>34.138100000000001</v>
      </c>
      <c r="D15">
        <v>46.863500000000002</v>
      </c>
      <c r="E15">
        <v>-7.1000000000000004E-3</v>
      </c>
      <c r="F15">
        <v>9.3000000000000005E-4</v>
      </c>
      <c r="G15">
        <v>3.9300000000000003E-3</v>
      </c>
      <c r="H15">
        <v>98.215199999999996</v>
      </c>
      <c r="J15">
        <f t="shared" ref="J15:J20" si="11">AVERAGE(E15:G15)</f>
        <v>-7.4666666666666664E-4</v>
      </c>
      <c r="K15" s="22">
        <f t="shared" ref="K15:K20" si="12">J15*10000</f>
        <v>-7.4666666666666668</v>
      </c>
      <c r="M15" t="s">
        <v>394</v>
      </c>
      <c r="N15">
        <v>17.215299999999999</v>
      </c>
      <c r="O15">
        <v>34.1387</v>
      </c>
      <c r="P15">
        <v>46.863999999999997</v>
      </c>
      <c r="Q15">
        <v>-6.2199999999999998E-3</v>
      </c>
      <c r="R15">
        <v>-4.2900000000000004E-3</v>
      </c>
      <c r="S15">
        <v>-7.6999999999999996E-4</v>
      </c>
      <c r="T15">
        <v>98.206699999999998</v>
      </c>
      <c r="V15">
        <f t="shared" ref="V15" si="13">AVERAGE(Q15:S15)</f>
        <v>-3.7599999999999999E-3</v>
      </c>
      <c r="W15" s="22">
        <f t="shared" ref="W15:W20" si="14">V15*10000</f>
        <v>-37.6</v>
      </c>
      <c r="X15">
        <f>N15/32.06</f>
        <v>0.53697130380536484</v>
      </c>
      <c r="Y15">
        <f>(O15)/55.85</f>
        <v>0.6112569382273948</v>
      </c>
      <c r="Z15">
        <f>(P15)/74.94</f>
        <v>0.62535361622631436</v>
      </c>
      <c r="AA15">
        <f>SUM(X15:Z15)</f>
        <v>1.7735818582590741</v>
      </c>
      <c r="AB15">
        <f>100*X15/AA15</f>
        <v>30.276093618393752</v>
      </c>
      <c r="AC15">
        <f>100*Y15/AA15</f>
        <v>34.464546160130269</v>
      </c>
      <c r="AD15">
        <f>100*Z15/AA15</f>
        <v>35.259360221475973</v>
      </c>
      <c r="AE15">
        <f>SUM(AB15:AD15)</f>
        <v>99.999999999999986</v>
      </c>
      <c r="AF15">
        <f>SUM(AC15:AE15)</f>
        <v>169.72390638160624</v>
      </c>
    </row>
    <row r="16" spans="1:32" x14ac:dyDescent="0.3">
      <c r="A16" t="s">
        <v>395</v>
      </c>
      <c r="B16">
        <v>17.901499999999999</v>
      </c>
      <c r="C16">
        <v>34.484299999999998</v>
      </c>
      <c r="D16">
        <v>45.542299999999997</v>
      </c>
      <c r="E16">
        <v>-3.7000000000000002E-3</v>
      </c>
      <c r="F16">
        <v>-1.58E-3</v>
      </c>
      <c r="G16">
        <v>-4.8399999999999997E-3</v>
      </c>
      <c r="H16">
        <v>97.918000000000006</v>
      </c>
      <c r="J16">
        <f t="shared" si="11"/>
        <v>-3.3733333333333337E-3</v>
      </c>
      <c r="K16" s="22">
        <f t="shared" si="12"/>
        <v>-33.733333333333334</v>
      </c>
      <c r="M16" t="s">
        <v>395</v>
      </c>
      <c r="N16">
        <v>17.901</v>
      </c>
      <c r="O16">
        <v>34.484999999999999</v>
      </c>
      <c r="P16">
        <v>45.5428</v>
      </c>
      <c r="Q16">
        <v>-2.82E-3</v>
      </c>
      <c r="R16">
        <v>-6.7999999999999996E-3</v>
      </c>
      <c r="S16">
        <v>-9.5499999999999995E-3</v>
      </c>
      <c r="T16">
        <v>97.909499999999994</v>
      </c>
      <c r="V16">
        <f t="shared" ref="V16:V20" si="15">AVERAGE(Q16:S16)</f>
        <v>-6.3899999999999998E-3</v>
      </c>
      <c r="W16" s="22">
        <f t="shared" si="14"/>
        <v>-63.9</v>
      </c>
      <c r="X16">
        <f t="shared" ref="X16:X30" si="16">N16/32.06</f>
        <v>0.55835932626325635</v>
      </c>
      <c r="Y16">
        <f t="shared" ref="Y16:Y30" si="17">(O16)/55.85</f>
        <v>0.61745747538048346</v>
      </c>
      <c r="Z16">
        <f t="shared" ref="Z16:Z30" si="18">(P16)/74.94</f>
        <v>0.60772351214304776</v>
      </c>
      <c r="AA16">
        <f t="shared" ref="AA16:AA30" si="19">SUM(X16:Z16)</f>
        <v>1.7835403137867876</v>
      </c>
      <c r="AB16">
        <f t="shared" ref="AB16:AB30" si="20">100*X16/AA16</f>
        <v>31.306235241622083</v>
      </c>
      <c r="AC16">
        <f t="shared" ref="AC16:AC30" si="21">100*Y16/AA16</f>
        <v>34.619765564452337</v>
      </c>
      <c r="AD16">
        <f t="shared" ref="AD16:AD20" si="22">100*Z16/AA16</f>
        <v>34.07399919392558</v>
      </c>
      <c r="AE16">
        <f t="shared" ref="AE16:AE30" si="23">SUM(AB16:AD16)</f>
        <v>100</v>
      </c>
    </row>
    <row r="17" spans="1:31" x14ac:dyDescent="0.3">
      <c r="A17" t="s">
        <v>396</v>
      </c>
      <c r="B17">
        <v>17.654199999999999</v>
      </c>
      <c r="C17">
        <v>32.034799999999997</v>
      </c>
      <c r="D17">
        <v>45.460900000000002</v>
      </c>
      <c r="E17">
        <v>-1.91E-3</v>
      </c>
      <c r="F17">
        <v>1.9E-3</v>
      </c>
      <c r="G17">
        <v>-1.8799999999999999E-3</v>
      </c>
      <c r="H17">
        <v>95.147999999999996</v>
      </c>
      <c r="J17">
        <f t="shared" si="11"/>
        <v>-6.3000000000000003E-4</v>
      </c>
      <c r="K17" s="22">
        <f t="shared" si="12"/>
        <v>-6.3</v>
      </c>
      <c r="M17" t="s">
        <v>396</v>
      </c>
      <c r="N17">
        <v>17.653700000000001</v>
      </c>
      <c r="O17">
        <v>32.035400000000003</v>
      </c>
      <c r="P17">
        <v>45.461300000000001</v>
      </c>
      <c r="Q17">
        <v>-1.0399999999999999E-3</v>
      </c>
      <c r="R17">
        <v>-3.31E-3</v>
      </c>
      <c r="S17">
        <v>-6.5900000000000004E-3</v>
      </c>
      <c r="T17">
        <v>95.139399999999995</v>
      </c>
      <c r="V17">
        <f t="shared" si="15"/>
        <v>-3.6466666666666665E-3</v>
      </c>
      <c r="W17" s="22">
        <f t="shared" si="14"/>
        <v>-36.466666666666669</v>
      </c>
      <c r="X17">
        <f t="shared" si="16"/>
        <v>0.55064566437928886</v>
      </c>
      <c r="Y17">
        <f t="shared" si="17"/>
        <v>0.57359713518352728</v>
      </c>
      <c r="Z17">
        <f t="shared" si="18"/>
        <v>0.6066359754470243</v>
      </c>
      <c r="AA17">
        <f t="shared" si="19"/>
        <v>1.7308787750098404</v>
      </c>
      <c r="AB17">
        <f t="shared" si="20"/>
        <v>31.813069310770093</v>
      </c>
      <c r="AC17">
        <f t="shared" si="21"/>
        <v>33.139070365009601</v>
      </c>
      <c r="AD17">
        <f t="shared" si="22"/>
        <v>35.047860324220302</v>
      </c>
      <c r="AE17">
        <f t="shared" si="23"/>
        <v>100</v>
      </c>
    </row>
    <row r="18" spans="1:31" x14ac:dyDescent="0.3">
      <c r="A18" t="s">
        <v>397</v>
      </c>
      <c r="B18">
        <v>16.9361</v>
      </c>
      <c r="C18">
        <v>30.693100000000001</v>
      </c>
      <c r="D18">
        <v>45.7789</v>
      </c>
      <c r="E18">
        <v>-4.5900000000000003E-3</v>
      </c>
      <c r="F18">
        <v>-1.15E-3</v>
      </c>
      <c r="G18">
        <v>-4.4999999999999999E-4</v>
      </c>
      <c r="H18">
        <v>93.401899999999998</v>
      </c>
      <c r="J18">
        <f t="shared" si="11"/>
        <v>-2.0633333333333333E-3</v>
      </c>
      <c r="K18" s="22">
        <f t="shared" si="12"/>
        <v>-20.633333333333333</v>
      </c>
      <c r="M18" t="s">
        <v>397</v>
      </c>
      <c r="N18">
        <v>16.935600000000001</v>
      </c>
      <c r="O18">
        <v>30.6937</v>
      </c>
      <c r="P18">
        <v>45.779200000000003</v>
      </c>
      <c r="Q18">
        <v>-3.7100000000000002E-3</v>
      </c>
      <c r="R18">
        <v>-6.3699999999999998E-3</v>
      </c>
      <c r="S18">
        <v>-5.1599999999999997E-3</v>
      </c>
      <c r="T18">
        <v>93.393299999999996</v>
      </c>
      <c r="V18">
        <f t="shared" si="15"/>
        <v>-5.0800000000000003E-3</v>
      </c>
      <c r="W18" s="22">
        <f t="shared" si="14"/>
        <v>-50.800000000000004</v>
      </c>
      <c r="X18">
        <f t="shared" si="16"/>
        <v>0.52824703680598872</v>
      </c>
      <c r="Y18">
        <f t="shared" si="17"/>
        <v>0.54957385854968666</v>
      </c>
      <c r="Z18">
        <f t="shared" si="18"/>
        <v>0.61087803576194299</v>
      </c>
      <c r="AA18">
        <f t="shared" si="19"/>
        <v>1.6886989311176184</v>
      </c>
      <c r="AB18">
        <f t="shared" si="20"/>
        <v>31.281303438522528</v>
      </c>
      <c r="AC18">
        <f t="shared" si="21"/>
        <v>32.544217824900649</v>
      </c>
      <c r="AD18">
        <f t="shared" si="22"/>
        <v>36.174478736576823</v>
      </c>
      <c r="AE18">
        <f t="shared" si="23"/>
        <v>100</v>
      </c>
    </row>
    <row r="19" spans="1:31" x14ac:dyDescent="0.3">
      <c r="A19" t="s">
        <v>398</v>
      </c>
      <c r="B19">
        <v>17.673300000000001</v>
      </c>
      <c r="C19">
        <v>34.383000000000003</v>
      </c>
      <c r="D19">
        <v>45.945599999999999</v>
      </c>
      <c r="E19">
        <v>2.6800000000000001E-3</v>
      </c>
      <c r="F19">
        <v>-1.6000000000000001E-3</v>
      </c>
      <c r="G19">
        <v>-1.47E-3</v>
      </c>
      <c r="H19">
        <v>98.001400000000004</v>
      </c>
      <c r="J19">
        <f t="shared" si="11"/>
        <v>-1.2999999999999999E-4</v>
      </c>
      <c r="K19" s="22">
        <f t="shared" si="12"/>
        <v>-1.2999999999999998</v>
      </c>
      <c r="M19" t="s">
        <v>398</v>
      </c>
      <c r="N19">
        <v>17.672699999999999</v>
      </c>
      <c r="O19">
        <v>34.383600000000001</v>
      </c>
      <c r="P19">
        <v>45.945999999999998</v>
      </c>
      <c r="Q19">
        <v>3.5599999999999998E-3</v>
      </c>
      <c r="R19">
        <v>-6.8199999999999997E-3</v>
      </c>
      <c r="S19">
        <v>-6.1799999999999997E-3</v>
      </c>
      <c r="T19">
        <v>97.992900000000006</v>
      </c>
      <c r="V19">
        <f t="shared" si="15"/>
        <v>-3.146666666666667E-3</v>
      </c>
      <c r="W19" s="22">
        <f t="shared" si="14"/>
        <v>-31.466666666666669</v>
      </c>
      <c r="X19">
        <f t="shared" si="16"/>
        <v>0.55123830318153455</v>
      </c>
      <c r="Y19">
        <f t="shared" si="17"/>
        <v>0.61564189794091317</v>
      </c>
      <c r="Z19">
        <f t="shared" si="18"/>
        <v>0.61310381638644251</v>
      </c>
      <c r="AA19">
        <f t="shared" si="19"/>
        <v>1.7799840175088901</v>
      </c>
      <c r="AB19">
        <f t="shared" si="20"/>
        <v>30.968722064875582</v>
      </c>
      <c r="AC19">
        <f t="shared" si="21"/>
        <v>34.586934033402827</v>
      </c>
      <c r="AD19">
        <f t="shared" si="22"/>
        <v>34.444343901721602</v>
      </c>
      <c r="AE19">
        <f t="shared" si="23"/>
        <v>100</v>
      </c>
    </row>
    <row r="20" spans="1:31" x14ac:dyDescent="0.3">
      <c r="A20" t="s">
        <v>399</v>
      </c>
      <c r="B20">
        <v>18.116700000000002</v>
      </c>
      <c r="C20">
        <v>34.600200000000001</v>
      </c>
      <c r="D20">
        <v>45.013500000000001</v>
      </c>
      <c r="E20">
        <v>-3.8600000000000001E-3</v>
      </c>
      <c r="F20">
        <v>-7.2000000000000005E-4</v>
      </c>
      <c r="G20">
        <v>6.4000000000000005E-4</v>
      </c>
      <c r="H20">
        <v>97.726399999999998</v>
      </c>
      <c r="J20">
        <f t="shared" si="11"/>
        <v>-1.3133333333333332E-3</v>
      </c>
      <c r="K20" s="22">
        <f t="shared" si="12"/>
        <v>-13.133333333333333</v>
      </c>
      <c r="M20" t="s">
        <v>399</v>
      </c>
      <c r="N20">
        <v>18.116199999999999</v>
      </c>
      <c r="O20">
        <v>34.6008</v>
      </c>
      <c r="P20">
        <v>45.0139</v>
      </c>
      <c r="Q20">
        <v>-2.99E-3</v>
      </c>
      <c r="R20">
        <v>-5.94E-3</v>
      </c>
      <c r="S20">
        <v>-4.0699999999999998E-3</v>
      </c>
      <c r="T20">
        <v>97.7179</v>
      </c>
      <c r="V20">
        <f t="shared" si="15"/>
        <v>-4.333333333333334E-3</v>
      </c>
      <c r="W20" s="22">
        <f t="shared" si="14"/>
        <v>-43.333333333333343</v>
      </c>
      <c r="X20">
        <f t="shared" si="16"/>
        <v>0.56507174048658759</v>
      </c>
      <c r="Y20">
        <f t="shared" si="17"/>
        <v>0.61953088630259623</v>
      </c>
      <c r="Z20">
        <f t="shared" si="18"/>
        <v>0.60066586602615424</v>
      </c>
      <c r="AA20">
        <f t="shared" si="19"/>
        <v>1.7852684928153382</v>
      </c>
      <c r="AB20">
        <f t="shared" si="20"/>
        <v>31.651919179701594</v>
      </c>
      <c r="AC20">
        <f t="shared" si="21"/>
        <v>34.702392877925412</v>
      </c>
      <c r="AD20">
        <f t="shared" si="22"/>
        <v>33.645687942372987</v>
      </c>
      <c r="AE20">
        <f t="shared" si="23"/>
        <v>99.999999999999986</v>
      </c>
    </row>
    <row r="23" spans="1:31" x14ac:dyDescent="0.3">
      <c r="A23" s="1" t="s">
        <v>392</v>
      </c>
      <c r="B23" s="1" t="s">
        <v>393</v>
      </c>
    </row>
    <row r="24" spans="1:31" x14ac:dyDescent="0.3">
      <c r="A24" t="s">
        <v>0</v>
      </c>
      <c r="B24" t="s">
        <v>13</v>
      </c>
      <c r="C24" t="s">
        <v>380</v>
      </c>
      <c r="D24" t="s">
        <v>12</v>
      </c>
      <c r="E24" t="s">
        <v>15</v>
      </c>
      <c r="F24" t="s">
        <v>15</v>
      </c>
      <c r="G24" t="s">
        <v>15</v>
      </c>
      <c r="H24" t="s">
        <v>29</v>
      </c>
      <c r="M24" t="s">
        <v>0</v>
      </c>
      <c r="N24" t="s">
        <v>13</v>
      </c>
      <c r="O24" t="s">
        <v>380</v>
      </c>
      <c r="P24" t="s">
        <v>12</v>
      </c>
      <c r="Q24" t="s">
        <v>15</v>
      </c>
      <c r="R24" t="s">
        <v>15</v>
      </c>
      <c r="S24" t="s">
        <v>15</v>
      </c>
      <c r="T24" t="s">
        <v>29</v>
      </c>
    </row>
    <row r="25" spans="1:31" x14ac:dyDescent="0.3">
      <c r="A25" t="s">
        <v>400</v>
      </c>
      <c r="B25">
        <v>18.4254</v>
      </c>
      <c r="C25">
        <v>34.497399999999999</v>
      </c>
      <c r="D25">
        <v>45.359200000000001</v>
      </c>
      <c r="E25">
        <v>-6.3099999999999996E-3</v>
      </c>
      <c r="F25">
        <v>4.28E-3</v>
      </c>
      <c r="G25">
        <v>6.0999999999999997E-4</v>
      </c>
      <c r="H25">
        <v>98.280600000000007</v>
      </c>
      <c r="J25">
        <f t="shared" ref="J25" si="24">AVERAGE(E25:G25)</f>
        <v>-4.7333333333333326E-4</v>
      </c>
      <c r="K25" s="22">
        <f t="shared" ref="K25:K30" si="25">J25*10000</f>
        <v>-4.7333333333333325</v>
      </c>
      <c r="M25" t="s">
        <v>400</v>
      </c>
      <c r="N25">
        <v>18.424900000000001</v>
      </c>
      <c r="O25">
        <v>34.498100000000001</v>
      </c>
      <c r="P25">
        <v>45.3596</v>
      </c>
      <c r="Q25">
        <v>-5.4400000000000004E-3</v>
      </c>
      <c r="R25">
        <v>-9.3000000000000005E-4</v>
      </c>
      <c r="S25">
        <v>-4.1000000000000003E-3</v>
      </c>
      <c r="T25">
        <v>98.272099999999995</v>
      </c>
      <c r="V25">
        <f t="shared" ref="V25" si="26">AVERAGE(Q25:S25)</f>
        <v>-3.49E-3</v>
      </c>
      <c r="W25" s="22">
        <f t="shared" ref="W25:W30" si="27">V25*10000</f>
        <v>-34.9</v>
      </c>
      <c r="X25">
        <f t="shared" si="16"/>
        <v>0.57470056144728632</v>
      </c>
      <c r="Y25">
        <f t="shared" si="17"/>
        <v>0.61769203222918534</v>
      </c>
      <c r="Z25">
        <f t="shared" si="18"/>
        <v>0.60527888977848943</v>
      </c>
      <c r="AA25">
        <f t="shared" si="19"/>
        <v>1.7976714834549612</v>
      </c>
      <c r="AB25">
        <f t="shared" si="20"/>
        <v>31.969164930110814</v>
      </c>
      <c r="AC25">
        <f t="shared" si="21"/>
        <v>34.36067367782001</v>
      </c>
      <c r="AD25">
        <f t="shared" ref="AD25:AD30" si="28">100*Z25/AA25</f>
        <v>33.670161392069168</v>
      </c>
      <c r="AE25">
        <f t="shared" si="23"/>
        <v>100</v>
      </c>
    </row>
    <row r="26" spans="1:31" x14ac:dyDescent="0.3">
      <c r="A26" t="s">
        <v>401</v>
      </c>
      <c r="B26">
        <v>19.305199999999999</v>
      </c>
      <c r="C26">
        <v>34.902700000000003</v>
      </c>
      <c r="D26">
        <v>44.058100000000003</v>
      </c>
      <c r="E26">
        <v>4.4000000000000002E-4</v>
      </c>
      <c r="F26">
        <v>-2.8900000000000002E-3</v>
      </c>
      <c r="G26">
        <v>-6.3099999999999996E-3</v>
      </c>
      <c r="H26">
        <v>98.257199999999997</v>
      </c>
      <c r="J26">
        <f t="shared" ref="J26:J30" si="29">AVERAGE(E26:G26)</f>
        <v>-2.9200000000000003E-3</v>
      </c>
      <c r="K26" s="22">
        <f t="shared" si="25"/>
        <v>-29.200000000000003</v>
      </c>
      <c r="M26" t="s">
        <v>401</v>
      </c>
      <c r="N26">
        <v>19.304600000000001</v>
      </c>
      <c r="O26">
        <v>34.903300000000002</v>
      </c>
      <c r="P26">
        <v>44.058500000000002</v>
      </c>
      <c r="Q26">
        <v>1.32E-3</v>
      </c>
      <c r="R26">
        <v>-8.1099999999999992E-3</v>
      </c>
      <c r="S26">
        <v>-1.103E-2</v>
      </c>
      <c r="T26">
        <v>98.248599999999996</v>
      </c>
      <c r="V26">
        <f t="shared" ref="V26:V30" si="30">AVERAGE(Q26:S26)</f>
        <v>-5.94E-3</v>
      </c>
      <c r="W26" s="22">
        <f t="shared" si="27"/>
        <v>-59.4</v>
      </c>
      <c r="X26">
        <f t="shared" si="16"/>
        <v>0.6021397379912663</v>
      </c>
      <c r="Y26">
        <f t="shared" si="17"/>
        <v>0.62494717994628468</v>
      </c>
      <c r="Z26">
        <f t="shared" si="18"/>
        <v>0.58791700026688021</v>
      </c>
      <c r="AA26">
        <f t="shared" si="19"/>
        <v>1.8150039182044311</v>
      </c>
      <c r="AB26">
        <f t="shared" si="20"/>
        <v>33.175671520696127</v>
      </c>
      <c r="AC26">
        <f t="shared" si="21"/>
        <v>34.432277180125318</v>
      </c>
      <c r="AD26">
        <f t="shared" si="28"/>
        <v>32.392051299178561</v>
      </c>
      <c r="AE26">
        <f t="shared" si="23"/>
        <v>100.00000000000001</v>
      </c>
    </row>
    <row r="27" spans="1:31" s="15" customFormat="1" x14ac:dyDescent="0.3">
      <c r="A27" s="15" t="s">
        <v>402</v>
      </c>
      <c r="B27" s="15">
        <v>17.142499999999998</v>
      </c>
      <c r="C27" s="15">
        <v>29.960599999999999</v>
      </c>
      <c r="D27" s="15">
        <v>46.03</v>
      </c>
      <c r="E27" s="15">
        <v>-4.0600000000000002E-3</v>
      </c>
      <c r="F27" s="15">
        <v>-6.2E-4</v>
      </c>
      <c r="G27" s="15">
        <v>-3.5799999999999998E-3</v>
      </c>
      <c r="H27" s="15">
        <v>93.124799999999993</v>
      </c>
      <c r="J27" s="15">
        <f t="shared" si="29"/>
        <v>-2.7533333333333333E-3</v>
      </c>
      <c r="K27" s="43">
        <f t="shared" si="25"/>
        <v>-27.533333333333335</v>
      </c>
      <c r="M27" s="15" t="s">
        <v>402</v>
      </c>
      <c r="N27" s="15">
        <v>17.141999999999999</v>
      </c>
      <c r="O27" s="15">
        <v>29.961200000000002</v>
      </c>
      <c r="P27" s="15">
        <v>46.0304</v>
      </c>
      <c r="Q27" s="15">
        <v>-3.1800000000000001E-3</v>
      </c>
      <c r="R27" s="15">
        <v>-5.8399999999999997E-3</v>
      </c>
      <c r="S27" s="15">
        <v>-8.2900000000000005E-3</v>
      </c>
      <c r="T27" s="15">
        <v>93.116200000000006</v>
      </c>
      <c r="V27" s="15">
        <f t="shared" si="30"/>
        <v>-5.77E-3</v>
      </c>
      <c r="W27" s="43">
        <f t="shared" si="27"/>
        <v>-57.7</v>
      </c>
      <c r="X27" s="15">
        <f t="shared" si="16"/>
        <v>0.53468496568933244</v>
      </c>
      <c r="Y27" s="15">
        <f t="shared" si="17"/>
        <v>0.53645837063563118</v>
      </c>
      <c r="Z27" s="15">
        <f t="shared" si="18"/>
        <v>0.61423005070723247</v>
      </c>
      <c r="AA27" s="15">
        <f t="shared" si="19"/>
        <v>1.6853733870321961</v>
      </c>
      <c r="AB27" s="15">
        <f t="shared" si="20"/>
        <v>31.725015346947462</v>
      </c>
      <c r="AC27" s="15">
        <f t="shared" si="21"/>
        <v>31.830238614381486</v>
      </c>
      <c r="AE27" s="15">
        <f t="shared" si="23"/>
        <v>63.555253961328944</v>
      </c>
    </row>
    <row r="28" spans="1:31" x14ac:dyDescent="0.3">
      <c r="A28" t="s">
        <v>403</v>
      </c>
      <c r="B28">
        <v>18.5459</v>
      </c>
      <c r="C28">
        <v>33.893799999999999</v>
      </c>
      <c r="D28">
        <v>45.089199999999998</v>
      </c>
      <c r="E28">
        <v>-3.7200000000000002E-3</v>
      </c>
      <c r="F28">
        <v>1.6000000000000001E-3</v>
      </c>
      <c r="G28">
        <v>1.2E-4</v>
      </c>
      <c r="H28">
        <v>97.526799999999994</v>
      </c>
      <c r="J28">
        <f t="shared" si="29"/>
        <v>-6.6666666666666686E-4</v>
      </c>
      <c r="K28" s="22">
        <f t="shared" si="25"/>
        <v>-6.6666666666666687</v>
      </c>
      <c r="M28" t="s">
        <v>403</v>
      </c>
      <c r="N28">
        <v>18.545300000000001</v>
      </c>
      <c r="O28">
        <v>33.894399999999997</v>
      </c>
      <c r="P28">
        <v>45.089599999999997</v>
      </c>
      <c r="Q28">
        <v>-2.8400000000000001E-3</v>
      </c>
      <c r="R28">
        <v>-3.6099999999999999E-3</v>
      </c>
      <c r="S28">
        <v>-4.5900000000000003E-3</v>
      </c>
      <c r="T28">
        <v>97.518299999999996</v>
      </c>
      <c r="V28">
        <f t="shared" si="30"/>
        <v>-3.6800000000000005E-3</v>
      </c>
      <c r="W28" s="22">
        <f t="shared" si="27"/>
        <v>-36.800000000000004</v>
      </c>
      <c r="X28">
        <f t="shared" si="16"/>
        <v>0.57845601996257012</v>
      </c>
      <c r="Y28">
        <f t="shared" si="17"/>
        <v>0.60688272157564904</v>
      </c>
      <c r="Z28">
        <f t="shared" si="18"/>
        <v>0.60167600747264471</v>
      </c>
      <c r="AA28">
        <f t="shared" si="19"/>
        <v>1.7870147490108637</v>
      </c>
      <c r="AB28">
        <f t="shared" si="20"/>
        <v>32.369963386298473</v>
      </c>
      <c r="AC28">
        <f t="shared" si="21"/>
        <v>33.960700207514606</v>
      </c>
      <c r="AD28">
        <f t="shared" si="28"/>
        <v>33.669336406186929</v>
      </c>
      <c r="AE28">
        <f t="shared" si="23"/>
        <v>100.00000000000001</v>
      </c>
    </row>
    <row r="29" spans="1:31" x14ac:dyDescent="0.3">
      <c r="A29" t="s">
        <v>404</v>
      </c>
      <c r="B29">
        <v>19.328099999999999</v>
      </c>
      <c r="C29">
        <v>35.0379</v>
      </c>
      <c r="D29">
        <v>43.965200000000003</v>
      </c>
      <c r="E29">
        <v>-3.81E-3</v>
      </c>
      <c r="F29">
        <v>2.0000000000000002E-5</v>
      </c>
      <c r="G29">
        <v>-3.2299999999999998E-3</v>
      </c>
      <c r="H29">
        <v>98.324100000000001</v>
      </c>
      <c r="J29">
        <f t="shared" si="29"/>
        <v>-2.3400000000000001E-3</v>
      </c>
      <c r="K29" s="22">
        <f t="shared" si="25"/>
        <v>-23.400000000000002</v>
      </c>
      <c r="M29" t="s">
        <v>404</v>
      </c>
      <c r="N29">
        <v>19.327500000000001</v>
      </c>
      <c r="O29">
        <v>35.038499999999999</v>
      </c>
      <c r="P29">
        <v>43.965600000000002</v>
      </c>
      <c r="Q29">
        <v>-2.9299999999999999E-3</v>
      </c>
      <c r="R29">
        <v>-5.1999999999999998E-3</v>
      </c>
      <c r="S29">
        <v>-7.9399999999999991E-3</v>
      </c>
      <c r="T29">
        <v>98.315600000000003</v>
      </c>
      <c r="V29">
        <f t="shared" si="30"/>
        <v>-5.3566666666666667E-3</v>
      </c>
      <c r="W29" s="22">
        <f t="shared" si="27"/>
        <v>-53.56666666666667</v>
      </c>
      <c r="X29">
        <f t="shared" si="16"/>
        <v>0.60285402370555208</v>
      </c>
      <c r="Y29">
        <f t="shared" si="17"/>
        <v>0.62736794986571165</v>
      </c>
      <c r="Z29">
        <f t="shared" si="18"/>
        <v>0.58667734187349885</v>
      </c>
      <c r="AA29">
        <f t="shared" si="19"/>
        <v>1.8168993154447626</v>
      </c>
      <c r="AB29">
        <f t="shared" si="20"/>
        <v>33.180375961448263</v>
      </c>
      <c r="AC29">
        <f t="shared" si="21"/>
        <v>34.529593606684635</v>
      </c>
      <c r="AD29">
        <f t="shared" si="28"/>
        <v>32.290030431867102</v>
      </c>
      <c r="AE29">
        <f t="shared" si="23"/>
        <v>100</v>
      </c>
    </row>
    <row r="30" spans="1:31" x14ac:dyDescent="0.3">
      <c r="A30" t="s">
        <v>405</v>
      </c>
      <c r="B30">
        <v>19.339200000000002</v>
      </c>
      <c r="C30">
        <v>34.904000000000003</v>
      </c>
      <c r="D30">
        <v>44.361899999999999</v>
      </c>
      <c r="E30">
        <v>-2.1000000000000001E-4</v>
      </c>
      <c r="F30">
        <v>1.25E-3</v>
      </c>
      <c r="G30">
        <v>-2.97E-3</v>
      </c>
      <c r="H30">
        <v>98.603099999999998</v>
      </c>
      <c r="J30">
        <f t="shared" si="29"/>
        <v>-6.4333333333333332E-4</v>
      </c>
      <c r="K30" s="22">
        <f t="shared" si="25"/>
        <v>-6.4333333333333336</v>
      </c>
      <c r="M30" t="s">
        <v>405</v>
      </c>
      <c r="N30">
        <v>19.3386</v>
      </c>
      <c r="O30">
        <v>34.904600000000002</v>
      </c>
      <c r="P30">
        <v>44.362299999999998</v>
      </c>
      <c r="Q30">
        <v>6.6E-4</v>
      </c>
      <c r="R30">
        <v>-3.96E-3</v>
      </c>
      <c r="S30">
        <v>-7.6800000000000002E-3</v>
      </c>
      <c r="T30">
        <v>98.594499999999996</v>
      </c>
      <c r="V30">
        <f t="shared" si="30"/>
        <v>-3.6600000000000001E-3</v>
      </c>
      <c r="W30" s="22">
        <f t="shared" si="27"/>
        <v>-36.6</v>
      </c>
      <c r="X30">
        <f t="shared" si="16"/>
        <v>0.60320024953212725</v>
      </c>
      <c r="Y30">
        <f t="shared" si="17"/>
        <v>0.6249704565801254</v>
      </c>
      <c r="Z30">
        <f t="shared" si="18"/>
        <v>0.59197091006138247</v>
      </c>
      <c r="AA30">
        <f t="shared" si="19"/>
        <v>1.8201416161736352</v>
      </c>
      <c r="AB30">
        <f t="shared" si="20"/>
        <v>33.140292171341905</v>
      </c>
      <c r="AC30">
        <f t="shared" si="21"/>
        <v>34.336364326087988</v>
      </c>
      <c r="AD30">
        <f t="shared" si="28"/>
        <v>32.5233435025701</v>
      </c>
      <c r="AE30">
        <f t="shared" si="23"/>
        <v>100</v>
      </c>
    </row>
    <row r="31" spans="1:31" x14ac:dyDescent="0.3">
      <c r="D31" s="3"/>
    </row>
    <row r="32" spans="1:31" x14ac:dyDescent="0.3">
      <c r="A32" s="1"/>
      <c r="B32" s="1"/>
    </row>
    <row r="33" spans="1:26" x14ac:dyDescent="0.3">
      <c r="A33" s="1" t="s">
        <v>873</v>
      </c>
      <c r="B33" s="1" t="s">
        <v>900</v>
      </c>
    </row>
    <row r="34" spans="1:26" x14ac:dyDescent="0.3">
      <c r="A34" t="s">
        <v>0</v>
      </c>
      <c r="B34" t="s">
        <v>13</v>
      </c>
      <c r="C34" t="s">
        <v>380</v>
      </c>
      <c r="D34" t="s">
        <v>12</v>
      </c>
      <c r="E34" t="s">
        <v>15</v>
      </c>
      <c r="F34" t="s">
        <v>15</v>
      </c>
      <c r="G34" t="s">
        <v>15</v>
      </c>
      <c r="H34" t="s">
        <v>29</v>
      </c>
      <c r="N34" t="s">
        <v>61</v>
      </c>
      <c r="O34" t="s">
        <v>62</v>
      </c>
      <c r="P34" t="s">
        <v>63</v>
      </c>
      <c r="Q34" t="s">
        <v>64</v>
      </c>
      <c r="R34" t="s">
        <v>65</v>
      </c>
      <c r="S34" t="s">
        <v>66</v>
      </c>
      <c r="T34" t="s">
        <v>67</v>
      </c>
    </row>
    <row r="35" spans="1:26" x14ac:dyDescent="0.3">
      <c r="A35" t="s">
        <v>893</v>
      </c>
      <c r="B35">
        <v>18.7623</v>
      </c>
      <c r="C35">
        <v>34.512599999999999</v>
      </c>
      <c r="D35">
        <v>45.099699999999999</v>
      </c>
      <c r="E35">
        <v>1.2999999999999999E-3</v>
      </c>
      <c r="F35">
        <v>2.16E-3</v>
      </c>
      <c r="G35">
        <v>2.1700000000000001E-3</v>
      </c>
      <c r="H35">
        <v>98.380099999999999</v>
      </c>
      <c r="J35">
        <f t="shared" ref="J35" si="31">AVERAGE(E35:G35)</f>
        <v>1.8766666666666665E-3</v>
      </c>
      <c r="K35" s="22">
        <f t="shared" ref="K35" si="32">J35*10000</f>
        <v>18.766666666666666</v>
      </c>
      <c r="N35">
        <f>B35/32.06</f>
        <v>0.58522457891453517</v>
      </c>
      <c r="O35">
        <f>(C35)/55.85</f>
        <v>0.61795165622202319</v>
      </c>
      <c r="P35">
        <f>(D35)/74.94</f>
        <v>0.60181078195890048</v>
      </c>
      <c r="Q35">
        <f>SUM(N35:P35)</f>
        <v>1.8049870170954587</v>
      </c>
      <c r="R35">
        <f>100*N35/Q35</f>
        <v>32.422647552128339</v>
      </c>
      <c r="S35">
        <f>100*O35/Q35</f>
        <v>34.235795070505048</v>
      </c>
      <c r="T35">
        <f>100*P35/Q35</f>
        <v>33.341557377366613</v>
      </c>
      <c r="U35">
        <f>SUM(R35:T35)</f>
        <v>100</v>
      </c>
      <c r="Z35">
        <v>35.259360221475973</v>
      </c>
    </row>
    <row r="36" spans="1:26" x14ac:dyDescent="0.3">
      <c r="A36" t="s">
        <v>894</v>
      </c>
      <c r="B36">
        <v>17.533100000000001</v>
      </c>
      <c r="C36">
        <v>33.902799999999999</v>
      </c>
      <c r="D36">
        <v>46.590499999999999</v>
      </c>
      <c r="E36">
        <v>-1.32E-3</v>
      </c>
      <c r="F36">
        <v>6.3699999999999998E-3</v>
      </c>
      <c r="G36">
        <v>-2.5799999999999998E-3</v>
      </c>
      <c r="H36">
        <v>98.028899999999993</v>
      </c>
      <c r="J36">
        <f t="shared" ref="J36:J41" si="33">AVERAGE(E36:G36)</f>
        <v>8.2333333333333336E-4</v>
      </c>
      <c r="K36" s="22">
        <f t="shared" ref="K36:K41" si="34">J36*10000</f>
        <v>8.2333333333333343</v>
      </c>
      <c r="N36">
        <f t="shared" ref="N36:N41" si="35">B36/32.06</f>
        <v>0.54688396756082347</v>
      </c>
      <c r="O36">
        <f t="shared" ref="O36:O41" si="36">(C36)/55.85</f>
        <v>0.60703312444046553</v>
      </c>
      <c r="P36">
        <f t="shared" ref="P36:P41" si="37">(D36)/74.94</f>
        <v>0.62170402989057916</v>
      </c>
      <c r="Q36">
        <f t="shared" ref="Q36:Q41" si="38">SUM(N36:P36)</f>
        <v>1.7756211218918683</v>
      </c>
      <c r="R36">
        <f t="shared" ref="R36:R41" si="39">100*N36/Q36</f>
        <v>30.799586737182754</v>
      </c>
      <c r="S36">
        <f t="shared" ref="S36:S41" si="40">100*O36/Q36</f>
        <v>34.187086251468493</v>
      </c>
      <c r="T36">
        <f t="shared" ref="T36:T41" si="41">100*P36/Q36</f>
        <v>35.01332701134875</v>
      </c>
      <c r="U36">
        <f t="shared" ref="U36:U41" si="42">SUM(R36:T36)</f>
        <v>100</v>
      </c>
      <c r="Z36">
        <v>34.07399919392558</v>
      </c>
    </row>
    <row r="37" spans="1:26" x14ac:dyDescent="0.3">
      <c r="A37" t="s">
        <v>895</v>
      </c>
      <c r="B37">
        <v>17.511800000000001</v>
      </c>
      <c r="C37">
        <v>33.702300000000001</v>
      </c>
      <c r="D37">
        <v>46.808999999999997</v>
      </c>
      <c r="E37">
        <v>-7.2999999999999996E-4</v>
      </c>
      <c r="F37">
        <v>3.4399999999999999E-3</v>
      </c>
      <c r="G37">
        <v>2.97E-3</v>
      </c>
      <c r="H37">
        <v>98.028800000000004</v>
      </c>
      <c r="J37">
        <f t="shared" si="33"/>
        <v>1.893333333333333E-3</v>
      </c>
      <c r="K37" s="22">
        <f t="shared" si="34"/>
        <v>18.93333333333333</v>
      </c>
      <c r="N37">
        <f t="shared" si="35"/>
        <v>0.54621958827199002</v>
      </c>
      <c r="O37">
        <f t="shared" si="36"/>
        <v>0.60344315129811998</v>
      </c>
      <c r="P37">
        <f t="shared" si="37"/>
        <v>0.62461969575660525</v>
      </c>
      <c r="Q37">
        <f t="shared" si="38"/>
        <v>1.7742824353267153</v>
      </c>
      <c r="R37">
        <f t="shared" si="39"/>
        <v>30.785379903251396</v>
      </c>
      <c r="S37">
        <f t="shared" si="40"/>
        <v>34.010546420530972</v>
      </c>
      <c r="T37">
        <f t="shared" si="41"/>
        <v>35.204073676217632</v>
      </c>
      <c r="U37">
        <f t="shared" si="42"/>
        <v>100</v>
      </c>
      <c r="Z37">
        <v>35.047860324220302</v>
      </c>
    </row>
    <row r="38" spans="1:26" x14ac:dyDescent="0.3">
      <c r="A38" t="s">
        <v>896</v>
      </c>
      <c r="B38">
        <v>17.185500000000001</v>
      </c>
      <c r="C38">
        <v>31.263000000000002</v>
      </c>
      <c r="D38">
        <v>46.612299999999998</v>
      </c>
      <c r="E38">
        <v>3.8899999999999998E-3</v>
      </c>
      <c r="F38">
        <v>2.6800000000000001E-3</v>
      </c>
      <c r="G38">
        <v>-3.4000000000000002E-4</v>
      </c>
      <c r="H38">
        <v>95.066999999999993</v>
      </c>
      <c r="J38">
        <f t="shared" si="33"/>
        <v>2.0766666666666663E-3</v>
      </c>
      <c r="K38" s="22">
        <f t="shared" si="34"/>
        <v>20.766666666666662</v>
      </c>
      <c r="N38">
        <f t="shared" si="35"/>
        <v>0.53604179663131624</v>
      </c>
      <c r="O38">
        <f t="shared" si="36"/>
        <v>0.55976723366159353</v>
      </c>
      <c r="P38">
        <f t="shared" si="37"/>
        <v>0.6219949292767547</v>
      </c>
      <c r="Q38">
        <f t="shared" si="38"/>
        <v>1.7178039595696646</v>
      </c>
      <c r="R38">
        <f t="shared" si="39"/>
        <v>31.205062349815673</v>
      </c>
      <c r="S38">
        <f t="shared" si="40"/>
        <v>32.586211630448425</v>
      </c>
      <c r="T38">
        <f t="shared" si="41"/>
        <v>36.208726019735899</v>
      </c>
      <c r="U38">
        <f t="shared" si="42"/>
        <v>100</v>
      </c>
      <c r="Z38">
        <v>36.174478736576823</v>
      </c>
    </row>
    <row r="39" spans="1:26" x14ac:dyDescent="0.3">
      <c r="A39" t="s">
        <v>897</v>
      </c>
      <c r="B39">
        <v>18.981400000000001</v>
      </c>
      <c r="C39">
        <v>34.139400000000002</v>
      </c>
      <c r="D39">
        <v>44.735799999999998</v>
      </c>
      <c r="E39">
        <v>8.0999999999999996E-4</v>
      </c>
      <c r="F39">
        <v>5.1999999999999995E-4</v>
      </c>
      <c r="G39">
        <v>-2.32E-3</v>
      </c>
      <c r="H39">
        <v>97.855500000000006</v>
      </c>
      <c r="J39">
        <f t="shared" si="33"/>
        <v>-3.3E-4</v>
      </c>
      <c r="K39" s="22">
        <f t="shared" si="34"/>
        <v>-3.3</v>
      </c>
      <c r="N39">
        <f t="shared" si="35"/>
        <v>0.59205864004990638</v>
      </c>
      <c r="O39">
        <f t="shared" si="36"/>
        <v>0.61126947179946289</v>
      </c>
      <c r="P39">
        <f t="shared" si="37"/>
        <v>0.59695489725113426</v>
      </c>
      <c r="Q39">
        <f t="shared" si="38"/>
        <v>1.8002830091005035</v>
      </c>
      <c r="R39">
        <f t="shared" si="39"/>
        <v>32.886975939728693</v>
      </c>
      <c r="S39">
        <f t="shared" si="40"/>
        <v>33.954076592928502</v>
      </c>
      <c r="T39">
        <f t="shared" si="41"/>
        <v>33.158947467342806</v>
      </c>
      <c r="U39">
        <f t="shared" si="42"/>
        <v>100</v>
      </c>
      <c r="Z39">
        <v>34.444343901721602</v>
      </c>
    </row>
    <row r="40" spans="1:26" x14ac:dyDescent="0.3">
      <c r="A40" t="s">
        <v>898</v>
      </c>
      <c r="B40">
        <v>17.915400000000002</v>
      </c>
      <c r="C40">
        <v>33.9514</v>
      </c>
      <c r="D40">
        <v>46.433999999999997</v>
      </c>
      <c r="E40">
        <v>1.8E-3</v>
      </c>
      <c r="F40">
        <v>7.8700000000000003E-3</v>
      </c>
      <c r="G40">
        <v>8.4700000000000001E-3</v>
      </c>
      <c r="H40">
        <v>98.318799999999996</v>
      </c>
      <c r="J40">
        <f t="shared" si="33"/>
        <v>6.0466666666666663E-3</v>
      </c>
      <c r="K40" s="22">
        <f t="shared" si="34"/>
        <v>60.466666666666661</v>
      </c>
      <c r="N40">
        <f t="shared" si="35"/>
        <v>0.55880848409232686</v>
      </c>
      <c r="O40">
        <f t="shared" si="36"/>
        <v>0.6079033124440465</v>
      </c>
      <c r="P40">
        <f t="shared" si="37"/>
        <v>0.61961569255404325</v>
      </c>
      <c r="Q40">
        <f t="shared" si="38"/>
        <v>1.7863274890904166</v>
      </c>
      <c r="R40">
        <f t="shared" si="39"/>
        <v>31.282532878496291</v>
      </c>
      <c r="S40">
        <f t="shared" si="40"/>
        <v>34.030899493887645</v>
      </c>
      <c r="T40">
        <f t="shared" si="41"/>
        <v>34.686567627616064</v>
      </c>
      <c r="U40">
        <f t="shared" si="42"/>
        <v>100</v>
      </c>
      <c r="Z40">
        <v>33.645687942372987</v>
      </c>
    </row>
    <row r="41" spans="1:26" x14ac:dyDescent="0.3">
      <c r="A41" t="s">
        <v>899</v>
      </c>
      <c r="B41">
        <v>17.8992</v>
      </c>
      <c r="C41">
        <v>34.288499999999999</v>
      </c>
      <c r="D41">
        <v>46.314700000000002</v>
      </c>
      <c r="E41">
        <v>1.17E-3</v>
      </c>
      <c r="F41">
        <v>2.5400000000000002E-3</v>
      </c>
      <c r="G41">
        <v>2.9199999999999999E-3</v>
      </c>
      <c r="H41">
        <v>98.509</v>
      </c>
      <c r="J41">
        <f t="shared" si="33"/>
        <v>2.2100000000000002E-3</v>
      </c>
      <c r="K41" s="22">
        <f t="shared" si="34"/>
        <v>22.1</v>
      </c>
      <c r="N41">
        <f t="shared" si="35"/>
        <v>0.55830318153462255</v>
      </c>
      <c r="O41">
        <f t="shared" si="36"/>
        <v>0.6139391226499552</v>
      </c>
      <c r="P41">
        <f t="shared" si="37"/>
        <v>0.61802375233520157</v>
      </c>
      <c r="Q41">
        <f t="shared" si="38"/>
        <v>1.7902660565197794</v>
      </c>
      <c r="R41">
        <f t="shared" si="39"/>
        <v>31.185486620907415</v>
      </c>
      <c r="S41">
        <f t="shared" si="40"/>
        <v>34.29317784438328</v>
      </c>
      <c r="T41">
        <f t="shared" si="41"/>
        <v>34.521335534709308</v>
      </c>
      <c r="U41">
        <f t="shared" si="42"/>
        <v>100</v>
      </c>
      <c r="Z41">
        <v>33.670161392069168</v>
      </c>
    </row>
    <row r="42" spans="1:26" x14ac:dyDescent="0.3">
      <c r="Z42">
        <v>32.392051299178561</v>
      </c>
    </row>
    <row r="43" spans="1:26" x14ac:dyDescent="0.3">
      <c r="Z43">
        <v>33.669336406186929</v>
      </c>
    </row>
    <row r="44" spans="1:26" x14ac:dyDescent="0.3">
      <c r="A44" s="1" t="s">
        <v>874</v>
      </c>
      <c r="B44" s="1" t="s">
        <v>714</v>
      </c>
      <c r="Z44">
        <v>32.290030431867102</v>
      </c>
    </row>
    <row r="45" spans="1:26" x14ac:dyDescent="0.3">
      <c r="A45" t="s">
        <v>0</v>
      </c>
      <c r="B45" t="s">
        <v>13</v>
      </c>
      <c r="C45" t="s">
        <v>380</v>
      </c>
      <c r="D45" t="s">
        <v>12</v>
      </c>
      <c r="E45" t="s">
        <v>15</v>
      </c>
      <c r="F45" t="s">
        <v>15</v>
      </c>
      <c r="G45" t="s">
        <v>15</v>
      </c>
      <c r="H45" t="s">
        <v>29</v>
      </c>
      <c r="N45" t="s">
        <v>61</v>
      </c>
      <c r="O45" t="s">
        <v>62</v>
      </c>
      <c r="P45" t="s">
        <v>63</v>
      </c>
      <c r="Q45" t="s">
        <v>64</v>
      </c>
      <c r="R45" t="s">
        <v>65</v>
      </c>
      <c r="S45" t="s">
        <v>66</v>
      </c>
      <c r="T45" t="s">
        <v>67</v>
      </c>
      <c r="Z45">
        <v>32.5233435025701</v>
      </c>
    </row>
    <row r="46" spans="1:26" x14ac:dyDescent="0.3">
      <c r="A46" t="s">
        <v>901</v>
      </c>
      <c r="B46">
        <v>16.735700000000001</v>
      </c>
      <c r="C46">
        <v>29.407499999999999</v>
      </c>
      <c r="D46">
        <v>47.061199999999999</v>
      </c>
      <c r="E46">
        <v>2.16E-3</v>
      </c>
      <c r="F46">
        <v>-1.4E-3</v>
      </c>
      <c r="G46">
        <v>-4.2000000000000002E-4</v>
      </c>
      <c r="H46">
        <v>93.204800000000006</v>
      </c>
      <c r="J46">
        <f t="shared" ref="J46" si="43">AVERAGE(E46:G46)</f>
        <v>1.1333333333333334E-4</v>
      </c>
      <c r="K46" s="22">
        <f t="shared" ref="K46" si="44">J46*10000</f>
        <v>1.1333333333333333</v>
      </c>
      <c r="N46">
        <f>B46/32.06</f>
        <v>0.52201185277604489</v>
      </c>
      <c r="O46">
        <f>(C46)/55.85</f>
        <v>0.52654431512981192</v>
      </c>
      <c r="P46">
        <f>(D46)/74.94</f>
        <v>0.62798505471043498</v>
      </c>
      <c r="Q46">
        <f>SUM(N46:P46)</f>
        <v>1.6765412226162919</v>
      </c>
      <c r="R46">
        <f>100*N46/Q46</f>
        <v>31.136237256452901</v>
      </c>
      <c r="S46">
        <f>100*O46/Q46</f>
        <v>31.4065832695795</v>
      </c>
      <c r="T46">
        <f>100*P46/Q46</f>
        <v>37.457179473967592</v>
      </c>
      <c r="Z46">
        <v>33.341557377366613</v>
      </c>
    </row>
    <row r="47" spans="1:26" x14ac:dyDescent="0.3">
      <c r="A47" t="s">
        <v>902</v>
      </c>
      <c r="B47">
        <v>18.036899999999999</v>
      </c>
      <c r="C47">
        <v>31.683700000000002</v>
      </c>
      <c r="D47">
        <v>45.821399999999997</v>
      </c>
      <c r="E47">
        <v>-1.5499999999999999E-3</v>
      </c>
      <c r="F47">
        <v>4.4799999999999996E-3</v>
      </c>
      <c r="G47">
        <v>3.63E-3</v>
      </c>
      <c r="H47">
        <v>95.548500000000004</v>
      </c>
      <c r="J47">
        <f t="shared" ref="J47:J49" si="45">AVERAGE(E47:G47)</f>
        <v>2.1866666666666666E-3</v>
      </c>
      <c r="K47" s="22">
        <f t="shared" ref="K47:K49" si="46">J47*10000</f>
        <v>21.866666666666667</v>
      </c>
      <c r="N47">
        <f t="shared" ref="N47:N49" si="47">B47/32.06</f>
        <v>0.56259825327510915</v>
      </c>
      <c r="O47">
        <f t="shared" ref="O47:O49" si="48">(C47)/55.85</f>
        <v>0.56729991047448525</v>
      </c>
      <c r="P47">
        <f t="shared" ref="P47:P49" si="49">(D47)/74.94</f>
        <v>0.61144115292233781</v>
      </c>
      <c r="Q47">
        <f t="shared" ref="Q47:Q49" si="50">SUM(N47:P47)</f>
        <v>1.7413393166719322</v>
      </c>
      <c r="R47">
        <f t="shared" ref="R47:R49" si="51">100*N47/Q47</f>
        <v>32.308364480643178</v>
      </c>
      <c r="S47">
        <f t="shared" ref="S47:S49" si="52">100*O47/Q47</f>
        <v>32.578366837700266</v>
      </c>
      <c r="T47">
        <f t="shared" ref="T47:T49" si="53">100*P47/Q47</f>
        <v>35.11326868165655</v>
      </c>
      <c r="Z47">
        <v>35.01332701134875</v>
      </c>
    </row>
    <row r="48" spans="1:26" x14ac:dyDescent="0.3">
      <c r="A48" t="s">
        <v>903</v>
      </c>
      <c r="B48">
        <v>19.312100000000001</v>
      </c>
      <c r="C48">
        <v>33.634900000000002</v>
      </c>
      <c r="D48">
        <v>44.2986</v>
      </c>
      <c r="E48">
        <v>-2.65E-3</v>
      </c>
      <c r="F48">
        <v>3.7000000000000002E-3</v>
      </c>
      <c r="G48">
        <v>-1.16E-3</v>
      </c>
      <c r="H48">
        <v>97.245500000000007</v>
      </c>
      <c r="J48">
        <f t="shared" si="45"/>
        <v>-3.6666666666666618E-5</v>
      </c>
      <c r="K48" s="22">
        <f t="shared" si="46"/>
        <v>-0.3666666666666662</v>
      </c>
      <c r="N48">
        <f t="shared" si="47"/>
        <v>0.60237367436057387</v>
      </c>
      <c r="O48">
        <f t="shared" si="48"/>
        <v>0.60223634735899734</v>
      </c>
      <c r="P48">
        <f t="shared" si="49"/>
        <v>0.59112089671737389</v>
      </c>
      <c r="Q48">
        <f t="shared" si="50"/>
        <v>1.795730918436945</v>
      </c>
      <c r="R48">
        <f t="shared" si="51"/>
        <v>33.544762646560486</v>
      </c>
      <c r="S48">
        <f t="shared" si="52"/>
        <v>33.537115231228569</v>
      </c>
      <c r="T48">
        <f t="shared" si="53"/>
        <v>32.918122122210953</v>
      </c>
      <c r="Z48">
        <v>35.204073676217632</v>
      </c>
    </row>
    <row r="49" spans="1:26" x14ac:dyDescent="0.3">
      <c r="A49" t="s">
        <v>904</v>
      </c>
      <c r="B49">
        <v>19.778700000000001</v>
      </c>
      <c r="C49">
        <v>34.229799999999997</v>
      </c>
      <c r="D49">
        <v>44.515000000000001</v>
      </c>
      <c r="E49">
        <v>-1.3999999999999999E-4</v>
      </c>
      <c r="F49">
        <v>6.4799999999999996E-3</v>
      </c>
      <c r="G49">
        <v>1.2099999999999999E-3</v>
      </c>
      <c r="H49">
        <v>98.531099999999995</v>
      </c>
      <c r="J49">
        <f t="shared" si="45"/>
        <v>2.5166666666666666E-3</v>
      </c>
      <c r="K49" s="22">
        <f t="shared" si="46"/>
        <v>25.166666666666668</v>
      </c>
      <c r="N49">
        <f t="shared" si="47"/>
        <v>0.61692763568309417</v>
      </c>
      <c r="O49">
        <f t="shared" si="48"/>
        <v>0.61288809310653525</v>
      </c>
      <c r="P49">
        <f t="shared" si="49"/>
        <v>0.59400854016546578</v>
      </c>
      <c r="Q49">
        <f t="shared" si="50"/>
        <v>1.8238242689550952</v>
      </c>
      <c r="R49">
        <f t="shared" si="51"/>
        <v>33.826045972978754</v>
      </c>
      <c r="S49">
        <f t="shared" si="52"/>
        <v>33.604558484007391</v>
      </c>
      <c r="T49">
        <f t="shared" si="53"/>
        <v>32.569395543013854</v>
      </c>
      <c r="Z49">
        <v>36.208726019735899</v>
      </c>
    </row>
    <row r="50" spans="1:26" x14ac:dyDescent="0.3">
      <c r="Z50">
        <v>33.158947467342806</v>
      </c>
    </row>
    <row r="51" spans="1:26" x14ac:dyDescent="0.3">
      <c r="Z51">
        <v>34.686567627616064</v>
      </c>
    </row>
    <row r="52" spans="1:26" x14ac:dyDescent="0.3">
      <c r="Z52">
        <v>34.521335534709308</v>
      </c>
    </row>
    <row r="53" spans="1:26" x14ac:dyDescent="0.3">
      <c r="Z53">
        <v>37.457179473967592</v>
      </c>
    </row>
    <row r="54" spans="1:26" x14ac:dyDescent="0.3">
      <c r="Z54">
        <v>35.11326868165655</v>
      </c>
    </row>
    <row r="55" spans="1:26" x14ac:dyDescent="0.3">
      <c r="Z55">
        <v>32.918122122210953</v>
      </c>
    </row>
    <row r="56" spans="1:26" x14ac:dyDescent="0.3">
      <c r="Z56">
        <v>32.569395543013854</v>
      </c>
    </row>
    <row r="57" spans="1:26" x14ac:dyDescent="0.3">
      <c r="Z57">
        <f>_xlfn.STDEV.P(Z35:Z56)</f>
        <v>1.3480537969592714</v>
      </c>
    </row>
  </sheetData>
  <conditionalFormatting sqref="K14:K20">
    <cfRule type="cellIs" dxfId="100" priority="8" operator="greaterThan">
      <formula>100</formula>
    </cfRule>
  </conditionalFormatting>
  <conditionalFormatting sqref="W15:W20">
    <cfRule type="cellIs" dxfId="99" priority="7" operator="greaterThan">
      <formula>100</formula>
    </cfRule>
  </conditionalFormatting>
  <conditionalFormatting sqref="K25:K30">
    <cfRule type="cellIs" dxfId="98" priority="6" operator="greaterThan">
      <formula>100</formula>
    </cfRule>
  </conditionalFormatting>
  <conditionalFormatting sqref="W25:W30">
    <cfRule type="cellIs" dxfId="97" priority="5" operator="greaterThan">
      <formula>100</formula>
    </cfRule>
  </conditionalFormatting>
  <conditionalFormatting sqref="K4:K10">
    <cfRule type="cellIs" dxfId="96" priority="4" operator="greaterThan">
      <formula>100</formula>
    </cfRule>
  </conditionalFormatting>
  <conditionalFormatting sqref="K35:K41">
    <cfRule type="cellIs" dxfId="95" priority="2" operator="greaterThan">
      <formula>100</formula>
    </cfRule>
  </conditionalFormatting>
  <conditionalFormatting sqref="K46:K49">
    <cfRule type="cellIs" dxfId="94" priority="1" operator="greaterThan">
      <formula>100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AC89"/>
  <sheetViews>
    <sheetView topLeftCell="A49" workbookViewId="0">
      <selection activeCell="Y86" sqref="Y86"/>
    </sheetView>
  </sheetViews>
  <sheetFormatPr defaultRowHeight="14.4" x14ac:dyDescent="0.3"/>
  <cols>
    <col min="11" max="11" width="6.109375" customWidth="1"/>
    <col min="12" max="13" width="6.33203125" customWidth="1"/>
  </cols>
  <sheetData>
    <row r="2" spans="1:13" x14ac:dyDescent="0.3">
      <c r="A2" s="1" t="s">
        <v>450</v>
      </c>
      <c r="B2" s="1" t="s">
        <v>457</v>
      </c>
      <c r="M2" s="1"/>
    </row>
    <row r="3" spans="1:13" x14ac:dyDescent="0.3">
      <c r="A3" s="15" t="s">
        <v>0</v>
      </c>
      <c r="B3" s="15" t="s">
        <v>13</v>
      </c>
      <c r="C3" s="15" t="s">
        <v>380</v>
      </c>
      <c r="D3" s="15" t="s">
        <v>12</v>
      </c>
      <c r="E3" s="15" t="s">
        <v>15</v>
      </c>
      <c r="F3" s="15" t="s">
        <v>15</v>
      </c>
      <c r="G3" s="15" t="s">
        <v>15</v>
      </c>
      <c r="H3" s="15" t="s">
        <v>29</v>
      </c>
      <c r="K3" s="22"/>
    </row>
    <row r="4" spans="1:13" x14ac:dyDescent="0.3">
      <c r="A4" s="15" t="s">
        <v>463</v>
      </c>
      <c r="B4" s="15">
        <v>16.011199999999999</v>
      </c>
      <c r="C4" s="15">
        <v>10.5512</v>
      </c>
      <c r="D4" s="15">
        <v>0.12438</v>
      </c>
      <c r="E4" s="15">
        <v>7.6499999999999997E-3</v>
      </c>
      <c r="F4" s="15">
        <v>4.3E-3</v>
      </c>
      <c r="G4" s="15">
        <v>7.11E-3</v>
      </c>
      <c r="H4" s="15">
        <v>26.7058</v>
      </c>
      <c r="J4">
        <f t="shared" ref="J4:J8" si="0">AVERAGE(E4:G4)</f>
        <v>6.3533333333333332E-3</v>
      </c>
      <c r="K4" s="22">
        <f t="shared" ref="K4:K8" si="1">J4*10000</f>
        <v>63.533333333333331</v>
      </c>
    </row>
    <row r="5" spans="1:13" x14ac:dyDescent="0.3">
      <c r="A5" s="15" t="s">
        <v>464</v>
      </c>
      <c r="B5" s="15">
        <v>16.154800000000002</v>
      </c>
      <c r="C5" s="15">
        <v>10.7257</v>
      </c>
      <c r="D5" s="15">
        <v>2.2429999999999999E-2</v>
      </c>
      <c r="E5" s="15">
        <v>6.9199999999999999E-3</v>
      </c>
      <c r="F5" s="15">
        <v>9.7999999999999997E-3</v>
      </c>
      <c r="G5" s="15">
        <v>5.4299999999999999E-3</v>
      </c>
      <c r="H5" s="15">
        <v>26.925000000000001</v>
      </c>
      <c r="J5">
        <f t="shared" si="0"/>
        <v>7.3833333333333329E-3</v>
      </c>
      <c r="K5" s="22">
        <f t="shared" si="1"/>
        <v>73.833333333333329</v>
      </c>
    </row>
    <row r="6" spans="1:13" x14ac:dyDescent="0.3">
      <c r="A6" s="15" t="s">
        <v>465</v>
      </c>
      <c r="B6" s="15">
        <v>15.9664</v>
      </c>
      <c r="C6" s="15">
        <v>10.5289</v>
      </c>
      <c r="D6" s="15">
        <v>0.22755</v>
      </c>
      <c r="E6" s="15">
        <v>7.6E-3</v>
      </c>
      <c r="F6" s="15">
        <v>7.1799999999999998E-3</v>
      </c>
      <c r="G6" s="15">
        <v>8.1499999999999993E-3</v>
      </c>
      <c r="H6" s="15">
        <v>26.745799999999999</v>
      </c>
      <c r="J6">
        <f t="shared" si="0"/>
        <v>7.6433333333333327E-3</v>
      </c>
      <c r="K6" s="22">
        <f t="shared" si="1"/>
        <v>76.433333333333323</v>
      </c>
    </row>
    <row r="7" spans="1:13" x14ac:dyDescent="0.3">
      <c r="A7" s="15" t="s">
        <v>466</v>
      </c>
      <c r="B7" s="15">
        <v>16.156700000000001</v>
      </c>
      <c r="C7" s="15">
        <v>10.809200000000001</v>
      </c>
      <c r="D7" s="15">
        <v>0.24832000000000001</v>
      </c>
      <c r="E7" s="15">
        <v>7.6899999999999998E-3</v>
      </c>
      <c r="F7" s="15">
        <v>1.064E-2</v>
      </c>
      <c r="G7" s="15">
        <v>9.11E-3</v>
      </c>
      <c r="H7" s="15">
        <v>27.241700000000002</v>
      </c>
      <c r="J7">
        <f t="shared" si="0"/>
        <v>9.1466666666666658E-3</v>
      </c>
      <c r="K7" s="22">
        <f t="shared" si="1"/>
        <v>91.466666666666654</v>
      </c>
    </row>
    <row r="8" spans="1:13" x14ac:dyDescent="0.3">
      <c r="A8" s="15" t="s">
        <v>467</v>
      </c>
      <c r="B8" s="15">
        <v>16.203600000000002</v>
      </c>
      <c r="C8" s="15">
        <v>10.320399999999999</v>
      </c>
      <c r="D8" s="15">
        <v>0.23956</v>
      </c>
      <c r="E8" s="15">
        <v>7.5599999999999999E-3</v>
      </c>
      <c r="F8" s="15">
        <v>4.6299999999999996E-3</v>
      </c>
      <c r="G8" s="15">
        <v>8.5599999999999999E-3</v>
      </c>
      <c r="H8" s="15">
        <v>26.784300000000002</v>
      </c>
      <c r="J8">
        <f t="shared" si="0"/>
        <v>6.9166666666666656E-3</v>
      </c>
      <c r="K8" s="22">
        <f t="shared" si="1"/>
        <v>69.166666666666657</v>
      </c>
    </row>
    <row r="11" spans="1:13" x14ac:dyDescent="0.3">
      <c r="A11" s="1" t="s">
        <v>451</v>
      </c>
      <c r="B11" s="1" t="s">
        <v>458</v>
      </c>
    </row>
    <row r="12" spans="1:13" x14ac:dyDescent="0.3">
      <c r="A12" t="s">
        <v>468</v>
      </c>
    </row>
    <row r="14" spans="1:13" x14ac:dyDescent="0.3">
      <c r="A14" s="1" t="s">
        <v>452</v>
      </c>
      <c r="B14" s="1" t="s">
        <v>459</v>
      </c>
    </row>
    <row r="15" spans="1:13" x14ac:dyDescent="0.3">
      <c r="A15" t="s">
        <v>468</v>
      </c>
    </row>
    <row r="18" spans="1:29" x14ac:dyDescent="0.3">
      <c r="A18" s="1" t="s">
        <v>453</v>
      </c>
      <c r="B18" s="1" t="s">
        <v>460</v>
      </c>
      <c r="D18" s="5" t="s">
        <v>673</v>
      </c>
    </row>
    <row r="19" spans="1:29" x14ac:dyDescent="0.3">
      <c r="A19" t="s">
        <v>0</v>
      </c>
      <c r="B19" t="s">
        <v>13</v>
      </c>
      <c r="C19" t="s">
        <v>380</v>
      </c>
      <c r="D19" t="s">
        <v>12</v>
      </c>
      <c r="E19" t="s">
        <v>15</v>
      </c>
      <c r="F19" t="s">
        <v>15</v>
      </c>
      <c r="G19" t="s">
        <v>15</v>
      </c>
      <c r="H19" t="s">
        <v>29</v>
      </c>
      <c r="W19" t="s">
        <v>61</v>
      </c>
      <c r="X19" t="s">
        <v>62</v>
      </c>
      <c r="Y19" t="s">
        <v>63</v>
      </c>
      <c r="Z19" t="s">
        <v>64</v>
      </c>
      <c r="AA19" t="s">
        <v>65</v>
      </c>
      <c r="AB19" t="s">
        <v>66</v>
      </c>
      <c r="AC19" t="s">
        <v>67</v>
      </c>
    </row>
    <row r="20" spans="1:29" x14ac:dyDescent="0.3">
      <c r="A20" t="s">
        <v>469</v>
      </c>
      <c r="B20">
        <v>52.046500000000002</v>
      </c>
      <c r="C20">
        <v>46.4146</v>
      </c>
      <c r="D20">
        <v>1.15754</v>
      </c>
      <c r="E20">
        <v>-6.7200000000000003E-3</v>
      </c>
      <c r="F20">
        <v>4.4600000000000004E-3</v>
      </c>
      <c r="G20">
        <v>-4.0099999999999997E-3</v>
      </c>
      <c r="H20">
        <v>99.612399999999994</v>
      </c>
      <c r="J20">
        <f t="shared" ref="J20" si="2">AVERAGE(E20:G20)</f>
        <v>-2.0899999999999998E-3</v>
      </c>
      <c r="K20" s="22">
        <f t="shared" ref="K20:K23" si="3">J20*10000</f>
        <v>-20.9</v>
      </c>
      <c r="M20" t="str">
        <f>A20</f>
        <v xml:space="preserve"> 2194 G</v>
      </c>
      <c r="N20">
        <f>D20</f>
        <v>1.15754</v>
      </c>
      <c r="O20">
        <f>B20</f>
        <v>52.046500000000002</v>
      </c>
      <c r="P20">
        <f>C20</f>
        <v>46.4146</v>
      </c>
      <c r="Q20">
        <f>E20</f>
        <v>-6.7200000000000003E-3</v>
      </c>
      <c r="R20">
        <f>F20</f>
        <v>4.4600000000000004E-3</v>
      </c>
      <c r="S20">
        <f>G20</f>
        <v>-4.0099999999999997E-3</v>
      </c>
      <c r="T20">
        <f>H20</f>
        <v>99.612399999999994</v>
      </c>
      <c r="W20">
        <f>B20/32.06</f>
        <v>1.6234092326887086</v>
      </c>
      <c r="X20">
        <f>(C20)/55.85</f>
        <v>0.83105819158460159</v>
      </c>
      <c r="Y20">
        <f>(D20)/74.94</f>
        <v>1.5446223645583134E-2</v>
      </c>
      <c r="Z20">
        <f>SUM(W20:Y20)</f>
        <v>2.4699136479188932</v>
      </c>
      <c r="AA20">
        <f>100*W20/Z20</f>
        <v>65.727368001572245</v>
      </c>
      <c r="AB20">
        <f>100*X20/Z20</f>
        <v>33.647256951061301</v>
      </c>
      <c r="AC20">
        <f>100*Y20/Z20</f>
        <v>0.62537504736644767</v>
      </c>
    </row>
    <row r="21" spans="1:29" x14ac:dyDescent="0.3">
      <c r="A21" t="s">
        <v>470</v>
      </c>
      <c r="B21">
        <v>52.8</v>
      </c>
      <c r="C21">
        <v>46.8431</v>
      </c>
      <c r="D21">
        <v>0.12775</v>
      </c>
      <c r="E21">
        <v>-6.1500000000000001E-3</v>
      </c>
      <c r="F21">
        <v>2.1700000000000001E-3</v>
      </c>
      <c r="G21">
        <v>-1.31E-3</v>
      </c>
      <c r="H21">
        <v>99.765500000000003</v>
      </c>
      <c r="J21">
        <f t="shared" ref="J21:J23" si="4">AVERAGE(E21:G21)</f>
        <v>-1.7633333333333331E-3</v>
      </c>
      <c r="K21" s="22">
        <f t="shared" si="3"/>
        <v>-17.633333333333333</v>
      </c>
      <c r="M21" t="str">
        <f t="shared" ref="M21:M23" si="5">A21</f>
        <v xml:space="preserve"> 2195 G</v>
      </c>
      <c r="N21">
        <f t="shared" ref="N21:N23" si="6">D21</f>
        <v>0.12775</v>
      </c>
      <c r="O21">
        <f t="shared" ref="O21:O23" si="7">B21</f>
        <v>52.8</v>
      </c>
      <c r="P21">
        <f t="shared" ref="P21:P23" si="8">C21</f>
        <v>46.8431</v>
      </c>
      <c r="Q21">
        <f t="shared" ref="Q21:Q23" si="9">E21</f>
        <v>-6.1500000000000001E-3</v>
      </c>
      <c r="R21">
        <f t="shared" ref="R21:R23" si="10">F21</f>
        <v>2.1700000000000001E-3</v>
      </c>
      <c r="S21">
        <f t="shared" ref="S21:S23" si="11">G21</f>
        <v>-1.31E-3</v>
      </c>
      <c r="T21">
        <f t="shared" ref="T21:T23" si="12">H21</f>
        <v>99.765500000000003</v>
      </c>
      <c r="W21">
        <f t="shared" ref="W21:W23" si="13">B21/32.06</f>
        <v>1.6469120399251402</v>
      </c>
      <c r="X21">
        <f t="shared" ref="X21:X23" si="14">(C21)/55.85</f>
        <v>0.83873052820053717</v>
      </c>
      <c r="Y21">
        <f t="shared" ref="Y21:Y23" si="15">(D21)/74.94</f>
        <v>1.7046970910061384E-3</v>
      </c>
      <c r="Z21">
        <f t="shared" ref="Z21:Z23" si="16">SUM(W21:Y21)</f>
        <v>2.4873472652166835</v>
      </c>
      <c r="AA21">
        <f t="shared" ref="AA21:AA23" si="17">100*W21/Z21</f>
        <v>66.211584645044354</v>
      </c>
      <c r="AB21">
        <f t="shared" ref="AB21:AB23" si="18">100*X21/Z21</f>
        <v>33.719880610537579</v>
      </c>
      <c r="AC21">
        <f t="shared" ref="AC21:AC23" si="19">100*Y21/Z21</f>
        <v>6.8534744418071239E-2</v>
      </c>
    </row>
    <row r="22" spans="1:29" x14ac:dyDescent="0.3">
      <c r="A22" t="s">
        <v>471</v>
      </c>
      <c r="B22">
        <v>52.568800000000003</v>
      </c>
      <c r="C22">
        <v>46.433199999999999</v>
      </c>
      <c r="D22">
        <v>0.50663999999999998</v>
      </c>
      <c r="E22">
        <v>-1.0300000000000001E-3</v>
      </c>
      <c r="F22">
        <v>1.41E-3</v>
      </c>
      <c r="G22">
        <v>1.6000000000000001E-4</v>
      </c>
      <c r="H22">
        <v>99.509200000000007</v>
      </c>
      <c r="J22">
        <f t="shared" si="4"/>
        <v>1.7999999999999996E-4</v>
      </c>
      <c r="K22" s="22">
        <f t="shared" si="3"/>
        <v>1.7999999999999996</v>
      </c>
      <c r="M22" t="str">
        <f t="shared" si="5"/>
        <v xml:space="preserve"> 2196 G</v>
      </c>
      <c r="N22">
        <f t="shared" si="6"/>
        <v>0.50663999999999998</v>
      </c>
      <c r="O22">
        <f t="shared" si="7"/>
        <v>52.568800000000003</v>
      </c>
      <c r="P22">
        <f t="shared" si="8"/>
        <v>46.433199999999999</v>
      </c>
      <c r="Q22">
        <f t="shared" si="9"/>
        <v>-1.0300000000000001E-3</v>
      </c>
      <c r="R22">
        <f t="shared" si="10"/>
        <v>1.41E-3</v>
      </c>
      <c r="S22">
        <f t="shared" si="11"/>
        <v>1.6000000000000001E-4</v>
      </c>
      <c r="T22">
        <f t="shared" si="12"/>
        <v>99.509200000000007</v>
      </c>
      <c r="W22">
        <f t="shared" si="13"/>
        <v>1.6397005614472864</v>
      </c>
      <c r="X22">
        <f t="shared" si="14"/>
        <v>0.83139122649955233</v>
      </c>
      <c r="Y22">
        <f t="shared" si="15"/>
        <v>6.7606084867894312E-3</v>
      </c>
      <c r="Z22">
        <f t="shared" si="16"/>
        <v>2.4778523964336281</v>
      </c>
      <c r="AA22">
        <f t="shared" si="17"/>
        <v>66.174262995136701</v>
      </c>
      <c r="AB22">
        <f t="shared" si="18"/>
        <v>33.552895551654863</v>
      </c>
      <c r="AC22">
        <f t="shared" si="19"/>
        <v>0.27284145320843051</v>
      </c>
    </row>
    <row r="23" spans="1:29" x14ac:dyDescent="0.3">
      <c r="A23" t="s">
        <v>472</v>
      </c>
      <c r="B23">
        <v>52.769500000000001</v>
      </c>
      <c r="C23">
        <v>46.475299999999997</v>
      </c>
      <c r="D23">
        <v>0.27794000000000002</v>
      </c>
      <c r="E23">
        <v>1.0000000000000001E-5</v>
      </c>
      <c r="F23">
        <v>1.08E-3</v>
      </c>
      <c r="G23">
        <v>-8.1999999999999998E-4</v>
      </c>
      <c r="H23">
        <v>99.522999999999996</v>
      </c>
      <c r="J23">
        <f t="shared" si="4"/>
        <v>9.0000000000000019E-5</v>
      </c>
      <c r="K23" s="22">
        <f t="shared" si="3"/>
        <v>0.90000000000000024</v>
      </c>
      <c r="M23" t="str">
        <f t="shared" si="5"/>
        <v xml:space="preserve"> 2197 G</v>
      </c>
      <c r="N23">
        <f t="shared" si="6"/>
        <v>0.27794000000000002</v>
      </c>
      <c r="O23">
        <f t="shared" si="7"/>
        <v>52.769500000000001</v>
      </c>
      <c r="P23">
        <f t="shared" si="8"/>
        <v>46.475299999999997</v>
      </c>
      <c r="Q23">
        <f t="shared" si="9"/>
        <v>1.0000000000000001E-5</v>
      </c>
      <c r="R23">
        <f t="shared" si="10"/>
        <v>1.08E-3</v>
      </c>
      <c r="S23">
        <f t="shared" si="11"/>
        <v>-8.1999999999999998E-4</v>
      </c>
      <c r="T23">
        <f t="shared" si="12"/>
        <v>99.522999999999996</v>
      </c>
      <c r="W23">
        <f t="shared" si="13"/>
        <v>1.6459606986899562</v>
      </c>
      <c r="X23">
        <f t="shared" si="14"/>
        <v>0.83214503133393014</v>
      </c>
      <c r="Y23">
        <f t="shared" si="15"/>
        <v>3.7088337336535901E-3</v>
      </c>
      <c r="Z23">
        <f t="shared" si="16"/>
        <v>2.4818145637575402</v>
      </c>
      <c r="AA23">
        <f t="shared" si="17"/>
        <v>66.320857437387389</v>
      </c>
      <c r="AB23">
        <f t="shared" si="18"/>
        <v>33.529702157684099</v>
      </c>
      <c r="AC23">
        <f t="shared" si="19"/>
        <v>0.14944040492849339</v>
      </c>
    </row>
    <row r="26" spans="1:29" x14ac:dyDescent="0.3">
      <c r="A26" s="1" t="s">
        <v>454</v>
      </c>
      <c r="B26" s="1" t="s">
        <v>461</v>
      </c>
    </row>
    <row r="27" spans="1:29" x14ac:dyDescent="0.3">
      <c r="A27" t="s">
        <v>474</v>
      </c>
    </row>
    <row r="30" spans="1:29" x14ac:dyDescent="0.3">
      <c r="A30" s="1" t="s">
        <v>455</v>
      </c>
      <c r="B30" s="1" t="s">
        <v>473</v>
      </c>
    </row>
    <row r="31" spans="1:29" x14ac:dyDescent="0.3">
      <c r="A31" t="s">
        <v>475</v>
      </c>
    </row>
    <row r="34" spans="1:29" x14ac:dyDescent="0.3">
      <c r="A34" s="1" t="s">
        <v>451</v>
      </c>
      <c r="B34" s="1" t="s">
        <v>458</v>
      </c>
    </row>
    <row r="35" spans="1:29" x14ac:dyDescent="0.3">
      <c r="A35" t="s">
        <v>0</v>
      </c>
      <c r="B35" t="s">
        <v>13</v>
      </c>
      <c r="C35" t="s">
        <v>380</v>
      </c>
      <c r="D35" t="s">
        <v>12</v>
      </c>
      <c r="E35" t="s">
        <v>15</v>
      </c>
      <c r="F35" t="s">
        <v>15</v>
      </c>
      <c r="G35" t="s">
        <v>15</v>
      </c>
      <c r="H35" t="s">
        <v>29</v>
      </c>
      <c r="P35" t="s">
        <v>700</v>
      </c>
      <c r="W35" t="s">
        <v>61</v>
      </c>
      <c r="X35" t="s">
        <v>62</v>
      </c>
      <c r="Y35" t="s">
        <v>63</v>
      </c>
      <c r="Z35" t="s">
        <v>64</v>
      </c>
      <c r="AA35" t="s">
        <v>65</v>
      </c>
      <c r="AB35" t="s">
        <v>66</v>
      </c>
      <c r="AC35" t="s">
        <v>67</v>
      </c>
    </row>
    <row r="36" spans="1:29" x14ac:dyDescent="0.3">
      <c r="A36" t="s">
        <v>688</v>
      </c>
      <c r="B36">
        <v>37.853900000000003</v>
      </c>
      <c r="C36">
        <v>24.581</v>
      </c>
      <c r="D36">
        <v>0.74653999999999998</v>
      </c>
      <c r="E36">
        <v>1.043E-2</v>
      </c>
      <c r="F36">
        <v>2.4499999999999999E-3</v>
      </c>
      <c r="G36">
        <v>-2.4299999999999999E-3</v>
      </c>
      <c r="H36">
        <v>63.191899999999997</v>
      </c>
      <c r="K36">
        <f>B36/32.08</f>
        <v>1.1799844139650875</v>
      </c>
      <c r="L36">
        <f>C36/55.85</f>
        <v>0.44012533572068036</v>
      </c>
      <c r="M36">
        <f>(100-B36-C36)/65.4</f>
        <v>0.57438990825688074</v>
      </c>
      <c r="N36">
        <f>L36+M36</f>
        <v>1.0145152439775611</v>
      </c>
      <c r="P36">
        <f>100*L36/(L36+M36)</f>
        <v>43.382821335941898</v>
      </c>
      <c r="W36">
        <f>B36/32.06</f>
        <v>1.1807205240174672</v>
      </c>
      <c r="X36">
        <f>(C36)/55.85</f>
        <v>0.44012533572068036</v>
      </c>
      <c r="Y36">
        <f>(D36)/74.94</f>
        <v>9.9618361355751275E-3</v>
      </c>
      <c r="Z36">
        <f>SUM(W36:Y36)</f>
        <v>1.6308076958737225</v>
      </c>
      <c r="AA36">
        <f>100*W36/Z36</f>
        <v>72.400965914309324</v>
      </c>
      <c r="AB36">
        <f>100*X36/Z36</f>
        <v>26.988181183734145</v>
      </c>
      <c r="AC36">
        <f>100*Y36/Z36</f>
        <v>0.6108529019565343</v>
      </c>
    </row>
    <row r="37" spans="1:29" x14ac:dyDescent="0.3">
      <c r="A37" t="s">
        <v>689</v>
      </c>
      <c r="B37">
        <v>38.274500000000003</v>
      </c>
      <c r="C37">
        <v>24.4787</v>
      </c>
      <c r="D37">
        <v>0.38577</v>
      </c>
      <c r="E37">
        <v>8.0199999999999994E-3</v>
      </c>
      <c r="F37">
        <v>2.5600000000000002E-3</v>
      </c>
      <c r="G37">
        <v>2.0000000000000002E-5</v>
      </c>
      <c r="H37">
        <v>63.149500000000003</v>
      </c>
      <c r="K37">
        <f t="shared" ref="K37:K41" si="20">B37/32.08</f>
        <v>1.193095386533666</v>
      </c>
      <c r="L37">
        <f t="shared" ref="L37:L41" si="21">C37/55.85</f>
        <v>0.4382936436884512</v>
      </c>
      <c r="M37">
        <f t="shared" ref="M37:M39" si="22">(100-B37-C37)/65.4</f>
        <v>0.56952293577981639</v>
      </c>
      <c r="N37">
        <f t="shared" ref="N37:N39" si="23">L37+M37</f>
        <v>1.0078165794682676</v>
      </c>
      <c r="W37">
        <f t="shared" ref="W37:W51" si="24">B37/32.06</f>
        <v>1.1938396756082346</v>
      </c>
      <c r="X37">
        <f t="shared" ref="X37:X51" si="25">(C37)/55.85</f>
        <v>0.4382936436884512</v>
      </c>
      <c r="Y37">
        <f t="shared" ref="Y37:Y51" si="26">(D37)/74.94</f>
        <v>5.1477181745396318E-3</v>
      </c>
      <c r="Z37">
        <f t="shared" ref="Z37:Z51" si="27">SUM(W37:Y37)</f>
        <v>1.6372810374712254</v>
      </c>
      <c r="AA37">
        <f t="shared" ref="AA37:AA51" si="28">100*W37/Z37</f>
        <v>72.915989881133385</v>
      </c>
      <c r="AB37">
        <f t="shared" ref="AB37:AB51" si="29">100*X37/Z37</f>
        <v>26.769603608516356</v>
      </c>
      <c r="AC37">
        <f t="shared" ref="AC37:AC51" si="30">100*Y37/Z37</f>
        <v>0.31440651035024891</v>
      </c>
    </row>
    <row r="38" spans="1:29" x14ac:dyDescent="0.3">
      <c r="A38" t="s">
        <v>690</v>
      </c>
      <c r="B38">
        <v>38.022199999999998</v>
      </c>
      <c r="C38">
        <v>24.217600000000001</v>
      </c>
      <c r="D38">
        <v>0.70354000000000005</v>
      </c>
      <c r="E38">
        <v>1.0540000000000001E-2</v>
      </c>
      <c r="F38">
        <v>2.6199999999999999E-3</v>
      </c>
      <c r="G38">
        <v>-1.81E-3</v>
      </c>
      <c r="H38">
        <v>62.954599999999999</v>
      </c>
      <c r="K38">
        <f t="shared" si="20"/>
        <v>1.1852306733167082</v>
      </c>
      <c r="L38">
        <f t="shared" si="21"/>
        <v>0.43361862130707252</v>
      </c>
      <c r="M38">
        <f t="shared" si="22"/>
        <v>0.57737308868501525</v>
      </c>
      <c r="N38">
        <f t="shared" si="23"/>
        <v>1.0109917099920878</v>
      </c>
      <c r="W38">
        <f t="shared" si="24"/>
        <v>1.1859700561447284</v>
      </c>
      <c r="X38">
        <f t="shared" si="25"/>
        <v>0.43361862130707252</v>
      </c>
      <c r="Y38">
        <f t="shared" si="26"/>
        <v>9.3880437683480124E-3</v>
      </c>
      <c r="Z38">
        <f t="shared" si="27"/>
        <v>1.6289767212201489</v>
      </c>
      <c r="AA38">
        <f t="shared" si="28"/>
        <v>72.804604307445459</v>
      </c>
      <c r="AB38">
        <f t="shared" si="29"/>
        <v>26.61908028877663</v>
      </c>
      <c r="AC38">
        <f t="shared" si="30"/>
        <v>0.57631540377790702</v>
      </c>
    </row>
    <row r="39" spans="1:29" x14ac:dyDescent="0.3">
      <c r="A39" t="s">
        <v>691</v>
      </c>
      <c r="B39">
        <v>38.450000000000003</v>
      </c>
      <c r="C39">
        <v>24.506399999999999</v>
      </c>
      <c r="D39">
        <v>0.54766000000000004</v>
      </c>
      <c r="E39">
        <v>1.0279999999999999E-2</v>
      </c>
      <c r="F39">
        <v>1.5499999999999999E-3</v>
      </c>
      <c r="G39">
        <v>-1.8799999999999999E-3</v>
      </c>
      <c r="H39">
        <v>63.514000000000003</v>
      </c>
      <c r="K39">
        <f t="shared" si="20"/>
        <v>1.1985660847880302</v>
      </c>
      <c r="L39">
        <f t="shared" si="21"/>
        <v>0.43878961504028646</v>
      </c>
      <c r="M39">
        <f t="shared" si="22"/>
        <v>0.56641590214067272</v>
      </c>
      <c r="N39">
        <f t="shared" si="23"/>
        <v>1.0052055171809591</v>
      </c>
      <c r="W39">
        <f t="shared" si="24"/>
        <v>1.1993137866500312</v>
      </c>
      <c r="X39">
        <f t="shared" si="25"/>
        <v>0.43878961504028646</v>
      </c>
      <c r="Y39">
        <f t="shared" si="26"/>
        <v>7.3079797171070196E-3</v>
      </c>
      <c r="Z39">
        <f t="shared" si="27"/>
        <v>1.6454113814074245</v>
      </c>
      <c r="AA39">
        <f t="shared" si="28"/>
        <v>72.888385251363843</v>
      </c>
      <c r="AB39">
        <f t="shared" si="29"/>
        <v>26.667471733723023</v>
      </c>
      <c r="AC39">
        <f t="shared" si="30"/>
        <v>0.44414301491314845</v>
      </c>
    </row>
    <row r="40" spans="1:29" x14ac:dyDescent="0.3">
      <c r="A40" t="s">
        <v>692</v>
      </c>
      <c r="B40">
        <v>15.7555</v>
      </c>
      <c r="C40">
        <v>9.6859900000000003</v>
      </c>
      <c r="D40">
        <v>4.3069999999999997E-2</v>
      </c>
      <c r="E40">
        <v>3.14E-3</v>
      </c>
      <c r="F40">
        <v>1.39E-3</v>
      </c>
      <c r="G40">
        <v>-4.0099999999999997E-3</v>
      </c>
      <c r="H40">
        <v>25.485099999999999</v>
      </c>
      <c r="W40">
        <f t="shared" si="24"/>
        <v>0.4914379288833437</v>
      </c>
      <c r="X40">
        <f t="shared" si="25"/>
        <v>0.17342864816472695</v>
      </c>
      <c r="Y40">
        <f t="shared" si="26"/>
        <v>5.7472644782492657E-4</v>
      </c>
      <c r="Z40">
        <f t="shared" si="27"/>
        <v>0.66544130349589559</v>
      </c>
      <c r="AA40">
        <f t="shared" si="28"/>
        <v>73.851431569031675</v>
      </c>
      <c r="AB40">
        <f t="shared" si="29"/>
        <v>26.062200716069114</v>
      </c>
      <c r="AC40">
        <f t="shared" si="30"/>
        <v>8.6367714899210704E-2</v>
      </c>
    </row>
    <row r="41" spans="1:29" x14ac:dyDescent="0.3">
      <c r="A41" t="s">
        <v>693</v>
      </c>
      <c r="B41">
        <v>38.091099999999997</v>
      </c>
      <c r="C41">
        <v>24.2011</v>
      </c>
      <c r="D41">
        <v>0.72438999999999998</v>
      </c>
      <c r="E41">
        <v>1.98E-3</v>
      </c>
      <c r="F41">
        <v>4.2500000000000003E-3</v>
      </c>
      <c r="G41">
        <v>2.9E-4</v>
      </c>
      <c r="H41">
        <v>63.023000000000003</v>
      </c>
      <c r="K41">
        <f t="shared" si="20"/>
        <v>1.1873784289276808</v>
      </c>
      <c r="L41">
        <f t="shared" si="21"/>
        <v>0.43332318710832585</v>
      </c>
      <c r="W41">
        <f t="shared" si="24"/>
        <v>1.1881191515907672</v>
      </c>
      <c r="X41">
        <f t="shared" si="25"/>
        <v>0.43332318710832585</v>
      </c>
      <c r="Y41">
        <f t="shared" si="26"/>
        <v>9.6662663464104626E-3</v>
      </c>
      <c r="Z41">
        <f t="shared" si="27"/>
        <v>1.6311086050455035</v>
      </c>
      <c r="AA41">
        <f t="shared" si="28"/>
        <v>72.841204314388492</v>
      </c>
      <c r="AB41">
        <f t="shared" si="29"/>
        <v>26.566176266125289</v>
      </c>
      <c r="AC41">
        <f t="shared" si="30"/>
        <v>0.59261941948622121</v>
      </c>
    </row>
    <row r="44" spans="1:29" x14ac:dyDescent="0.3">
      <c r="A44" s="1" t="s">
        <v>452</v>
      </c>
      <c r="B44" s="1" t="s">
        <v>459</v>
      </c>
    </row>
    <row r="45" spans="1:29" x14ac:dyDescent="0.3">
      <c r="A45" t="s">
        <v>0</v>
      </c>
      <c r="B45" t="s">
        <v>13</v>
      </c>
      <c r="C45" t="s">
        <v>380</v>
      </c>
      <c r="D45" t="s">
        <v>12</v>
      </c>
      <c r="E45" t="s">
        <v>15</v>
      </c>
      <c r="F45" t="s">
        <v>15</v>
      </c>
      <c r="G45" t="s">
        <v>15</v>
      </c>
      <c r="H45" t="s">
        <v>29</v>
      </c>
    </row>
    <row r="46" spans="1:29" x14ac:dyDescent="0.3">
      <c r="A46" t="s">
        <v>694</v>
      </c>
      <c r="B46">
        <v>42.071399999999997</v>
      </c>
      <c r="C46">
        <v>26.5243</v>
      </c>
      <c r="D46">
        <v>0.16877</v>
      </c>
      <c r="E46">
        <v>3.1199999999999999E-3</v>
      </c>
      <c r="F46">
        <v>5.64E-3</v>
      </c>
      <c r="G46">
        <v>4.6000000000000001E-4</v>
      </c>
      <c r="H46">
        <v>68.773700000000005</v>
      </c>
      <c r="J46">
        <f t="shared" ref="J46" si="31">AVERAGE(E46:G46)</f>
        <v>3.0733333333333337E-3</v>
      </c>
      <c r="K46" s="22">
        <f t="shared" ref="K46" si="32">J46*10000</f>
        <v>30.733333333333338</v>
      </c>
      <c r="W46">
        <f t="shared" si="24"/>
        <v>1.3122707423580784</v>
      </c>
      <c r="X46">
        <f t="shared" si="25"/>
        <v>0.47492032229185316</v>
      </c>
      <c r="Y46">
        <f t="shared" si="26"/>
        <v>2.2520683213237257E-3</v>
      </c>
      <c r="Z46">
        <f t="shared" si="27"/>
        <v>1.7894431329712552</v>
      </c>
      <c r="AA46">
        <f t="shared" si="28"/>
        <v>73.334028792473404</v>
      </c>
      <c r="AB46">
        <f t="shared" si="29"/>
        <v>26.540118182089333</v>
      </c>
      <c r="AC46">
        <f t="shared" si="30"/>
        <v>0.12585302543726612</v>
      </c>
    </row>
    <row r="47" spans="1:29" x14ac:dyDescent="0.3">
      <c r="A47" t="s">
        <v>695</v>
      </c>
      <c r="B47">
        <v>41.408999999999999</v>
      </c>
      <c r="C47">
        <v>26.152999999999999</v>
      </c>
      <c r="D47">
        <v>0.57242999999999999</v>
      </c>
      <c r="E47">
        <v>2.2399999999999998E-3</v>
      </c>
      <c r="F47">
        <v>4.3099999999999996E-3</v>
      </c>
      <c r="G47">
        <v>2.9099999999999998E-3</v>
      </c>
      <c r="H47">
        <v>68.143900000000002</v>
      </c>
      <c r="J47">
        <f t="shared" ref="J47:J51" si="33">AVERAGE(E47:G47)</f>
        <v>3.1533333333333331E-3</v>
      </c>
      <c r="K47" s="22">
        <f t="shared" ref="K47:K51" si="34">J47*10000</f>
        <v>31.533333333333331</v>
      </c>
      <c r="W47">
        <f t="shared" si="24"/>
        <v>1.2916094822208357</v>
      </c>
      <c r="X47">
        <f t="shared" si="25"/>
        <v>0.46827215756490598</v>
      </c>
      <c r="Y47">
        <f t="shared" si="26"/>
        <v>7.6385108086469179E-3</v>
      </c>
      <c r="Z47">
        <f t="shared" si="27"/>
        <v>1.7675201505943887</v>
      </c>
      <c r="AA47">
        <f t="shared" si="28"/>
        <v>73.074668019286122</v>
      </c>
      <c r="AB47">
        <f t="shared" si="29"/>
        <v>26.493172222530731</v>
      </c>
      <c r="AC47">
        <f t="shared" si="30"/>
        <v>0.43215975818313634</v>
      </c>
    </row>
    <row r="48" spans="1:29" x14ac:dyDescent="0.3">
      <c r="A48" t="s">
        <v>696</v>
      </c>
      <c r="B48">
        <v>41.779800000000002</v>
      </c>
      <c r="C48">
        <v>26.325399999999998</v>
      </c>
      <c r="D48">
        <v>0.36327999999999999</v>
      </c>
      <c r="E48">
        <v>4.9699999999999996E-3</v>
      </c>
      <c r="F48">
        <v>1.6000000000000001E-4</v>
      </c>
      <c r="G48">
        <v>-3.15E-3</v>
      </c>
      <c r="H48">
        <v>68.470399999999998</v>
      </c>
      <c r="J48">
        <f t="shared" si="33"/>
        <v>6.6E-4</v>
      </c>
      <c r="K48" s="22">
        <f t="shared" si="34"/>
        <v>6.6</v>
      </c>
      <c r="W48">
        <f t="shared" si="24"/>
        <v>1.303175296319401</v>
      </c>
      <c r="X48">
        <f t="shared" si="25"/>
        <v>0.47135899731423453</v>
      </c>
      <c r="Y48">
        <f t="shared" si="26"/>
        <v>4.8476114224713105E-3</v>
      </c>
      <c r="Z48">
        <f t="shared" si="27"/>
        <v>1.7793819050561068</v>
      </c>
      <c r="AA48">
        <f t="shared" si="28"/>
        <v>73.237526616204946</v>
      </c>
      <c r="AB48">
        <f t="shared" si="29"/>
        <v>26.490041062847144</v>
      </c>
      <c r="AC48">
        <f t="shared" si="30"/>
        <v>0.27243232094790004</v>
      </c>
    </row>
    <row r="49" spans="1:29" x14ac:dyDescent="0.3">
      <c r="A49" t="s">
        <v>697</v>
      </c>
      <c r="B49">
        <v>42.221499999999999</v>
      </c>
      <c r="C49">
        <v>26.414999999999999</v>
      </c>
      <c r="D49">
        <v>1.985E-2</v>
      </c>
      <c r="E49">
        <v>4.3299999999999996E-3</v>
      </c>
      <c r="F49">
        <v>-3.3E-4</v>
      </c>
      <c r="G49">
        <v>-1.4E-3</v>
      </c>
      <c r="H49">
        <v>68.658900000000003</v>
      </c>
      <c r="J49">
        <f t="shared" si="33"/>
        <v>8.6666666666666663E-4</v>
      </c>
      <c r="K49" s="22">
        <f t="shared" si="34"/>
        <v>8.6666666666666661</v>
      </c>
      <c r="W49">
        <f t="shared" si="24"/>
        <v>1.3169525888958202</v>
      </c>
      <c r="X49">
        <f t="shared" si="25"/>
        <v>0.47296329453894359</v>
      </c>
      <c r="Y49">
        <f t="shared" si="26"/>
        <v>2.648785695222845E-4</v>
      </c>
      <c r="Z49">
        <f t="shared" si="27"/>
        <v>1.790180762004286</v>
      </c>
      <c r="AA49">
        <f t="shared" si="28"/>
        <v>73.565341380462627</v>
      </c>
      <c r="AB49">
        <f t="shared" si="29"/>
        <v>26.41986242827311</v>
      </c>
      <c r="AC49">
        <f t="shared" si="30"/>
        <v>1.4796191264268E-2</v>
      </c>
    </row>
    <row r="50" spans="1:29" x14ac:dyDescent="0.3">
      <c r="A50" t="s">
        <v>698</v>
      </c>
      <c r="B50">
        <v>41.683300000000003</v>
      </c>
      <c r="C50">
        <v>26.7242</v>
      </c>
      <c r="D50">
        <v>0.34216999999999997</v>
      </c>
      <c r="E50">
        <v>1.7600000000000001E-3</v>
      </c>
      <c r="F50">
        <v>-1.3999999999999999E-4</v>
      </c>
      <c r="G50">
        <v>-1.25E-3</v>
      </c>
      <c r="H50">
        <v>68.750100000000003</v>
      </c>
      <c r="J50">
        <f t="shared" si="33"/>
        <v>1.2333333333333337E-4</v>
      </c>
      <c r="K50" s="22">
        <f t="shared" si="34"/>
        <v>1.2333333333333336</v>
      </c>
      <c r="W50">
        <f t="shared" si="24"/>
        <v>1.3001653150343107</v>
      </c>
      <c r="X50">
        <f t="shared" si="25"/>
        <v>0.47849955237242614</v>
      </c>
      <c r="Y50">
        <f t="shared" si="26"/>
        <v>4.565919402188417E-3</v>
      </c>
      <c r="Z50">
        <f t="shared" si="27"/>
        <v>1.783230786808925</v>
      </c>
      <c r="AA50">
        <f t="shared" si="28"/>
        <v>72.910658825094885</v>
      </c>
      <c r="AB50">
        <f t="shared" si="29"/>
        <v>26.833293587797272</v>
      </c>
      <c r="AC50">
        <f t="shared" si="30"/>
        <v>0.25604758710784081</v>
      </c>
    </row>
    <row r="51" spans="1:29" x14ac:dyDescent="0.3">
      <c r="A51" t="s">
        <v>699</v>
      </c>
      <c r="B51">
        <v>41.973300000000002</v>
      </c>
      <c r="C51">
        <v>27.4011</v>
      </c>
      <c r="D51">
        <v>0.22214</v>
      </c>
      <c r="E51">
        <v>2.3700000000000001E-3</v>
      </c>
      <c r="F51">
        <v>2.9299999999999999E-3</v>
      </c>
      <c r="G51">
        <v>4.3099999999999996E-3</v>
      </c>
      <c r="H51">
        <v>69.606099999999998</v>
      </c>
      <c r="J51">
        <f t="shared" si="33"/>
        <v>3.2033333333333336E-3</v>
      </c>
      <c r="K51" s="22">
        <f t="shared" si="34"/>
        <v>32.033333333333339</v>
      </c>
      <c r="W51">
        <f t="shared" si="24"/>
        <v>1.3092108546475358</v>
      </c>
      <c r="X51">
        <f t="shared" si="25"/>
        <v>0.49061951656222019</v>
      </c>
      <c r="Y51">
        <f t="shared" si="26"/>
        <v>2.9642380571123566E-3</v>
      </c>
      <c r="Z51">
        <f t="shared" si="27"/>
        <v>1.8027946092668685</v>
      </c>
      <c r="AA51">
        <f t="shared" si="28"/>
        <v>72.621187567226229</v>
      </c>
      <c r="AB51">
        <f t="shared" si="29"/>
        <v>27.214387819904644</v>
      </c>
      <c r="AC51">
        <f t="shared" si="30"/>
        <v>0.16442461286911686</v>
      </c>
    </row>
    <row r="54" spans="1:29" x14ac:dyDescent="0.3">
      <c r="A54" s="1" t="s">
        <v>454</v>
      </c>
      <c r="B54" s="1" t="s">
        <v>461</v>
      </c>
    </row>
    <row r="55" spans="1:29" x14ac:dyDescent="0.3">
      <c r="A55" t="s">
        <v>0</v>
      </c>
      <c r="B55" t="s">
        <v>13</v>
      </c>
      <c r="C55" t="s">
        <v>380</v>
      </c>
      <c r="D55" t="s">
        <v>12</v>
      </c>
      <c r="E55" t="s">
        <v>15</v>
      </c>
      <c r="F55" t="s">
        <v>15</v>
      </c>
      <c r="G55" t="s">
        <v>15</v>
      </c>
      <c r="H55" t="s">
        <v>29</v>
      </c>
    </row>
    <row r="56" spans="1:29" x14ac:dyDescent="0.3">
      <c r="A56" t="s">
        <v>701</v>
      </c>
      <c r="B56">
        <v>17.452300000000001</v>
      </c>
      <c r="C56">
        <v>11.0708</v>
      </c>
      <c r="D56">
        <v>7.3340000000000002E-2</v>
      </c>
      <c r="E56">
        <v>6.4599999999999996E-3</v>
      </c>
      <c r="F56">
        <v>3.8999999999999998E-3</v>
      </c>
      <c r="G56">
        <v>6.7799999999999996E-3</v>
      </c>
      <c r="H56">
        <v>28.613600000000002</v>
      </c>
      <c r="J56">
        <f t="shared" ref="J56:J57" si="35">AVERAGE(E56:G56)</f>
        <v>5.7133333333333333E-3</v>
      </c>
      <c r="K56" s="22">
        <f t="shared" ref="K56:K57" si="36">J56*10000</f>
        <v>57.133333333333333</v>
      </c>
      <c r="W56">
        <f t="shared" ref="W56:W89" si="37">B56/32.06</f>
        <v>0.54436369307548349</v>
      </c>
      <c r="X56">
        <f t="shared" ref="X56:X89" si="38">(C56)/55.85</f>
        <v>0.19822381378692927</v>
      </c>
      <c r="Y56">
        <f t="shared" ref="Y56:Y89" si="39">(D56)/74.94</f>
        <v>9.7864958633573523E-4</v>
      </c>
      <c r="Z56">
        <f t="shared" ref="Z56:Z89" si="40">SUM(W56:Y56)</f>
        <v>0.74356615644874857</v>
      </c>
      <c r="AA56">
        <f t="shared" ref="AA56:AA89" si="41">100*W56/Z56</f>
        <v>73.209853400987129</v>
      </c>
      <c r="AB56">
        <f t="shared" ref="AB56:AB89" si="42">100*X56/Z56</f>
        <v>26.658530927986387</v>
      </c>
      <c r="AC56">
        <f t="shared" ref="AC56:AC89" si="43">100*Y56/Z56</f>
        <v>0.13161567102646773</v>
      </c>
    </row>
    <row r="57" spans="1:29" x14ac:dyDescent="0.3">
      <c r="A57" t="s">
        <v>702</v>
      </c>
      <c r="B57">
        <v>17.2774</v>
      </c>
      <c r="C57">
        <v>11.200799999999999</v>
      </c>
      <c r="D57">
        <v>0.35785</v>
      </c>
      <c r="E57">
        <v>4.2199999999999998E-3</v>
      </c>
      <c r="F57">
        <v>-1.74E-3</v>
      </c>
      <c r="G57">
        <v>5.8399999999999997E-3</v>
      </c>
      <c r="H57">
        <v>28.8444</v>
      </c>
      <c r="J57">
        <f t="shared" si="35"/>
        <v>2.7733333333333329E-3</v>
      </c>
      <c r="K57" s="22">
        <f t="shared" si="36"/>
        <v>27.733333333333331</v>
      </c>
      <c r="W57">
        <f t="shared" si="37"/>
        <v>0.53890829694323139</v>
      </c>
      <c r="X57">
        <f t="shared" si="38"/>
        <v>0.20055147717099372</v>
      </c>
      <c r="Y57">
        <f t="shared" si="39"/>
        <v>4.775153456098212E-3</v>
      </c>
      <c r="Z57">
        <f t="shared" si="40"/>
        <v>0.74423492757032339</v>
      </c>
      <c r="AA57">
        <f t="shared" si="41"/>
        <v>72.411046160193749</v>
      </c>
      <c r="AB57">
        <f t="shared" si="42"/>
        <v>26.947334738202468</v>
      </c>
      <c r="AC57">
        <f t="shared" si="43"/>
        <v>0.64161910160377467</v>
      </c>
    </row>
    <row r="60" spans="1:29" x14ac:dyDescent="0.3">
      <c r="A60" s="1" t="s">
        <v>455</v>
      </c>
      <c r="B60" s="1" t="s">
        <v>473</v>
      </c>
    </row>
    <row r="61" spans="1:29" x14ac:dyDescent="0.3">
      <c r="A61" t="s">
        <v>0</v>
      </c>
      <c r="B61" t="s">
        <v>13</v>
      </c>
      <c r="C61" t="s">
        <v>380</v>
      </c>
      <c r="D61" t="s">
        <v>12</v>
      </c>
      <c r="E61" t="s">
        <v>15</v>
      </c>
      <c r="F61" t="s">
        <v>15</v>
      </c>
      <c r="G61" t="s">
        <v>15</v>
      </c>
      <c r="H61" t="s">
        <v>29</v>
      </c>
    </row>
    <row r="62" spans="1:29" x14ac:dyDescent="0.3">
      <c r="A62" t="s">
        <v>703</v>
      </c>
      <c r="B62">
        <v>12.5998</v>
      </c>
      <c r="C62">
        <v>7.21136</v>
      </c>
      <c r="D62">
        <v>0.17730000000000001</v>
      </c>
      <c r="E62">
        <v>3.7299999999999998E-3</v>
      </c>
      <c r="F62">
        <v>2.98E-3</v>
      </c>
      <c r="G62">
        <v>-2.8999999999999998E-3</v>
      </c>
      <c r="H62">
        <v>19.9923</v>
      </c>
      <c r="J62">
        <f t="shared" ref="J62" si="44">AVERAGE(E62:G62)</f>
        <v>1.2700000000000001E-3</v>
      </c>
      <c r="K62" s="22">
        <f t="shared" ref="K62" si="45">J62*10000</f>
        <v>12.700000000000001</v>
      </c>
      <c r="W62">
        <f t="shared" si="37"/>
        <v>0.39300686213349967</v>
      </c>
      <c r="X62">
        <f t="shared" si="38"/>
        <v>0.12912014324082363</v>
      </c>
      <c r="Y62">
        <f t="shared" si="39"/>
        <v>2.3658927141713372E-3</v>
      </c>
      <c r="Z62">
        <f t="shared" si="40"/>
        <v>0.52449289808849464</v>
      </c>
      <c r="AA62">
        <f t="shared" si="41"/>
        <v>74.930826244894149</v>
      </c>
      <c r="AB62">
        <f t="shared" si="42"/>
        <v>24.618091820003624</v>
      </c>
      <c r="AC62">
        <f t="shared" si="43"/>
        <v>0.45108193510222777</v>
      </c>
    </row>
    <row r="63" spans="1:29" x14ac:dyDescent="0.3">
      <c r="A63" t="s">
        <v>704</v>
      </c>
      <c r="B63">
        <v>12.6477</v>
      </c>
      <c r="C63">
        <v>7.4244199999999996</v>
      </c>
      <c r="D63">
        <v>6.5860000000000002E-2</v>
      </c>
      <c r="E63">
        <v>7.4599999999999996E-3</v>
      </c>
      <c r="F63">
        <v>-1.92E-3</v>
      </c>
      <c r="G63">
        <v>3.1E-4</v>
      </c>
      <c r="H63">
        <v>20.143799999999999</v>
      </c>
      <c r="J63">
        <f t="shared" ref="J63:J65" si="46">AVERAGE(E63:G63)</f>
        <v>1.9500000000000001E-3</v>
      </c>
      <c r="K63" s="22">
        <f t="shared" ref="K63:K65" si="47">J63*10000</f>
        <v>19.5</v>
      </c>
      <c r="W63">
        <f t="shared" si="37"/>
        <v>0.39450093574547723</v>
      </c>
      <c r="X63">
        <f t="shared" si="38"/>
        <v>0.13293500447627574</v>
      </c>
      <c r="Y63">
        <f t="shared" si="39"/>
        <v>8.7883640245529763E-4</v>
      </c>
      <c r="Z63">
        <f t="shared" si="40"/>
        <v>0.52831477662420834</v>
      </c>
      <c r="AA63">
        <f t="shared" si="41"/>
        <v>74.671569526454249</v>
      </c>
      <c r="AB63">
        <f t="shared" si="42"/>
        <v>25.162083356005155</v>
      </c>
      <c r="AC63">
        <f t="shared" si="43"/>
        <v>0.16634711754057491</v>
      </c>
    </row>
    <row r="64" spans="1:29" x14ac:dyDescent="0.3">
      <c r="A64" t="s">
        <v>705</v>
      </c>
      <c r="B64">
        <v>12.527799999999999</v>
      </c>
      <c r="C64">
        <v>7.4055799999999996</v>
      </c>
      <c r="D64">
        <v>0.10069</v>
      </c>
      <c r="E64">
        <v>4.3200000000000001E-3</v>
      </c>
      <c r="F64">
        <v>3.2200000000000002E-3</v>
      </c>
      <c r="G64">
        <v>2.2300000000000002E-3</v>
      </c>
      <c r="H64">
        <v>20.043800000000001</v>
      </c>
      <c r="J64">
        <f t="shared" si="46"/>
        <v>3.2566666666666668E-3</v>
      </c>
      <c r="K64" s="22">
        <f t="shared" si="47"/>
        <v>32.56666666666667</v>
      </c>
      <c r="W64">
        <f t="shared" si="37"/>
        <v>0.39076107298814716</v>
      </c>
      <c r="X64">
        <f t="shared" si="38"/>
        <v>0.13259767233661593</v>
      </c>
      <c r="Y64">
        <f t="shared" si="39"/>
        <v>1.3436082199092608E-3</v>
      </c>
      <c r="Z64">
        <f t="shared" si="40"/>
        <v>0.52470235354467243</v>
      </c>
      <c r="AA64">
        <f t="shared" si="41"/>
        <v>74.472902655825109</v>
      </c>
      <c r="AB64">
        <f t="shared" si="42"/>
        <v>25.271026790873115</v>
      </c>
      <c r="AC64">
        <f t="shared" si="43"/>
        <v>0.25607055330177164</v>
      </c>
    </row>
    <row r="65" spans="1:29" x14ac:dyDescent="0.3">
      <c r="A65" t="s">
        <v>706</v>
      </c>
      <c r="B65">
        <v>12.502599999999999</v>
      </c>
      <c r="C65">
        <v>7.2215800000000003</v>
      </c>
      <c r="D65">
        <v>0.15684000000000001</v>
      </c>
      <c r="E65">
        <v>5.8500000000000002E-3</v>
      </c>
      <c r="F65">
        <v>2.7999999999999998E-4</v>
      </c>
      <c r="G65">
        <v>2.8600000000000001E-3</v>
      </c>
      <c r="H65">
        <v>19.89</v>
      </c>
      <c r="J65">
        <f t="shared" si="46"/>
        <v>2.9966666666666666E-3</v>
      </c>
      <c r="K65" s="22">
        <f t="shared" si="47"/>
        <v>29.966666666666665</v>
      </c>
      <c r="W65">
        <f t="shared" si="37"/>
        <v>0.38997504678727379</v>
      </c>
      <c r="X65">
        <f t="shared" si="38"/>
        <v>0.12930313339301702</v>
      </c>
      <c r="Y65">
        <f t="shared" si="39"/>
        <v>2.0928742994395519E-3</v>
      </c>
      <c r="Z65">
        <f t="shared" si="40"/>
        <v>0.52137105447973042</v>
      </c>
      <c r="AA65">
        <f t="shared" si="41"/>
        <v>74.797985702605786</v>
      </c>
      <c r="AB65">
        <f t="shared" si="42"/>
        <v>24.800596865134175</v>
      </c>
      <c r="AC65">
        <f t="shared" si="43"/>
        <v>0.40141743226002535</v>
      </c>
    </row>
    <row r="68" spans="1:29" x14ac:dyDescent="0.3">
      <c r="A68" s="1" t="s">
        <v>1126</v>
      </c>
      <c r="B68" s="1" t="s">
        <v>1127</v>
      </c>
    </row>
    <row r="69" spans="1:29" x14ac:dyDescent="0.3">
      <c r="A69" t="s">
        <v>0</v>
      </c>
      <c r="B69" t="s">
        <v>13</v>
      </c>
      <c r="C69" t="s">
        <v>380</v>
      </c>
      <c r="D69" t="s">
        <v>12</v>
      </c>
      <c r="E69" t="s">
        <v>15</v>
      </c>
      <c r="F69" t="s">
        <v>15</v>
      </c>
      <c r="G69" t="s">
        <v>15</v>
      </c>
      <c r="H69" t="s">
        <v>29</v>
      </c>
    </row>
    <row r="70" spans="1:29" x14ac:dyDescent="0.3">
      <c r="A70" t="s">
        <v>1120</v>
      </c>
      <c r="B70">
        <v>53.438000000000002</v>
      </c>
      <c r="C70">
        <v>46.296100000000003</v>
      </c>
      <c r="D70">
        <v>0.14704999999999999</v>
      </c>
      <c r="E70">
        <v>2.5600000000000002E-3</v>
      </c>
      <c r="F70">
        <v>5.1700000000000001E-3</v>
      </c>
      <c r="G70">
        <v>8.7600000000000004E-3</v>
      </c>
      <c r="H70">
        <v>99.8977</v>
      </c>
      <c r="J70">
        <f t="shared" ref="J70" si="48">AVERAGE(E70:G70)</f>
        <v>5.4966666666666671E-3</v>
      </c>
      <c r="K70" s="22">
        <f t="shared" ref="K70" si="49">J70*10000</f>
        <v>54.966666666666669</v>
      </c>
      <c r="W70">
        <f t="shared" si="37"/>
        <v>1.6668122270742358</v>
      </c>
      <c r="X70">
        <f t="shared" si="38"/>
        <v>0.82893643688451213</v>
      </c>
      <c r="Y70">
        <f t="shared" si="39"/>
        <v>1.9622364558313315E-3</v>
      </c>
      <c r="Z70">
        <f t="shared" si="40"/>
        <v>2.497710900414579</v>
      </c>
      <c r="AA70">
        <f t="shared" si="41"/>
        <v>66.733593019014833</v>
      </c>
      <c r="AB70">
        <f t="shared" si="42"/>
        <v>33.187845588811825</v>
      </c>
      <c r="AC70">
        <f t="shared" si="43"/>
        <v>7.8561392173354908E-2</v>
      </c>
    </row>
    <row r="71" spans="1:29" x14ac:dyDescent="0.3">
      <c r="A71" t="s">
        <v>1121</v>
      </c>
      <c r="B71">
        <v>52.489899999999999</v>
      </c>
      <c r="C71">
        <v>45.978400000000001</v>
      </c>
      <c r="D71">
        <v>1.0403800000000001</v>
      </c>
      <c r="E71">
        <v>3.6800000000000001E-3</v>
      </c>
      <c r="F71">
        <v>3.2299999999999998E-3</v>
      </c>
      <c r="G71">
        <v>6.2399999999999999E-3</v>
      </c>
      <c r="H71">
        <v>99.521900000000002</v>
      </c>
      <c r="J71">
        <f t="shared" ref="J71:J75" si="50">AVERAGE(E71:G71)</f>
        <v>4.3833333333333328E-3</v>
      </c>
      <c r="K71" s="22">
        <f t="shared" ref="K71:K75" si="51">J71*10000</f>
        <v>43.833333333333329</v>
      </c>
      <c r="W71">
        <f t="shared" si="37"/>
        <v>1.6372395508421709</v>
      </c>
      <c r="X71">
        <f t="shared" si="38"/>
        <v>0.82324798567591762</v>
      </c>
      <c r="Y71">
        <f t="shared" si="39"/>
        <v>1.3882839605017348E-2</v>
      </c>
      <c r="Z71">
        <f t="shared" si="40"/>
        <v>2.4743703761231055</v>
      </c>
      <c r="AA71">
        <f t="shared" si="41"/>
        <v>66.167925652562644</v>
      </c>
      <c r="AB71">
        <f t="shared" si="42"/>
        <v>33.271008803694116</v>
      </c>
      <c r="AC71">
        <f t="shared" si="43"/>
        <v>0.56106554374326401</v>
      </c>
    </row>
    <row r="72" spans="1:29" x14ac:dyDescent="0.3">
      <c r="A72" t="s">
        <v>1122</v>
      </c>
      <c r="B72">
        <v>52.936900000000001</v>
      </c>
      <c r="C72">
        <v>45.741700000000002</v>
      </c>
      <c r="D72">
        <v>0.53927000000000003</v>
      </c>
      <c r="E72">
        <v>6.4799999999999996E-3</v>
      </c>
      <c r="F72">
        <v>6.7099999999999998E-3</v>
      </c>
      <c r="G72">
        <v>6.2899999999999996E-3</v>
      </c>
      <c r="H72">
        <v>99.237399999999994</v>
      </c>
      <c r="J72">
        <f t="shared" si="50"/>
        <v>6.4933333333333336E-3</v>
      </c>
      <c r="K72" s="22">
        <f t="shared" si="51"/>
        <v>64.933333333333337</v>
      </c>
      <c r="W72">
        <f t="shared" si="37"/>
        <v>1.6511821584529007</v>
      </c>
      <c r="X72">
        <f t="shared" si="38"/>
        <v>0.81900984780662489</v>
      </c>
      <c r="Y72">
        <f t="shared" si="39"/>
        <v>7.1960234854550314E-3</v>
      </c>
      <c r="Z72">
        <f t="shared" si="40"/>
        <v>2.4773880297449806</v>
      </c>
      <c r="AA72">
        <f t="shared" si="41"/>
        <v>66.650122573768613</v>
      </c>
      <c r="AB72">
        <f t="shared" si="42"/>
        <v>33.059409263833921</v>
      </c>
      <c r="AC72">
        <f t="shared" si="43"/>
        <v>0.29046816239746587</v>
      </c>
    </row>
    <row r="73" spans="1:29" x14ac:dyDescent="0.3">
      <c r="A73" t="s">
        <v>1123</v>
      </c>
      <c r="B73">
        <v>53.311100000000003</v>
      </c>
      <c r="C73">
        <v>46.146599999999999</v>
      </c>
      <c r="D73">
        <v>0.11464000000000001</v>
      </c>
      <c r="E73">
        <v>3.5200000000000001E-3</v>
      </c>
      <c r="F73">
        <v>9.5200000000000007E-3</v>
      </c>
      <c r="G73">
        <v>7.1500000000000001E-3</v>
      </c>
      <c r="H73">
        <v>99.592600000000004</v>
      </c>
      <c r="J73">
        <f t="shared" si="50"/>
        <v>6.7299999999999999E-3</v>
      </c>
      <c r="K73" s="22">
        <f t="shared" si="51"/>
        <v>67.3</v>
      </c>
      <c r="W73">
        <f t="shared" si="37"/>
        <v>1.662854023705552</v>
      </c>
      <c r="X73">
        <f t="shared" si="38"/>
        <v>0.82625962399283792</v>
      </c>
      <c r="Y73">
        <f t="shared" si="39"/>
        <v>1.5297571390445691E-3</v>
      </c>
      <c r="Z73">
        <f t="shared" si="40"/>
        <v>2.4906434048374342</v>
      </c>
      <c r="AA73">
        <f t="shared" si="41"/>
        <v>66.764034565361129</v>
      </c>
      <c r="AB73">
        <f t="shared" si="42"/>
        <v>33.174545275652115</v>
      </c>
      <c r="AC73">
        <f t="shared" si="43"/>
        <v>6.1420158986766608E-2</v>
      </c>
    </row>
    <row r="74" spans="1:29" x14ac:dyDescent="0.3">
      <c r="A74" t="s">
        <v>1124</v>
      </c>
      <c r="B74">
        <v>52.547400000000003</v>
      </c>
      <c r="C74">
        <v>45.994399999999999</v>
      </c>
      <c r="D74">
        <v>0.61453000000000002</v>
      </c>
      <c r="E74">
        <v>-1.5399999999999999E-3</v>
      </c>
      <c r="F74">
        <v>7.7000000000000002E-3</v>
      </c>
      <c r="G74">
        <v>3.1800000000000001E-3</v>
      </c>
      <c r="H74">
        <v>99.165599999999998</v>
      </c>
      <c r="J74">
        <f t="shared" si="50"/>
        <v>3.1133333333333338E-3</v>
      </c>
      <c r="K74" s="22">
        <f t="shared" si="51"/>
        <v>31.13333333333334</v>
      </c>
      <c r="W74">
        <f t="shared" si="37"/>
        <v>1.6390330630068621</v>
      </c>
      <c r="X74">
        <f t="shared" si="38"/>
        <v>0.82353446732318702</v>
      </c>
      <c r="Y74">
        <f t="shared" si="39"/>
        <v>8.2002935681878848E-3</v>
      </c>
      <c r="Z74">
        <f t="shared" si="40"/>
        <v>2.4707678238982371</v>
      </c>
      <c r="AA74">
        <f t="shared" si="41"/>
        <v>66.336992377571477</v>
      </c>
      <c r="AB74">
        <f t="shared" si="42"/>
        <v>33.331115103476662</v>
      </c>
      <c r="AC74">
        <f t="shared" si="43"/>
        <v>0.33189251895185878</v>
      </c>
    </row>
    <row r="75" spans="1:29" x14ac:dyDescent="0.3">
      <c r="A75" t="s">
        <v>1125</v>
      </c>
      <c r="B75">
        <v>52.660499999999999</v>
      </c>
      <c r="C75">
        <v>45.871000000000002</v>
      </c>
      <c r="D75">
        <v>0.49528</v>
      </c>
      <c r="E75">
        <v>8.0099999999999998E-3</v>
      </c>
      <c r="F75">
        <v>8.3300000000000006E-3</v>
      </c>
      <c r="G75">
        <v>8.9800000000000001E-3</v>
      </c>
      <c r="H75">
        <v>99.052099999999996</v>
      </c>
      <c r="J75">
        <f t="shared" si="50"/>
        <v>8.4400000000000013E-3</v>
      </c>
      <c r="K75" s="22">
        <f t="shared" si="51"/>
        <v>84.40000000000002</v>
      </c>
      <c r="W75">
        <f t="shared" si="37"/>
        <v>1.6425608234560198</v>
      </c>
      <c r="X75">
        <f t="shared" si="38"/>
        <v>0.82132497761862133</v>
      </c>
      <c r="Y75">
        <f t="shared" si="39"/>
        <v>6.6090205497731517E-3</v>
      </c>
      <c r="Z75">
        <f t="shared" si="40"/>
        <v>2.4704948216244143</v>
      </c>
      <c r="AA75">
        <f t="shared" si="41"/>
        <v>66.48711865649625</v>
      </c>
      <c r="AB75">
        <f t="shared" si="42"/>
        <v>33.245363253932219</v>
      </c>
      <c r="AC75">
        <f t="shared" si="43"/>
        <v>0.26751808957152762</v>
      </c>
    </row>
    <row r="78" spans="1:29" x14ac:dyDescent="0.3">
      <c r="A78" s="1" t="s">
        <v>1130</v>
      </c>
      <c r="B78" s="1" t="s">
        <v>1131</v>
      </c>
    </row>
    <row r="79" spans="1:29" x14ac:dyDescent="0.3">
      <c r="A79" t="s">
        <v>0</v>
      </c>
      <c r="B79" t="s">
        <v>13</v>
      </c>
      <c r="C79" t="s">
        <v>380</v>
      </c>
      <c r="D79" t="s">
        <v>12</v>
      </c>
      <c r="E79" t="s">
        <v>15</v>
      </c>
      <c r="F79" t="s">
        <v>15</v>
      </c>
      <c r="G79" t="s">
        <v>15</v>
      </c>
      <c r="H79" t="s">
        <v>29</v>
      </c>
      <c r="W79" t="e">
        <f t="shared" si="37"/>
        <v>#VALUE!</v>
      </c>
      <c r="X79" t="e">
        <f t="shared" si="38"/>
        <v>#VALUE!</v>
      </c>
      <c r="Y79" t="e">
        <f t="shared" si="39"/>
        <v>#VALUE!</v>
      </c>
      <c r="Z79" t="e">
        <f t="shared" si="40"/>
        <v>#VALUE!</v>
      </c>
      <c r="AA79" t="e">
        <f t="shared" si="41"/>
        <v>#VALUE!</v>
      </c>
      <c r="AB79" t="e">
        <f t="shared" si="42"/>
        <v>#VALUE!</v>
      </c>
      <c r="AC79" t="e">
        <f t="shared" si="43"/>
        <v>#VALUE!</v>
      </c>
    </row>
    <row r="80" spans="1:29" x14ac:dyDescent="0.3">
      <c r="A80" t="s">
        <v>1128</v>
      </c>
      <c r="B80">
        <v>52.830800000000004</v>
      </c>
      <c r="C80">
        <v>46.5473</v>
      </c>
      <c r="D80">
        <v>0.39089000000000002</v>
      </c>
      <c r="E80">
        <v>4.6699999999999997E-3</v>
      </c>
      <c r="F80">
        <v>6.7099999999999998E-3</v>
      </c>
      <c r="G80">
        <v>9.9399999999999992E-3</v>
      </c>
      <c r="H80">
        <v>99.790300000000002</v>
      </c>
      <c r="J80">
        <f t="shared" ref="J80:J81" si="52">AVERAGE(E80:G80)</f>
        <v>7.1066666666666665E-3</v>
      </c>
      <c r="K80" s="22">
        <f t="shared" ref="K80:K81" si="53">J80*10000</f>
        <v>71.066666666666663</v>
      </c>
      <c r="W80">
        <f t="shared" si="37"/>
        <v>1.6478727386150966</v>
      </c>
      <c r="X80">
        <f t="shared" si="38"/>
        <v>0.83343419874664282</v>
      </c>
      <c r="Y80">
        <f t="shared" si="39"/>
        <v>5.2160394982652793E-3</v>
      </c>
      <c r="Z80">
        <f t="shared" si="40"/>
        <v>2.4865229768600048</v>
      </c>
      <c r="AA80">
        <f t="shared" si="41"/>
        <v>66.272170172987487</v>
      </c>
      <c r="AB80">
        <f t="shared" si="42"/>
        <v>33.518057403962068</v>
      </c>
      <c r="AC80">
        <f t="shared" si="43"/>
        <v>0.20977242305044466</v>
      </c>
    </row>
    <row r="81" spans="1:29" x14ac:dyDescent="0.3">
      <c r="A81" t="s">
        <v>1129</v>
      </c>
      <c r="B81">
        <v>52.048499999999997</v>
      </c>
      <c r="C81">
        <v>45.895800000000001</v>
      </c>
      <c r="D81">
        <v>1.3141</v>
      </c>
      <c r="E81">
        <v>7.62E-3</v>
      </c>
      <c r="F81">
        <v>1.03E-2</v>
      </c>
      <c r="G81">
        <v>5.0099999999999997E-3</v>
      </c>
      <c r="H81">
        <v>99.281400000000005</v>
      </c>
      <c r="J81">
        <f t="shared" si="52"/>
        <v>7.6433333333333327E-3</v>
      </c>
      <c r="K81" s="22">
        <f t="shared" si="53"/>
        <v>76.433333333333323</v>
      </c>
      <c r="W81">
        <f t="shared" si="37"/>
        <v>1.6234716157205238</v>
      </c>
      <c r="X81">
        <f t="shared" si="38"/>
        <v>0.82176902417188902</v>
      </c>
      <c r="Y81">
        <f t="shared" si="39"/>
        <v>1.7535361622631439E-2</v>
      </c>
      <c r="Z81">
        <f t="shared" si="40"/>
        <v>2.4627760015150444</v>
      </c>
      <c r="AA81">
        <f t="shared" si="41"/>
        <v>65.920392870557478</v>
      </c>
      <c r="AB81">
        <f t="shared" si="42"/>
        <v>33.367591030055316</v>
      </c>
      <c r="AC81">
        <f t="shared" si="43"/>
        <v>0.71201609938719879</v>
      </c>
    </row>
    <row r="84" spans="1:29" x14ac:dyDescent="0.3">
      <c r="A84" s="1" t="s">
        <v>1118</v>
      </c>
      <c r="B84" s="1" t="s">
        <v>1136</v>
      </c>
    </row>
    <row r="85" spans="1:29" x14ac:dyDescent="0.3">
      <c r="A85" t="s">
        <v>0</v>
      </c>
      <c r="B85" t="s">
        <v>13</v>
      </c>
      <c r="C85" t="s">
        <v>380</v>
      </c>
      <c r="D85" t="s">
        <v>12</v>
      </c>
      <c r="E85" t="s">
        <v>15</v>
      </c>
      <c r="F85" t="s">
        <v>15</v>
      </c>
      <c r="G85" t="s">
        <v>15</v>
      </c>
      <c r="H85" t="s">
        <v>29</v>
      </c>
    </row>
    <row r="86" spans="1:29" x14ac:dyDescent="0.3">
      <c r="A86" t="s">
        <v>1132</v>
      </c>
      <c r="B86">
        <v>52.448</v>
      </c>
      <c r="C86">
        <v>45.762799999999999</v>
      </c>
      <c r="D86">
        <v>0.82516</v>
      </c>
      <c r="E86">
        <v>1.9E-3</v>
      </c>
      <c r="F86">
        <v>7.3200000000000001E-3</v>
      </c>
      <c r="G86">
        <v>7.8600000000000007E-3</v>
      </c>
      <c r="H86">
        <v>99.053100000000001</v>
      </c>
      <c r="J86">
        <f t="shared" ref="J86" si="54">AVERAGE(E86:G86)</f>
        <v>5.6933333333333341E-3</v>
      </c>
      <c r="K86" s="22">
        <f t="shared" ref="K86" si="55">J86*10000</f>
        <v>56.933333333333344</v>
      </c>
      <c r="W86">
        <f t="shared" si="37"/>
        <v>1.6359326263256393</v>
      </c>
      <c r="X86">
        <f t="shared" si="38"/>
        <v>0.81938764547896148</v>
      </c>
      <c r="Y86">
        <f t="shared" si="39"/>
        <v>1.1010942087002935E-2</v>
      </c>
      <c r="Z86">
        <f t="shared" si="40"/>
        <v>2.4663312138916034</v>
      </c>
      <c r="AA86">
        <f t="shared" si="41"/>
        <v>66.330613549034027</v>
      </c>
      <c r="AB86">
        <f t="shared" si="42"/>
        <v>33.222936192177386</v>
      </c>
      <c r="AC86">
        <f t="shared" si="43"/>
        <v>0.44645025878859401</v>
      </c>
    </row>
    <row r="87" spans="1:29" x14ac:dyDescent="0.3">
      <c r="A87" t="s">
        <v>1133</v>
      </c>
      <c r="B87">
        <v>52.753</v>
      </c>
      <c r="C87">
        <v>46.022199999999998</v>
      </c>
      <c r="D87">
        <v>0.36024</v>
      </c>
      <c r="E87">
        <v>6.77E-3</v>
      </c>
      <c r="F87">
        <v>8.3499999999999998E-3</v>
      </c>
      <c r="G87">
        <v>1.018E-2</v>
      </c>
      <c r="H87">
        <v>99.160799999999995</v>
      </c>
      <c r="J87">
        <f t="shared" ref="J87:J89" si="56">AVERAGE(E87:G87)</f>
        <v>8.4333333333333326E-3</v>
      </c>
      <c r="K87" s="22">
        <f t="shared" ref="K87:K89" si="57">J87*10000</f>
        <v>84.333333333333329</v>
      </c>
      <c r="W87">
        <f t="shared" si="37"/>
        <v>1.6454460386774796</v>
      </c>
      <c r="X87">
        <f t="shared" si="38"/>
        <v>0.82403222918531771</v>
      </c>
      <c r="Y87">
        <f t="shared" si="39"/>
        <v>4.8070456365092076E-3</v>
      </c>
      <c r="Z87">
        <f t="shared" si="40"/>
        <v>2.4742853134993066</v>
      </c>
      <c r="AA87">
        <f t="shared" si="41"/>
        <v>66.501871457595769</v>
      </c>
      <c r="AB87">
        <f t="shared" si="42"/>
        <v>33.303848375509851</v>
      </c>
      <c r="AC87">
        <f t="shared" si="43"/>
        <v>0.1942801668943647</v>
      </c>
    </row>
    <row r="88" spans="1:29" x14ac:dyDescent="0.3">
      <c r="A88" t="s">
        <v>1134</v>
      </c>
      <c r="B88">
        <v>52.226199999999999</v>
      </c>
      <c r="C88">
        <v>45.738799999999998</v>
      </c>
      <c r="D88">
        <v>0.75446000000000002</v>
      </c>
      <c r="E88">
        <v>2.63E-3</v>
      </c>
      <c r="F88">
        <v>3.62E-3</v>
      </c>
      <c r="G88">
        <v>6.5399999999999998E-3</v>
      </c>
      <c r="H88">
        <v>98.732299999999995</v>
      </c>
      <c r="J88">
        <f t="shared" si="56"/>
        <v>4.2633333333333334E-3</v>
      </c>
      <c r="K88" s="22">
        <f t="shared" si="57"/>
        <v>42.633333333333333</v>
      </c>
      <c r="W88">
        <f t="shared" si="37"/>
        <v>1.6290143480973174</v>
      </c>
      <c r="X88">
        <f t="shared" si="38"/>
        <v>0.81895792300805725</v>
      </c>
      <c r="Y88">
        <f t="shared" si="39"/>
        <v>1.0067520683213238E-2</v>
      </c>
      <c r="Z88">
        <f t="shared" si="40"/>
        <v>2.4580397917885879</v>
      </c>
      <c r="AA88">
        <f t="shared" si="41"/>
        <v>66.272903861819429</v>
      </c>
      <c r="AB88">
        <f t="shared" si="42"/>
        <v>33.317520967068809</v>
      </c>
      <c r="AC88">
        <f t="shared" si="43"/>
        <v>0.40957517111175917</v>
      </c>
    </row>
    <row r="89" spans="1:29" x14ac:dyDescent="0.3">
      <c r="A89" t="s">
        <v>1135</v>
      </c>
      <c r="B89">
        <v>52.316200000000002</v>
      </c>
      <c r="C89">
        <v>45.7087</v>
      </c>
      <c r="D89">
        <v>0.44184000000000001</v>
      </c>
      <c r="E89">
        <v>1.9000000000000001E-4</v>
      </c>
      <c r="F89">
        <v>7.6499999999999997E-3</v>
      </c>
      <c r="G89">
        <v>6.4099999999999999E-3</v>
      </c>
      <c r="H89">
        <v>98.480999999999995</v>
      </c>
      <c r="J89">
        <f t="shared" si="56"/>
        <v>4.7499999999999999E-3</v>
      </c>
      <c r="K89" s="22">
        <f t="shared" si="57"/>
        <v>47.5</v>
      </c>
      <c r="W89">
        <f t="shared" si="37"/>
        <v>1.6318215845290081</v>
      </c>
      <c r="X89">
        <f t="shared" si="38"/>
        <v>0.81841897940913155</v>
      </c>
      <c r="Y89">
        <f t="shared" si="39"/>
        <v>5.89591673338671E-3</v>
      </c>
      <c r="Z89">
        <f t="shared" si="40"/>
        <v>2.4561364806715265</v>
      </c>
      <c r="AA89">
        <f t="shared" si="41"/>
        <v>66.43855491625024</v>
      </c>
      <c r="AB89">
        <f t="shared" si="42"/>
        <v>33.321396667068335</v>
      </c>
      <c r="AC89">
        <f t="shared" si="43"/>
        <v>0.24004841668141835</v>
      </c>
    </row>
  </sheetData>
  <conditionalFormatting sqref="K20:K23">
    <cfRule type="cellIs" dxfId="83" priority="11" operator="greaterThan">
      <formula>100</formula>
    </cfRule>
  </conditionalFormatting>
  <conditionalFormatting sqref="K3:K8">
    <cfRule type="cellIs" dxfId="82" priority="10" operator="greaterThan">
      <formula>100</formula>
    </cfRule>
  </conditionalFormatting>
  <conditionalFormatting sqref="K46:K51">
    <cfRule type="cellIs" dxfId="81" priority="9" operator="greaterThan">
      <formula>100</formula>
    </cfRule>
  </conditionalFormatting>
  <conditionalFormatting sqref="K86:K89">
    <cfRule type="cellIs" dxfId="80" priority="1" operator="greaterThan">
      <formula>100</formula>
    </cfRule>
  </conditionalFormatting>
  <conditionalFormatting sqref="K56">
    <cfRule type="cellIs" dxfId="79" priority="7" operator="greaterThan">
      <formula>100</formula>
    </cfRule>
  </conditionalFormatting>
  <conditionalFormatting sqref="K57">
    <cfRule type="cellIs" dxfId="78" priority="6" operator="greaterThan">
      <formula>100</formula>
    </cfRule>
  </conditionalFormatting>
  <conditionalFormatting sqref="K62:K65">
    <cfRule type="cellIs" dxfId="77" priority="5" operator="greaterThan">
      <formula>100</formula>
    </cfRule>
  </conditionalFormatting>
  <conditionalFormatting sqref="K70:K75">
    <cfRule type="cellIs" dxfId="76" priority="4" operator="greaterThan">
      <formula>100</formula>
    </cfRule>
  </conditionalFormatting>
  <conditionalFormatting sqref="K80">
    <cfRule type="cellIs" dxfId="75" priority="3" operator="greaterThan">
      <formula>100</formula>
    </cfRule>
  </conditionalFormatting>
  <conditionalFormatting sqref="K81">
    <cfRule type="cellIs" dxfId="74" priority="2" operator="greaterThan">
      <formula>100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AE64"/>
  <sheetViews>
    <sheetView workbookViewId="0">
      <selection activeCell="AE38" sqref="AE38"/>
    </sheetView>
  </sheetViews>
  <sheetFormatPr defaultRowHeight="14.4" x14ac:dyDescent="0.3"/>
  <sheetData>
    <row r="2" spans="1:31" x14ac:dyDescent="0.3">
      <c r="A2" s="1" t="s">
        <v>510</v>
      </c>
      <c r="B2" s="1" t="s">
        <v>511</v>
      </c>
    </row>
    <row r="3" spans="1:31" x14ac:dyDescent="0.3">
      <c r="A3" t="s">
        <v>0</v>
      </c>
      <c r="B3" t="s">
        <v>13</v>
      </c>
      <c r="C3" t="s">
        <v>380</v>
      </c>
      <c r="D3" t="s">
        <v>12</v>
      </c>
      <c r="E3" t="s">
        <v>15</v>
      </c>
      <c r="F3" t="s">
        <v>15</v>
      </c>
      <c r="G3" t="s">
        <v>15</v>
      </c>
      <c r="H3" t="s">
        <v>29</v>
      </c>
      <c r="W3" t="s">
        <v>61</v>
      </c>
      <c r="X3" t="s">
        <v>62</v>
      </c>
      <c r="Y3" t="s">
        <v>63</v>
      </c>
      <c r="Z3" t="s">
        <v>64</v>
      </c>
      <c r="AA3" t="s">
        <v>65</v>
      </c>
      <c r="AB3" t="s">
        <v>66</v>
      </c>
      <c r="AC3" t="s">
        <v>67</v>
      </c>
      <c r="AE3">
        <v>34.624824188591091</v>
      </c>
    </row>
    <row r="4" spans="1:31" x14ac:dyDescent="0.3">
      <c r="A4" t="s">
        <v>520</v>
      </c>
      <c r="B4">
        <v>22.251899999999999</v>
      </c>
      <c r="C4">
        <v>36.545699999999997</v>
      </c>
      <c r="D4">
        <v>40.573799999999999</v>
      </c>
      <c r="E4">
        <v>3.5E-4</v>
      </c>
      <c r="F4">
        <v>1.58E-3</v>
      </c>
      <c r="G4">
        <v>-2.7200000000000002E-3</v>
      </c>
      <c r="H4">
        <v>99.370699999999999</v>
      </c>
      <c r="J4">
        <f t="shared" ref="J4" si="0">AVERAGE(E4:G4)</f>
        <v>-2.6333333333333336E-4</v>
      </c>
      <c r="K4" s="22">
        <f t="shared" ref="K4:K22" si="1">J4*10000</f>
        <v>-2.6333333333333337</v>
      </c>
      <c r="M4" t="str">
        <f t="shared" ref="M4:M12" si="2">A4</f>
        <v xml:space="preserve"> 2219 G</v>
      </c>
      <c r="N4">
        <f t="shared" ref="N4:N12" si="3">D4</f>
        <v>40.573799999999999</v>
      </c>
      <c r="O4">
        <f t="shared" ref="O4:O12" si="4">B4</f>
        <v>22.251899999999999</v>
      </c>
      <c r="P4">
        <f t="shared" ref="P4:P12" si="5">C4</f>
        <v>36.545699999999997</v>
      </c>
      <c r="Q4">
        <f t="shared" ref="Q4:Q12" si="6">E4</f>
        <v>3.5E-4</v>
      </c>
      <c r="R4">
        <f t="shared" ref="R4:R12" si="7">F4</f>
        <v>1.58E-3</v>
      </c>
      <c r="S4">
        <f t="shared" ref="S4:S12" si="8">G4</f>
        <v>-2.7200000000000002E-3</v>
      </c>
      <c r="T4">
        <f t="shared" ref="T4:T12" si="9">H4</f>
        <v>99.370699999999999</v>
      </c>
      <c r="W4">
        <f>B4/32.06</f>
        <v>0.69407049282595124</v>
      </c>
      <c r="X4">
        <f>(C4)/55.85</f>
        <v>0.6543545210384959</v>
      </c>
      <c r="Y4">
        <f>(D4)/74.94</f>
        <v>0.54141713370696554</v>
      </c>
      <c r="Z4">
        <f>SUM(W4:Y4)</f>
        <v>1.8898421475714127</v>
      </c>
      <c r="AA4">
        <f>100*W4/Z4</f>
        <v>36.726373878256624</v>
      </c>
      <c r="AB4">
        <f>100*X4/Z4</f>
        <v>34.624824188591091</v>
      </c>
      <c r="AC4">
        <f>100*Y4/Z4</f>
        <v>28.648801933152285</v>
      </c>
      <c r="AE4">
        <v>34.602113530355091</v>
      </c>
    </row>
    <row r="5" spans="1:31" x14ac:dyDescent="0.3">
      <c r="A5" t="s">
        <v>521</v>
      </c>
      <c r="B5">
        <v>21.640999999999998</v>
      </c>
      <c r="C5">
        <v>36.107599999999998</v>
      </c>
      <c r="D5">
        <v>40.983699999999999</v>
      </c>
      <c r="E5">
        <v>-2.7100000000000002E-3</v>
      </c>
      <c r="F5">
        <v>-1.91E-3</v>
      </c>
      <c r="G5">
        <v>4.1200000000000004E-3</v>
      </c>
      <c r="H5">
        <v>98.731800000000007</v>
      </c>
      <c r="J5">
        <f t="shared" ref="J5:J22" si="10">AVERAGE(E5:G5)</f>
        <v>-1.6666666666666653E-4</v>
      </c>
      <c r="K5" s="22">
        <f t="shared" si="1"/>
        <v>-1.6666666666666652</v>
      </c>
      <c r="M5" t="str">
        <f t="shared" si="2"/>
        <v xml:space="preserve"> 2220 G</v>
      </c>
      <c r="N5">
        <f t="shared" si="3"/>
        <v>40.983699999999999</v>
      </c>
      <c r="O5">
        <f t="shared" si="4"/>
        <v>21.640999999999998</v>
      </c>
      <c r="P5">
        <f t="shared" si="5"/>
        <v>36.107599999999998</v>
      </c>
      <c r="Q5">
        <f t="shared" si="6"/>
        <v>-2.7100000000000002E-3</v>
      </c>
      <c r="R5">
        <f t="shared" si="7"/>
        <v>-1.91E-3</v>
      </c>
      <c r="S5">
        <f t="shared" si="8"/>
        <v>4.1200000000000004E-3</v>
      </c>
      <c r="T5">
        <f t="shared" si="9"/>
        <v>98.731800000000007</v>
      </c>
      <c r="W5">
        <f t="shared" ref="W5:W55" si="11">B5/32.06</f>
        <v>0.67501559575795378</v>
      </c>
      <c r="X5">
        <f t="shared" ref="X5:X55" si="12">(C5)/55.85</f>
        <v>0.64651029543419869</v>
      </c>
      <c r="Y5">
        <f t="shared" ref="Y5:Y55" si="13">(D5)/74.94</f>
        <v>0.54688684280757938</v>
      </c>
      <c r="Z5">
        <f t="shared" ref="Z5:Z55" si="14">SUM(W5:Y5)</f>
        <v>1.8684127339997318</v>
      </c>
      <c r="AA5">
        <f t="shared" ref="AA5:AA55" si="15">100*W5/Z5</f>
        <v>36.127756114835528</v>
      </c>
      <c r="AB5">
        <f t="shared" ref="AB5:AB55" si="16">100*X5/Z5</f>
        <v>34.602113530355091</v>
      </c>
      <c r="AC5">
        <f t="shared" ref="AC5:AC55" si="17">100*Y5/Z5</f>
        <v>29.270130354809382</v>
      </c>
      <c r="AE5">
        <v>34.647587189681168</v>
      </c>
    </row>
    <row r="6" spans="1:31" x14ac:dyDescent="0.3">
      <c r="A6" t="s">
        <v>522</v>
      </c>
      <c r="B6">
        <v>21.395199999999999</v>
      </c>
      <c r="C6">
        <v>35.825099999999999</v>
      </c>
      <c r="D6">
        <v>40.659500000000001</v>
      </c>
      <c r="E6">
        <v>-9.2000000000000003E-4</v>
      </c>
      <c r="F6">
        <v>3.3E-4</v>
      </c>
      <c r="G6">
        <v>-4.4000000000000002E-4</v>
      </c>
      <c r="H6">
        <v>97.878799999999998</v>
      </c>
      <c r="J6">
        <f t="shared" si="10"/>
        <v>-3.4333333333333335E-4</v>
      </c>
      <c r="K6" s="22">
        <f t="shared" si="1"/>
        <v>-3.4333333333333336</v>
      </c>
      <c r="M6" t="str">
        <f t="shared" si="2"/>
        <v xml:space="preserve"> 2221 G</v>
      </c>
      <c r="N6">
        <f t="shared" si="3"/>
        <v>40.659500000000001</v>
      </c>
      <c r="O6">
        <f t="shared" si="4"/>
        <v>21.395199999999999</v>
      </c>
      <c r="P6">
        <f t="shared" si="5"/>
        <v>35.825099999999999</v>
      </c>
      <c r="Q6">
        <f t="shared" si="6"/>
        <v>-9.2000000000000003E-4</v>
      </c>
      <c r="R6">
        <f t="shared" si="7"/>
        <v>3.3E-4</v>
      </c>
      <c r="S6">
        <f t="shared" si="8"/>
        <v>-4.4000000000000002E-4</v>
      </c>
      <c r="T6">
        <f t="shared" si="9"/>
        <v>97.878799999999998</v>
      </c>
      <c r="W6">
        <f t="shared" si="11"/>
        <v>0.66734872114784771</v>
      </c>
      <c r="X6">
        <f t="shared" si="12"/>
        <v>0.64145210384959706</v>
      </c>
      <c r="Y6">
        <f t="shared" si="13"/>
        <v>0.54256071523885774</v>
      </c>
      <c r="Z6">
        <f t="shared" si="14"/>
        <v>1.8513615402363026</v>
      </c>
      <c r="AA6">
        <f t="shared" si="15"/>
        <v>36.04637487838648</v>
      </c>
      <c r="AB6">
        <f t="shared" si="16"/>
        <v>34.647587189681168</v>
      </c>
      <c r="AC6">
        <f t="shared" si="17"/>
        <v>29.306037931932345</v>
      </c>
      <c r="AE6">
        <v>34.523725562849954</v>
      </c>
    </row>
    <row r="7" spans="1:31" x14ac:dyDescent="0.3">
      <c r="A7" t="s">
        <v>523</v>
      </c>
      <c r="B7">
        <v>21.749500000000001</v>
      </c>
      <c r="C7">
        <v>35.6111</v>
      </c>
      <c r="D7">
        <v>39.784500000000001</v>
      </c>
      <c r="E7">
        <v>-1.5299999999999999E-3</v>
      </c>
      <c r="F7">
        <v>-1.0499999999999999E-3</v>
      </c>
      <c r="G7">
        <v>4.2700000000000004E-3</v>
      </c>
      <c r="H7">
        <v>97.146799999999999</v>
      </c>
      <c r="J7">
        <f t="shared" si="10"/>
        <v>5.6333333333333355E-4</v>
      </c>
      <c r="K7" s="22">
        <f t="shared" si="1"/>
        <v>5.6333333333333355</v>
      </c>
      <c r="M7" t="str">
        <f t="shared" si="2"/>
        <v xml:space="preserve"> 2222 G</v>
      </c>
      <c r="N7">
        <f t="shared" si="3"/>
        <v>39.784500000000001</v>
      </c>
      <c r="O7">
        <f t="shared" si="4"/>
        <v>21.749500000000001</v>
      </c>
      <c r="P7">
        <f t="shared" si="5"/>
        <v>35.6111</v>
      </c>
      <c r="Q7">
        <f t="shared" si="6"/>
        <v>-1.5299999999999999E-3</v>
      </c>
      <c r="R7">
        <f t="shared" si="7"/>
        <v>-1.0499999999999999E-3</v>
      </c>
      <c r="S7">
        <f t="shared" si="8"/>
        <v>4.2700000000000004E-3</v>
      </c>
      <c r="T7">
        <f t="shared" si="9"/>
        <v>97.146799999999999</v>
      </c>
      <c r="W7">
        <f t="shared" si="11"/>
        <v>0.67839987523393641</v>
      </c>
      <c r="X7">
        <f t="shared" si="12"/>
        <v>0.63762041181736795</v>
      </c>
      <c r="Y7">
        <f t="shared" si="13"/>
        <v>0.53088470776621299</v>
      </c>
      <c r="Z7">
        <f t="shared" si="14"/>
        <v>1.8469049948175176</v>
      </c>
      <c r="AA7">
        <f t="shared" si="15"/>
        <v>36.731714795160073</v>
      </c>
      <c r="AB7">
        <f t="shared" si="16"/>
        <v>34.523725562849954</v>
      </c>
      <c r="AC7">
        <f t="shared" si="17"/>
        <v>28.744559641989966</v>
      </c>
      <c r="AE7">
        <v>34.44865835675327</v>
      </c>
    </row>
    <row r="8" spans="1:31" x14ac:dyDescent="0.3">
      <c r="A8" t="s">
        <v>524</v>
      </c>
      <c r="B8">
        <v>21.161999999999999</v>
      </c>
      <c r="C8">
        <v>35.5092</v>
      </c>
      <c r="D8">
        <v>41.199199999999998</v>
      </c>
      <c r="E8">
        <v>-1.08E-3</v>
      </c>
      <c r="F8">
        <v>5.5599999999999998E-3</v>
      </c>
      <c r="G8">
        <v>3.0500000000000002E-3</v>
      </c>
      <c r="H8">
        <v>97.878</v>
      </c>
      <c r="J8">
        <f t="shared" si="10"/>
        <v>2.5100000000000001E-3</v>
      </c>
      <c r="K8" s="22">
        <f t="shared" si="1"/>
        <v>25.1</v>
      </c>
      <c r="M8" t="str">
        <f t="shared" si="2"/>
        <v xml:space="preserve"> 2223 G</v>
      </c>
      <c r="N8">
        <f t="shared" si="3"/>
        <v>41.199199999999998</v>
      </c>
      <c r="O8">
        <f t="shared" si="4"/>
        <v>21.161999999999999</v>
      </c>
      <c r="P8">
        <f t="shared" si="5"/>
        <v>35.5092</v>
      </c>
      <c r="Q8">
        <f t="shared" si="6"/>
        <v>-1.08E-3</v>
      </c>
      <c r="R8">
        <f t="shared" si="7"/>
        <v>5.5599999999999998E-3</v>
      </c>
      <c r="S8">
        <f t="shared" si="8"/>
        <v>3.0500000000000002E-3</v>
      </c>
      <c r="T8">
        <f t="shared" si="9"/>
        <v>97.878</v>
      </c>
      <c r="W8">
        <f t="shared" si="11"/>
        <v>0.66007485963817836</v>
      </c>
      <c r="X8">
        <f t="shared" si="12"/>
        <v>0.63579588182632052</v>
      </c>
      <c r="Y8">
        <f t="shared" si="13"/>
        <v>0.54976247664798505</v>
      </c>
      <c r="Z8">
        <f t="shared" si="14"/>
        <v>1.8456332181124839</v>
      </c>
      <c r="AA8">
        <f t="shared" si="15"/>
        <v>35.764140629915211</v>
      </c>
      <c r="AB8">
        <f t="shared" si="16"/>
        <v>34.44865835675327</v>
      </c>
      <c r="AC8">
        <f t="shared" si="17"/>
        <v>29.787201013331526</v>
      </c>
      <c r="AE8">
        <v>34.403307657760195</v>
      </c>
    </row>
    <row r="9" spans="1:31" x14ac:dyDescent="0.3">
      <c r="A9" t="s">
        <v>525</v>
      </c>
      <c r="B9">
        <v>21.483599999999999</v>
      </c>
      <c r="C9">
        <v>35.665199999999999</v>
      </c>
      <c r="D9">
        <v>41.0289</v>
      </c>
      <c r="E9">
        <v>3.8000000000000002E-4</v>
      </c>
      <c r="F9">
        <v>1.2600000000000001E-3</v>
      </c>
      <c r="G9">
        <v>-4.1200000000000004E-3</v>
      </c>
      <c r="H9">
        <v>98.175200000000004</v>
      </c>
      <c r="J9">
        <f t="shared" si="10"/>
        <v>-8.2666666666666685E-4</v>
      </c>
      <c r="K9" s="22">
        <f t="shared" si="1"/>
        <v>-8.2666666666666693</v>
      </c>
      <c r="M9" t="str">
        <f t="shared" si="2"/>
        <v xml:space="preserve"> 2224 G</v>
      </c>
      <c r="N9">
        <f t="shared" si="3"/>
        <v>41.0289</v>
      </c>
      <c r="O9">
        <f t="shared" si="4"/>
        <v>21.483599999999999</v>
      </c>
      <c r="P9">
        <f t="shared" si="5"/>
        <v>35.665199999999999</v>
      </c>
      <c r="Q9">
        <f t="shared" si="6"/>
        <v>3.8000000000000002E-4</v>
      </c>
      <c r="R9">
        <f t="shared" si="7"/>
        <v>1.2600000000000001E-3</v>
      </c>
      <c r="S9">
        <f t="shared" si="8"/>
        <v>-4.1200000000000004E-3</v>
      </c>
      <c r="T9">
        <f t="shared" si="9"/>
        <v>98.175200000000004</v>
      </c>
      <c r="W9">
        <f t="shared" si="11"/>
        <v>0.67010605115408606</v>
      </c>
      <c r="X9">
        <f t="shared" si="12"/>
        <v>0.63858907788719776</v>
      </c>
      <c r="Y9">
        <f t="shared" si="13"/>
        <v>0.54748999199359494</v>
      </c>
      <c r="Z9">
        <f t="shared" si="14"/>
        <v>1.8561851210348788</v>
      </c>
      <c r="AA9">
        <f t="shared" si="15"/>
        <v>36.101251085370293</v>
      </c>
      <c r="AB9">
        <f t="shared" si="16"/>
        <v>34.403307657760195</v>
      </c>
      <c r="AC9">
        <f t="shared" si="17"/>
        <v>29.495441256869515</v>
      </c>
      <c r="AE9">
        <v>34.504017777307837</v>
      </c>
    </row>
    <row r="10" spans="1:31" x14ac:dyDescent="0.3">
      <c r="A10" t="s">
        <v>526</v>
      </c>
      <c r="B10">
        <v>21.077300000000001</v>
      </c>
      <c r="C10">
        <v>35.6235</v>
      </c>
      <c r="D10">
        <v>41.4664</v>
      </c>
      <c r="E10">
        <v>-4.9500000000000004E-3</v>
      </c>
      <c r="F10">
        <v>2.15E-3</v>
      </c>
      <c r="G10">
        <v>-4.1000000000000003E-3</v>
      </c>
      <c r="H10">
        <v>98.160200000000003</v>
      </c>
      <c r="J10">
        <f t="shared" si="10"/>
        <v>-2.3000000000000004E-3</v>
      </c>
      <c r="K10" s="22">
        <f t="shared" si="1"/>
        <v>-23.000000000000004</v>
      </c>
      <c r="M10" t="str">
        <f t="shared" si="2"/>
        <v xml:space="preserve"> 2225 G</v>
      </c>
      <c r="N10">
        <f t="shared" si="3"/>
        <v>41.4664</v>
      </c>
      <c r="O10">
        <f t="shared" si="4"/>
        <v>21.077300000000001</v>
      </c>
      <c r="P10">
        <f t="shared" si="5"/>
        <v>35.6235</v>
      </c>
      <c r="Q10">
        <f t="shared" si="6"/>
        <v>-4.9500000000000004E-3</v>
      </c>
      <c r="R10">
        <f t="shared" si="7"/>
        <v>2.15E-3</v>
      </c>
      <c r="S10">
        <f t="shared" si="8"/>
        <v>-4.1000000000000003E-3</v>
      </c>
      <c r="T10">
        <f t="shared" si="9"/>
        <v>98.160200000000003</v>
      </c>
      <c r="W10">
        <f t="shared" si="11"/>
        <v>0.65743293824079851</v>
      </c>
      <c r="X10">
        <f t="shared" si="12"/>
        <v>0.63784243509400174</v>
      </c>
      <c r="Y10">
        <f t="shared" si="13"/>
        <v>0.55332799572991731</v>
      </c>
      <c r="Z10">
        <f t="shared" si="14"/>
        <v>1.8486033690647174</v>
      </c>
      <c r="AA10">
        <f t="shared" si="15"/>
        <v>35.5637639334943</v>
      </c>
      <c r="AB10">
        <f t="shared" si="16"/>
        <v>34.504017777307837</v>
      </c>
      <c r="AC10">
        <f t="shared" si="17"/>
        <v>29.932218289197866</v>
      </c>
      <c r="AE10">
        <v>34.540085548093877</v>
      </c>
    </row>
    <row r="11" spans="1:31" x14ac:dyDescent="0.3">
      <c r="A11" t="s">
        <v>527</v>
      </c>
      <c r="B11">
        <v>21.014299999999999</v>
      </c>
      <c r="C11">
        <v>35.667700000000004</v>
      </c>
      <c r="D11">
        <v>41.581400000000002</v>
      </c>
      <c r="E11">
        <v>6.0999999999999997E-4</v>
      </c>
      <c r="F11">
        <v>1.5E-3</v>
      </c>
      <c r="G11">
        <v>2.9E-4</v>
      </c>
      <c r="H11">
        <v>98.265799999999999</v>
      </c>
      <c r="J11">
        <f t="shared" si="10"/>
        <v>7.9999999999999993E-4</v>
      </c>
      <c r="K11" s="22">
        <f t="shared" si="1"/>
        <v>7.9999999999999991</v>
      </c>
      <c r="M11" t="str">
        <f t="shared" si="2"/>
        <v xml:space="preserve"> 2226 G</v>
      </c>
      <c r="N11">
        <f t="shared" si="3"/>
        <v>41.581400000000002</v>
      </c>
      <c r="O11">
        <f t="shared" si="4"/>
        <v>21.014299999999999</v>
      </c>
      <c r="P11">
        <f t="shared" si="5"/>
        <v>35.667700000000004</v>
      </c>
      <c r="Q11">
        <f t="shared" si="6"/>
        <v>6.0999999999999997E-4</v>
      </c>
      <c r="R11">
        <f t="shared" si="7"/>
        <v>1.5E-3</v>
      </c>
      <c r="S11">
        <f t="shared" si="8"/>
        <v>2.9E-4</v>
      </c>
      <c r="T11">
        <f t="shared" si="9"/>
        <v>98.265799999999999</v>
      </c>
      <c r="W11">
        <f t="shared" si="11"/>
        <v>0.65546787273861495</v>
      </c>
      <c r="X11">
        <f t="shared" si="12"/>
        <v>0.63863384064458373</v>
      </c>
      <c r="Y11">
        <f t="shared" si="13"/>
        <v>0.55486255671203633</v>
      </c>
      <c r="Z11">
        <f t="shared" si="14"/>
        <v>1.8489642700952351</v>
      </c>
      <c r="AA11">
        <f t="shared" si="15"/>
        <v>35.450542952074116</v>
      </c>
      <c r="AB11">
        <f t="shared" si="16"/>
        <v>34.540085548093877</v>
      </c>
      <c r="AC11">
        <f t="shared" si="17"/>
        <v>30.009371499832003</v>
      </c>
      <c r="AE11">
        <v>34.555377445459541</v>
      </c>
    </row>
    <row r="12" spans="1:31" x14ac:dyDescent="0.3">
      <c r="A12" t="s">
        <v>528</v>
      </c>
      <c r="B12">
        <v>20.8721</v>
      </c>
      <c r="C12">
        <v>35.561700000000002</v>
      </c>
      <c r="D12">
        <v>41.583100000000002</v>
      </c>
      <c r="E12">
        <v>1.2999999999999999E-4</v>
      </c>
      <c r="F12">
        <v>2.0600000000000002E-3</v>
      </c>
      <c r="G12">
        <v>-1.2999999999999999E-3</v>
      </c>
      <c r="H12">
        <v>98.017899999999997</v>
      </c>
      <c r="J12">
        <f t="shared" si="10"/>
        <v>2.966666666666667E-4</v>
      </c>
      <c r="K12" s="22">
        <f t="shared" si="1"/>
        <v>2.9666666666666672</v>
      </c>
      <c r="M12" t="str">
        <f t="shared" si="2"/>
        <v xml:space="preserve"> 2227 G</v>
      </c>
      <c r="N12">
        <f t="shared" si="3"/>
        <v>41.583100000000002</v>
      </c>
      <c r="O12">
        <f t="shared" si="4"/>
        <v>20.8721</v>
      </c>
      <c r="P12">
        <f t="shared" si="5"/>
        <v>35.561700000000002</v>
      </c>
      <c r="Q12">
        <f t="shared" si="6"/>
        <v>1.2999999999999999E-4</v>
      </c>
      <c r="R12">
        <f t="shared" si="7"/>
        <v>2.0600000000000002E-3</v>
      </c>
      <c r="S12">
        <f t="shared" si="8"/>
        <v>-1.2999999999999999E-3</v>
      </c>
      <c r="T12">
        <f t="shared" si="9"/>
        <v>98.017899999999997</v>
      </c>
      <c r="W12">
        <f t="shared" si="11"/>
        <v>0.65103243917654396</v>
      </c>
      <c r="X12">
        <f t="shared" si="12"/>
        <v>0.63673589973142353</v>
      </c>
      <c r="Y12">
        <f t="shared" si="13"/>
        <v>0.55488524152655461</v>
      </c>
      <c r="Z12">
        <f t="shared" si="14"/>
        <v>1.8426535804345221</v>
      </c>
      <c r="AA12">
        <f t="shared" si="15"/>
        <v>35.331244358096974</v>
      </c>
      <c r="AB12">
        <f t="shared" si="16"/>
        <v>34.555377445459541</v>
      </c>
      <c r="AC12">
        <f t="shared" si="17"/>
        <v>30.113378196443485</v>
      </c>
      <c r="AE12">
        <v>34.843355508526095</v>
      </c>
    </row>
    <row r="13" spans="1:31" x14ac:dyDescent="0.3">
      <c r="AE13">
        <v>34.578889277142849</v>
      </c>
    </row>
    <row r="14" spans="1:31" x14ac:dyDescent="0.3">
      <c r="AE14">
        <v>34.431108186247428</v>
      </c>
    </row>
    <row r="15" spans="1:31" x14ac:dyDescent="0.3">
      <c r="A15" s="1" t="s">
        <v>512</v>
      </c>
      <c r="B15" s="1" t="s">
        <v>513</v>
      </c>
      <c r="AE15">
        <v>34.681352567312622</v>
      </c>
    </row>
    <row r="16" spans="1:31" x14ac:dyDescent="0.3">
      <c r="A16" t="s">
        <v>0</v>
      </c>
      <c r="B16" t="s">
        <v>13</v>
      </c>
      <c r="C16" t="s">
        <v>380</v>
      </c>
      <c r="D16" t="s">
        <v>12</v>
      </c>
      <c r="E16" t="s">
        <v>15</v>
      </c>
      <c r="F16" t="s">
        <v>15</v>
      </c>
      <c r="G16" t="s">
        <v>15</v>
      </c>
      <c r="H16" t="s">
        <v>29</v>
      </c>
      <c r="AE16">
        <v>34.804033761690576</v>
      </c>
    </row>
    <row r="17" spans="1:31" x14ac:dyDescent="0.3">
      <c r="A17" t="s">
        <v>529</v>
      </c>
      <c r="B17">
        <v>21.234000000000002</v>
      </c>
      <c r="C17">
        <v>36.5852</v>
      </c>
      <c r="D17">
        <v>42.164000000000001</v>
      </c>
      <c r="E17">
        <v>2.9999999999999997E-4</v>
      </c>
      <c r="F17">
        <v>3.8300000000000001E-3</v>
      </c>
      <c r="G17">
        <v>5.1200000000000004E-3</v>
      </c>
      <c r="H17">
        <v>99.992500000000007</v>
      </c>
      <c r="J17">
        <f t="shared" si="10"/>
        <v>3.0833333333333338E-3</v>
      </c>
      <c r="K17" s="22">
        <f t="shared" si="1"/>
        <v>30.833333333333339</v>
      </c>
      <c r="M17" t="str">
        <f>A17</f>
        <v xml:space="preserve"> 2228 G</v>
      </c>
      <c r="N17">
        <f>D17</f>
        <v>42.164000000000001</v>
      </c>
      <c r="O17">
        <f>B17</f>
        <v>21.234000000000002</v>
      </c>
      <c r="P17">
        <f>C17</f>
        <v>36.5852</v>
      </c>
      <c r="Q17">
        <f>E17</f>
        <v>2.9999999999999997E-4</v>
      </c>
      <c r="R17">
        <f>F17</f>
        <v>3.8300000000000001E-3</v>
      </c>
      <c r="S17">
        <f>G17</f>
        <v>5.1200000000000004E-3</v>
      </c>
      <c r="T17">
        <f>H17</f>
        <v>99.992500000000007</v>
      </c>
      <c r="W17">
        <f t="shared" si="11"/>
        <v>0.66232064878353092</v>
      </c>
      <c r="X17">
        <f t="shared" si="12"/>
        <v>0.65506177260519249</v>
      </c>
      <c r="Y17">
        <f t="shared" si="13"/>
        <v>0.56263677608753671</v>
      </c>
      <c r="Z17">
        <f t="shared" si="14"/>
        <v>1.8800191974762601</v>
      </c>
      <c r="AA17">
        <f t="shared" si="15"/>
        <v>35.229462000847164</v>
      </c>
      <c r="AB17">
        <f t="shared" si="16"/>
        <v>34.843355508526095</v>
      </c>
      <c r="AC17">
        <f t="shared" si="17"/>
        <v>29.927182490626741</v>
      </c>
      <c r="AE17">
        <v>34.444321119043188</v>
      </c>
    </row>
    <row r="18" spans="1:31" x14ac:dyDescent="0.3">
      <c r="A18" t="s">
        <v>530</v>
      </c>
      <c r="B18">
        <v>21.896899999999999</v>
      </c>
      <c r="C18">
        <v>36.403399999999998</v>
      </c>
      <c r="D18">
        <v>41.230499999999999</v>
      </c>
      <c r="E18">
        <v>2.0200000000000001E-3</v>
      </c>
      <c r="F18">
        <v>2.3900000000000002E-3</v>
      </c>
      <c r="G18">
        <v>-2.5799999999999998E-3</v>
      </c>
      <c r="H18">
        <v>99.532700000000006</v>
      </c>
      <c r="J18">
        <f t="shared" si="10"/>
        <v>6.100000000000003E-4</v>
      </c>
      <c r="K18" s="22">
        <f t="shared" si="1"/>
        <v>6.1000000000000032</v>
      </c>
      <c r="M18" t="str">
        <f t="shared" ref="M18:M55" si="18">A18</f>
        <v xml:space="preserve"> 2229 G</v>
      </c>
      <c r="N18">
        <f t="shared" ref="N18:N55" si="19">D18</f>
        <v>41.230499999999999</v>
      </c>
      <c r="O18">
        <f t="shared" ref="O18:O55" si="20">B18</f>
        <v>21.896899999999999</v>
      </c>
      <c r="P18">
        <f t="shared" ref="P18:P55" si="21">C18</f>
        <v>36.403399999999998</v>
      </c>
      <c r="Q18">
        <f t="shared" ref="Q18:Q55" si="22">E18</f>
        <v>2.0200000000000001E-3</v>
      </c>
      <c r="R18">
        <f t="shared" ref="R18:R55" si="23">F18</f>
        <v>2.3900000000000002E-3</v>
      </c>
      <c r="S18">
        <f t="shared" ref="S18:S55" si="24">G18</f>
        <v>-2.5799999999999998E-3</v>
      </c>
      <c r="T18">
        <f t="shared" ref="T18:T55" si="25">H18</f>
        <v>99.532700000000006</v>
      </c>
      <c r="W18">
        <f t="shared" si="11"/>
        <v>0.68299750467872733</v>
      </c>
      <c r="X18">
        <f t="shared" si="12"/>
        <v>0.65180662488809304</v>
      </c>
      <c r="Y18">
        <f t="shared" si="13"/>
        <v>0.55018014411529226</v>
      </c>
      <c r="Z18">
        <f t="shared" si="14"/>
        <v>1.8849842736821127</v>
      </c>
      <c r="AA18">
        <f t="shared" si="15"/>
        <v>36.233591665174245</v>
      </c>
      <c r="AB18">
        <f t="shared" si="16"/>
        <v>34.578889277142849</v>
      </c>
      <c r="AC18">
        <f t="shared" si="17"/>
        <v>29.187519057682898</v>
      </c>
      <c r="AE18">
        <v>33.734272178324012</v>
      </c>
    </row>
    <row r="19" spans="1:31" x14ac:dyDescent="0.3">
      <c r="A19" t="s">
        <v>531</v>
      </c>
      <c r="B19">
        <v>21.918099999999999</v>
      </c>
      <c r="C19">
        <v>35.942100000000003</v>
      </c>
      <c r="D19">
        <v>40.608499999999999</v>
      </c>
      <c r="E19">
        <v>-3.6800000000000001E-3</v>
      </c>
      <c r="F19">
        <v>5.2500000000000003E-3</v>
      </c>
      <c r="G19">
        <v>1.3500000000000001E-3</v>
      </c>
      <c r="H19">
        <v>98.471599999999995</v>
      </c>
      <c r="J19">
        <f t="shared" si="10"/>
        <v>9.7333333333333343E-4</v>
      </c>
      <c r="K19" s="22">
        <f t="shared" si="1"/>
        <v>9.7333333333333343</v>
      </c>
      <c r="M19" t="str">
        <f t="shared" si="18"/>
        <v xml:space="preserve"> 2230 G</v>
      </c>
      <c r="N19">
        <f t="shared" si="19"/>
        <v>40.608499999999999</v>
      </c>
      <c r="O19">
        <f t="shared" si="20"/>
        <v>21.918099999999999</v>
      </c>
      <c r="P19">
        <f t="shared" si="21"/>
        <v>35.942100000000003</v>
      </c>
      <c r="Q19">
        <f t="shared" si="22"/>
        <v>-3.6800000000000001E-3</v>
      </c>
      <c r="R19">
        <f t="shared" si="23"/>
        <v>5.2500000000000003E-3</v>
      </c>
      <c r="S19">
        <f t="shared" si="24"/>
        <v>1.3500000000000001E-3</v>
      </c>
      <c r="T19">
        <f t="shared" si="25"/>
        <v>98.471599999999995</v>
      </c>
      <c r="W19">
        <f t="shared" si="11"/>
        <v>0.68365876481596999</v>
      </c>
      <c r="X19">
        <f t="shared" si="12"/>
        <v>0.64354700089525518</v>
      </c>
      <c r="Y19">
        <f t="shared" si="13"/>
        <v>0.5418801708033093</v>
      </c>
      <c r="Z19">
        <f t="shared" si="14"/>
        <v>1.8690859365145345</v>
      </c>
      <c r="AA19">
        <f t="shared" si="15"/>
        <v>36.57717130389706</v>
      </c>
      <c r="AB19">
        <f t="shared" si="16"/>
        <v>34.431108186247428</v>
      </c>
      <c r="AC19">
        <f t="shared" si="17"/>
        <v>28.991720509855515</v>
      </c>
      <c r="AE19">
        <v>33.749616068544341</v>
      </c>
    </row>
    <row r="20" spans="1:31" x14ac:dyDescent="0.3">
      <c r="A20" t="s">
        <v>532</v>
      </c>
      <c r="B20">
        <v>22.008400000000002</v>
      </c>
      <c r="C20">
        <v>36.592100000000002</v>
      </c>
      <c r="D20">
        <v>41.029400000000003</v>
      </c>
      <c r="E20">
        <v>-2.5899999999999999E-3</v>
      </c>
      <c r="F20">
        <v>2.14E-3</v>
      </c>
      <c r="G20">
        <v>3.1E-4</v>
      </c>
      <c r="H20">
        <v>99.629800000000003</v>
      </c>
      <c r="J20">
        <f t="shared" si="10"/>
        <v>-4.6666666666666624E-5</v>
      </c>
      <c r="K20" s="22">
        <f t="shared" si="1"/>
        <v>-0.46666666666666623</v>
      </c>
      <c r="M20" t="str">
        <f t="shared" si="18"/>
        <v xml:space="preserve"> 2231 G</v>
      </c>
      <c r="N20">
        <f t="shared" si="19"/>
        <v>41.029400000000003</v>
      </c>
      <c r="O20">
        <f t="shared" si="20"/>
        <v>22.008400000000002</v>
      </c>
      <c r="P20">
        <f t="shared" si="21"/>
        <v>36.592100000000002</v>
      </c>
      <c r="Q20">
        <f t="shared" si="22"/>
        <v>-2.5899999999999999E-3</v>
      </c>
      <c r="R20">
        <f t="shared" si="23"/>
        <v>2.14E-3</v>
      </c>
      <c r="S20">
        <f t="shared" si="24"/>
        <v>3.1E-4</v>
      </c>
      <c r="T20">
        <f t="shared" si="25"/>
        <v>99.629800000000003</v>
      </c>
      <c r="W20">
        <f t="shared" si="11"/>
        <v>0.68647535870243293</v>
      </c>
      <c r="X20">
        <f t="shared" si="12"/>
        <v>0.65518531781557743</v>
      </c>
      <c r="Y20">
        <f t="shared" si="13"/>
        <v>0.54749666399786501</v>
      </c>
      <c r="Z20">
        <f t="shared" si="14"/>
        <v>1.8891573405158755</v>
      </c>
      <c r="AA20">
        <f t="shared" si="15"/>
        <v>36.337648748461355</v>
      </c>
      <c r="AB20">
        <f t="shared" si="16"/>
        <v>34.681352567312622</v>
      </c>
      <c r="AC20">
        <f t="shared" si="17"/>
        <v>28.980998684226012</v>
      </c>
      <c r="AE20">
        <v>33.735972693751862</v>
      </c>
    </row>
    <row r="21" spans="1:31" x14ac:dyDescent="0.3">
      <c r="A21" t="s">
        <v>533</v>
      </c>
      <c r="B21">
        <v>21.956800000000001</v>
      </c>
      <c r="C21">
        <v>36.830300000000001</v>
      </c>
      <c r="D21">
        <v>41.249699999999997</v>
      </c>
      <c r="E21">
        <v>-5.3800000000000002E-3</v>
      </c>
      <c r="F21">
        <v>1.6299999999999999E-3</v>
      </c>
      <c r="G21">
        <v>4.8999999999999998E-4</v>
      </c>
      <c r="H21">
        <v>100.03400000000001</v>
      </c>
      <c r="J21">
        <f t="shared" si="10"/>
        <v>-1.0866666666666668E-3</v>
      </c>
      <c r="K21" s="22">
        <f t="shared" si="1"/>
        <v>-10.866666666666667</v>
      </c>
      <c r="M21" t="str">
        <f t="shared" si="18"/>
        <v xml:space="preserve"> 2232 G</v>
      </c>
      <c r="N21">
        <f t="shared" si="19"/>
        <v>41.249699999999997</v>
      </c>
      <c r="O21">
        <f t="shared" si="20"/>
        <v>21.956800000000001</v>
      </c>
      <c r="P21">
        <f t="shared" si="21"/>
        <v>36.830300000000001</v>
      </c>
      <c r="Q21">
        <f t="shared" si="22"/>
        <v>-5.3800000000000002E-3</v>
      </c>
      <c r="R21">
        <f t="shared" si="23"/>
        <v>1.6299999999999999E-3</v>
      </c>
      <c r="S21">
        <f t="shared" si="24"/>
        <v>4.8999999999999998E-4</v>
      </c>
      <c r="T21">
        <f t="shared" si="25"/>
        <v>100.03400000000001</v>
      </c>
      <c r="W21">
        <f t="shared" si="11"/>
        <v>0.68486587648159702</v>
      </c>
      <c r="X21">
        <f t="shared" si="12"/>
        <v>0.65945031333930171</v>
      </c>
      <c r="Y21">
        <f t="shared" si="13"/>
        <v>0.55043634907926342</v>
      </c>
      <c r="Z21">
        <f t="shared" si="14"/>
        <v>1.894752538900162</v>
      </c>
      <c r="AA21">
        <f t="shared" si="15"/>
        <v>36.145399592874426</v>
      </c>
      <c r="AB21">
        <f t="shared" si="16"/>
        <v>34.804033761690576</v>
      </c>
      <c r="AC21">
        <f t="shared" si="17"/>
        <v>29.050566645435005</v>
      </c>
      <c r="AE21">
        <v>33.794255271963266</v>
      </c>
    </row>
    <row r="22" spans="1:31" x14ac:dyDescent="0.3">
      <c r="A22" t="s">
        <v>534</v>
      </c>
      <c r="B22">
        <v>21.504899999999999</v>
      </c>
      <c r="C22">
        <v>35.591200000000001</v>
      </c>
      <c r="D22">
        <v>40.624499999999998</v>
      </c>
      <c r="E22">
        <v>6.8999999999999997E-4</v>
      </c>
      <c r="F22">
        <v>3.0799999999999998E-3</v>
      </c>
      <c r="G22">
        <v>-2.49E-3</v>
      </c>
      <c r="H22">
        <v>97.721900000000005</v>
      </c>
      <c r="J22">
        <f t="shared" si="10"/>
        <v>4.2666666666666661E-4</v>
      </c>
      <c r="K22" s="22">
        <f t="shared" si="1"/>
        <v>4.2666666666666657</v>
      </c>
      <c r="M22" t="str">
        <f t="shared" si="18"/>
        <v xml:space="preserve"> 2233 G</v>
      </c>
      <c r="N22">
        <f t="shared" si="19"/>
        <v>40.624499999999998</v>
      </c>
      <c r="O22">
        <f t="shared" si="20"/>
        <v>21.504899999999999</v>
      </c>
      <c r="P22">
        <f t="shared" si="21"/>
        <v>35.591200000000001</v>
      </c>
      <c r="Q22">
        <f t="shared" si="22"/>
        <v>6.8999999999999997E-4</v>
      </c>
      <c r="R22">
        <f t="shared" si="23"/>
        <v>3.0799999999999998E-3</v>
      </c>
      <c r="S22">
        <f t="shared" si="24"/>
        <v>-2.49E-3</v>
      </c>
      <c r="T22">
        <f t="shared" si="25"/>
        <v>97.721900000000005</v>
      </c>
      <c r="W22">
        <f t="shared" si="11"/>
        <v>0.67077043044291951</v>
      </c>
      <c r="X22">
        <f t="shared" si="12"/>
        <v>0.63726410026857649</v>
      </c>
      <c r="Y22">
        <f t="shared" si="13"/>
        <v>0.54209367493995197</v>
      </c>
      <c r="Z22">
        <f t="shared" si="14"/>
        <v>1.8501282056514481</v>
      </c>
      <c r="AA22">
        <f t="shared" si="15"/>
        <v>36.255348596598189</v>
      </c>
      <c r="AB22">
        <f t="shared" si="16"/>
        <v>34.444321119043188</v>
      </c>
      <c r="AC22">
        <f t="shared" si="17"/>
        <v>29.300330284358619</v>
      </c>
      <c r="AE22">
        <v>33.755105579302999</v>
      </c>
    </row>
    <row r="23" spans="1:31" x14ac:dyDescent="0.3">
      <c r="AE23">
        <v>34.616857669823496</v>
      </c>
    </row>
    <row r="24" spans="1:31" x14ac:dyDescent="0.3">
      <c r="AE24">
        <v>34.458948119769133</v>
      </c>
    </row>
    <row r="25" spans="1:31" x14ac:dyDescent="0.3">
      <c r="A25" s="1" t="s">
        <v>514</v>
      </c>
      <c r="B25" s="1" t="s">
        <v>515</v>
      </c>
      <c r="D25" s="6" t="s">
        <v>674</v>
      </c>
      <c r="AE25">
        <v>34.557404331121653</v>
      </c>
    </row>
    <row r="26" spans="1:31" x14ac:dyDescent="0.3">
      <c r="A26" t="s">
        <v>0</v>
      </c>
      <c r="B26" t="s">
        <v>13</v>
      </c>
      <c r="C26" t="s">
        <v>380</v>
      </c>
      <c r="D26" t="s">
        <v>12</v>
      </c>
      <c r="E26" t="s">
        <v>15</v>
      </c>
      <c r="F26" t="s">
        <v>15</v>
      </c>
      <c r="G26" t="s">
        <v>15</v>
      </c>
      <c r="H26" t="s">
        <v>29</v>
      </c>
      <c r="AE26">
        <v>34.478907063995784</v>
      </c>
    </row>
    <row r="27" spans="1:31" x14ac:dyDescent="0.3">
      <c r="A27" t="s">
        <v>535</v>
      </c>
      <c r="B27">
        <v>52.677999999999997</v>
      </c>
      <c r="C27">
        <v>46.723399999999998</v>
      </c>
      <c r="D27">
        <v>1.7899999999999999E-2</v>
      </c>
      <c r="E27">
        <v>-4.8900000000000002E-3</v>
      </c>
      <c r="F27">
        <v>-4.96E-3</v>
      </c>
      <c r="G27">
        <v>-2.2000000000000001E-4</v>
      </c>
      <c r="H27">
        <v>99.409199999999998</v>
      </c>
      <c r="J27">
        <f t="shared" ref="J27" si="26">AVERAGE(E27:G27)</f>
        <v>-3.3566666666666671E-3</v>
      </c>
      <c r="K27" s="22">
        <f t="shared" ref="K27:K31" si="27">J27*10000</f>
        <v>-33.56666666666667</v>
      </c>
      <c r="M27" t="str">
        <f t="shared" si="18"/>
        <v xml:space="preserve"> 2234 G</v>
      </c>
      <c r="N27">
        <f t="shared" si="19"/>
        <v>1.7899999999999999E-2</v>
      </c>
      <c r="O27">
        <f t="shared" si="20"/>
        <v>52.677999999999997</v>
      </c>
      <c r="P27">
        <f t="shared" si="21"/>
        <v>46.723399999999998</v>
      </c>
      <c r="Q27">
        <f t="shared" si="22"/>
        <v>-4.8900000000000002E-3</v>
      </c>
      <c r="R27">
        <f t="shared" si="23"/>
        <v>-4.96E-3</v>
      </c>
      <c r="S27">
        <f t="shared" si="24"/>
        <v>-2.2000000000000001E-4</v>
      </c>
      <c r="T27">
        <f t="shared" si="25"/>
        <v>99.409199999999998</v>
      </c>
      <c r="W27">
        <f t="shared" si="11"/>
        <v>1.6431066749844041</v>
      </c>
      <c r="X27">
        <f t="shared" si="12"/>
        <v>0.83658728737690236</v>
      </c>
      <c r="Y27">
        <f t="shared" si="13"/>
        <v>2.3885775286896184E-4</v>
      </c>
      <c r="Z27">
        <f t="shared" si="14"/>
        <v>2.4799328201141755</v>
      </c>
      <c r="AA27">
        <f t="shared" si="15"/>
        <v>66.256096199765437</v>
      </c>
      <c r="AB27">
        <f t="shared" si="16"/>
        <v>33.734272178324012</v>
      </c>
      <c r="AC27">
        <f t="shared" si="17"/>
        <v>9.631621910546952E-3</v>
      </c>
      <c r="AE27">
        <v>34.367074235913506</v>
      </c>
    </row>
    <row r="28" spans="1:31" x14ac:dyDescent="0.3">
      <c r="A28" t="s">
        <v>536</v>
      </c>
      <c r="B28">
        <v>52.250300000000003</v>
      </c>
      <c r="C28">
        <v>46.587600000000002</v>
      </c>
      <c r="D28">
        <v>0.57545999999999997</v>
      </c>
      <c r="E28">
        <v>4.3499999999999997E-3</v>
      </c>
      <c r="F28">
        <v>3.1700000000000001E-3</v>
      </c>
      <c r="G28">
        <v>-2.0200000000000001E-3</v>
      </c>
      <c r="H28">
        <v>99.418800000000005</v>
      </c>
      <c r="J28">
        <f t="shared" ref="J28:J31" si="28">AVERAGE(E28:G28)</f>
        <v>1.8333333333333333E-3</v>
      </c>
      <c r="K28" s="22">
        <f t="shared" si="27"/>
        <v>18.333333333333332</v>
      </c>
      <c r="M28" t="str">
        <f t="shared" si="18"/>
        <v xml:space="preserve"> 2235 G</v>
      </c>
      <c r="N28">
        <f t="shared" si="19"/>
        <v>0.57545999999999997</v>
      </c>
      <c r="O28">
        <f t="shared" si="20"/>
        <v>52.250300000000003</v>
      </c>
      <c r="P28">
        <f t="shared" si="21"/>
        <v>46.587600000000002</v>
      </c>
      <c r="Q28">
        <f t="shared" si="22"/>
        <v>4.3499999999999997E-3</v>
      </c>
      <c r="R28">
        <f t="shared" si="23"/>
        <v>3.1700000000000001E-3</v>
      </c>
      <c r="S28">
        <f t="shared" si="24"/>
        <v>-2.0200000000000001E-3</v>
      </c>
      <c r="T28">
        <f t="shared" si="25"/>
        <v>99.418800000000005</v>
      </c>
      <c r="W28">
        <f t="shared" si="11"/>
        <v>1.6297660636306923</v>
      </c>
      <c r="X28">
        <f t="shared" si="12"/>
        <v>0.83415577439570276</v>
      </c>
      <c r="Y28">
        <f t="shared" si="13"/>
        <v>7.6789431545236184E-3</v>
      </c>
      <c r="Z28">
        <f t="shared" si="14"/>
        <v>2.4716007811809186</v>
      </c>
      <c r="AA28">
        <f t="shared" si="15"/>
        <v>65.939696897651814</v>
      </c>
      <c r="AB28">
        <f t="shared" si="16"/>
        <v>33.749616068544341</v>
      </c>
      <c r="AC28">
        <f t="shared" si="17"/>
        <v>0.31068703380384344</v>
      </c>
      <c r="AE28">
        <v>34.364002530638714</v>
      </c>
    </row>
    <row r="29" spans="1:31" x14ac:dyDescent="0.3">
      <c r="A29" t="s">
        <v>537</v>
      </c>
      <c r="B29">
        <v>51.203000000000003</v>
      </c>
      <c r="C29">
        <v>46.097000000000001</v>
      </c>
      <c r="D29">
        <v>1.80541</v>
      </c>
      <c r="E29">
        <v>3.47E-3</v>
      </c>
      <c r="F29">
        <v>5.4000000000000001E-4</v>
      </c>
      <c r="G29">
        <v>1.4499999999999999E-3</v>
      </c>
      <c r="H29">
        <v>99.110799999999998</v>
      </c>
      <c r="J29">
        <f t="shared" si="28"/>
        <v>1.8199999999999998E-3</v>
      </c>
      <c r="K29" s="22">
        <f t="shared" si="27"/>
        <v>18.2</v>
      </c>
      <c r="M29" t="str">
        <f t="shared" si="18"/>
        <v xml:space="preserve"> 2236 G</v>
      </c>
      <c r="N29">
        <f t="shared" si="19"/>
        <v>1.80541</v>
      </c>
      <c r="O29">
        <f t="shared" si="20"/>
        <v>51.203000000000003</v>
      </c>
      <c r="P29">
        <f t="shared" si="21"/>
        <v>46.097000000000001</v>
      </c>
      <c r="Q29">
        <f t="shared" si="22"/>
        <v>3.47E-3</v>
      </c>
      <c r="R29">
        <f t="shared" si="23"/>
        <v>5.4000000000000001E-4</v>
      </c>
      <c r="S29">
        <f t="shared" si="24"/>
        <v>1.4499999999999999E-3</v>
      </c>
      <c r="T29">
        <f t="shared" si="25"/>
        <v>99.110799999999998</v>
      </c>
      <c r="W29">
        <f t="shared" si="11"/>
        <v>1.5970991890205863</v>
      </c>
      <c r="X29">
        <f t="shared" si="12"/>
        <v>0.82537153088630255</v>
      </c>
      <c r="Y29">
        <f t="shared" si="13"/>
        <v>2.4091406458500133E-2</v>
      </c>
      <c r="Z29">
        <f t="shared" si="14"/>
        <v>2.4465621263653889</v>
      </c>
      <c r="AA29">
        <f t="shared" si="15"/>
        <v>65.279322842834802</v>
      </c>
      <c r="AB29">
        <f t="shared" si="16"/>
        <v>33.735972693751862</v>
      </c>
      <c r="AC29">
        <f t="shared" si="17"/>
        <v>0.98470446341333295</v>
      </c>
      <c r="AE29">
        <v>34.595942192214331</v>
      </c>
    </row>
    <row r="30" spans="1:31" x14ac:dyDescent="0.3">
      <c r="A30" t="s">
        <v>538</v>
      </c>
      <c r="B30">
        <v>50.96</v>
      </c>
      <c r="C30">
        <v>46.193199999999997</v>
      </c>
      <c r="D30">
        <v>2.3100999999999998</v>
      </c>
      <c r="E30">
        <v>1.4E-3</v>
      </c>
      <c r="F30">
        <v>4.6999999999999999E-4</v>
      </c>
      <c r="G30">
        <v>-3.65E-3</v>
      </c>
      <c r="H30">
        <v>99.461500000000001</v>
      </c>
      <c r="J30">
        <f t="shared" si="28"/>
        <v>-5.9333333333333341E-4</v>
      </c>
      <c r="K30" s="22">
        <f t="shared" si="27"/>
        <v>-5.9333333333333345</v>
      </c>
      <c r="M30" t="str">
        <f t="shared" si="18"/>
        <v xml:space="preserve"> 2237 G</v>
      </c>
      <c r="N30">
        <f t="shared" si="19"/>
        <v>2.3100999999999998</v>
      </c>
      <c r="O30">
        <f t="shared" si="20"/>
        <v>50.96</v>
      </c>
      <c r="P30">
        <f t="shared" si="21"/>
        <v>46.193199999999997</v>
      </c>
      <c r="Q30">
        <f t="shared" si="22"/>
        <v>1.4E-3</v>
      </c>
      <c r="R30">
        <f t="shared" si="23"/>
        <v>4.6999999999999999E-4</v>
      </c>
      <c r="S30">
        <f t="shared" si="24"/>
        <v>-3.65E-3</v>
      </c>
      <c r="T30">
        <f t="shared" si="25"/>
        <v>99.461500000000001</v>
      </c>
      <c r="W30">
        <f t="shared" si="11"/>
        <v>1.5895196506550218</v>
      </c>
      <c r="X30">
        <f t="shared" si="12"/>
        <v>0.82709400179051018</v>
      </c>
      <c r="Y30">
        <f t="shared" si="13"/>
        <v>3.0825994128636239E-2</v>
      </c>
      <c r="Z30">
        <f t="shared" si="14"/>
        <v>2.4474396465741686</v>
      </c>
      <c r="AA30">
        <f t="shared" si="15"/>
        <v>64.946224634383526</v>
      </c>
      <c r="AB30">
        <f t="shared" si="16"/>
        <v>33.794255271963266</v>
      </c>
      <c r="AC30">
        <f t="shared" si="17"/>
        <v>1.2595200936531887</v>
      </c>
      <c r="AE30">
        <v>34.261907612109823</v>
      </c>
    </row>
    <row r="31" spans="1:31" x14ac:dyDescent="0.3">
      <c r="A31" t="s">
        <v>539</v>
      </c>
      <c r="B31">
        <v>51.262599999999999</v>
      </c>
      <c r="C31">
        <v>46.279699999999998</v>
      </c>
      <c r="D31">
        <v>2.0432800000000002</v>
      </c>
      <c r="E31">
        <v>-4.2999999999999999E-4</v>
      </c>
      <c r="F31">
        <v>-3.4000000000000002E-4</v>
      </c>
      <c r="G31">
        <v>-2.7299999999999998E-3</v>
      </c>
      <c r="H31">
        <v>99.582099999999997</v>
      </c>
      <c r="J31">
        <f t="shared" si="28"/>
        <v>-1.1666666666666665E-3</v>
      </c>
      <c r="K31" s="22">
        <f t="shared" si="27"/>
        <v>-11.666666666666666</v>
      </c>
      <c r="M31" t="str">
        <f t="shared" si="18"/>
        <v xml:space="preserve"> 2238 G</v>
      </c>
      <c r="N31">
        <f t="shared" si="19"/>
        <v>2.0432800000000002</v>
      </c>
      <c r="O31">
        <f t="shared" si="20"/>
        <v>51.262599999999999</v>
      </c>
      <c r="P31">
        <f t="shared" si="21"/>
        <v>46.279699999999998</v>
      </c>
      <c r="Q31">
        <f t="shared" si="22"/>
        <v>-4.2999999999999999E-4</v>
      </c>
      <c r="R31">
        <f t="shared" si="23"/>
        <v>-3.4000000000000002E-4</v>
      </c>
      <c r="S31">
        <f t="shared" si="24"/>
        <v>-2.7299999999999998E-3</v>
      </c>
      <c r="T31">
        <f t="shared" si="25"/>
        <v>99.582099999999997</v>
      </c>
      <c r="W31">
        <f t="shared" si="11"/>
        <v>1.5989582033686836</v>
      </c>
      <c r="X31">
        <f t="shared" si="12"/>
        <v>0.82864279319606082</v>
      </c>
      <c r="Y31">
        <f t="shared" si="13"/>
        <v>2.7265545769949297E-2</v>
      </c>
      <c r="Z31">
        <f t="shared" si="14"/>
        <v>2.4548665423346936</v>
      </c>
      <c r="AA31">
        <f t="shared" si="15"/>
        <v>65.134221180431226</v>
      </c>
      <c r="AB31">
        <f t="shared" si="16"/>
        <v>33.755105579302999</v>
      </c>
      <c r="AC31">
        <f t="shared" si="17"/>
        <v>1.1106732402657817</v>
      </c>
      <c r="AE31">
        <v>34.339429261796155</v>
      </c>
    </row>
    <row r="32" spans="1:31" x14ac:dyDescent="0.3">
      <c r="AE32">
        <v>34.400450155992154</v>
      </c>
    </row>
    <row r="33" spans="1:31" x14ac:dyDescent="0.3">
      <c r="A33" s="1" t="s">
        <v>516</v>
      </c>
      <c r="B33" s="1" t="s">
        <v>517</v>
      </c>
      <c r="AE33">
        <v>34.279644640752039</v>
      </c>
    </row>
    <row r="34" spans="1:31" x14ac:dyDescent="0.3">
      <c r="A34" t="s">
        <v>0</v>
      </c>
      <c r="B34" t="s">
        <v>13</v>
      </c>
      <c r="C34" t="s">
        <v>380</v>
      </c>
      <c r="D34" t="s">
        <v>12</v>
      </c>
      <c r="E34" t="s">
        <v>15</v>
      </c>
      <c r="F34" t="s">
        <v>15</v>
      </c>
      <c r="G34" t="s">
        <v>15</v>
      </c>
      <c r="H34" t="s">
        <v>29</v>
      </c>
      <c r="AE34">
        <v>34.345243439487049</v>
      </c>
    </row>
    <row r="35" spans="1:31" x14ac:dyDescent="0.3">
      <c r="A35" t="s">
        <v>540</v>
      </c>
      <c r="B35">
        <v>21.561399999999999</v>
      </c>
      <c r="C35">
        <v>35.588799999999999</v>
      </c>
      <c r="D35">
        <v>39.795299999999997</v>
      </c>
      <c r="E35">
        <v>-3.64E-3</v>
      </c>
      <c r="F35">
        <v>4.9199999999999999E-3</v>
      </c>
      <c r="G35">
        <v>-2.1800000000000001E-3</v>
      </c>
      <c r="H35">
        <v>96.944500000000005</v>
      </c>
      <c r="J35">
        <f t="shared" ref="J35" si="29">AVERAGE(E35:G35)</f>
        <v>-3.0000000000000008E-4</v>
      </c>
      <c r="K35" s="22">
        <f t="shared" ref="K35:K41" si="30">J35*10000</f>
        <v>-3.0000000000000009</v>
      </c>
      <c r="M35" t="str">
        <f t="shared" si="18"/>
        <v xml:space="preserve"> 2239 G</v>
      </c>
      <c r="N35">
        <f t="shared" si="19"/>
        <v>39.795299999999997</v>
      </c>
      <c r="O35">
        <f t="shared" si="20"/>
        <v>21.561399999999999</v>
      </c>
      <c r="P35">
        <f t="shared" si="21"/>
        <v>35.588799999999999</v>
      </c>
      <c r="Q35">
        <f t="shared" si="22"/>
        <v>-3.64E-3</v>
      </c>
      <c r="R35">
        <f t="shared" si="23"/>
        <v>4.9199999999999999E-3</v>
      </c>
      <c r="S35">
        <f t="shared" si="24"/>
        <v>-2.1800000000000001E-3</v>
      </c>
      <c r="T35">
        <f t="shared" si="25"/>
        <v>96.944500000000005</v>
      </c>
      <c r="W35">
        <f t="shared" si="11"/>
        <v>0.67253275109170296</v>
      </c>
      <c r="X35">
        <f t="shared" si="12"/>
        <v>0.63722112802148612</v>
      </c>
      <c r="Y35">
        <f t="shared" si="13"/>
        <v>0.53102882305844679</v>
      </c>
      <c r="Z35">
        <f t="shared" si="14"/>
        <v>1.8407827021716359</v>
      </c>
      <c r="AA35">
        <f t="shared" si="15"/>
        <v>36.535151612316461</v>
      </c>
      <c r="AB35">
        <f t="shared" si="16"/>
        <v>34.616857669823496</v>
      </c>
      <c r="AC35">
        <f t="shared" si="17"/>
        <v>28.847990717860043</v>
      </c>
      <c r="AE35">
        <v>34.423165245220495</v>
      </c>
    </row>
    <row r="36" spans="1:31" x14ac:dyDescent="0.3">
      <c r="A36" t="s">
        <v>541</v>
      </c>
      <c r="B36">
        <v>21.949400000000001</v>
      </c>
      <c r="C36">
        <v>35.882199999999997</v>
      </c>
      <c r="D36">
        <v>40.269300000000001</v>
      </c>
      <c r="E36">
        <v>8.4999999999999995E-4</v>
      </c>
      <c r="F36">
        <v>7.5500000000000003E-3</v>
      </c>
      <c r="G36">
        <v>-2.7100000000000002E-3</v>
      </c>
      <c r="H36">
        <v>98.1066</v>
      </c>
      <c r="J36">
        <f t="shared" ref="J36:J41" si="31">AVERAGE(E36:G36)</f>
        <v>1.8966666666666663E-3</v>
      </c>
      <c r="K36" s="22">
        <f t="shared" si="30"/>
        <v>18.966666666666661</v>
      </c>
      <c r="M36" t="str">
        <f t="shared" si="18"/>
        <v xml:space="preserve"> 2240 G</v>
      </c>
      <c r="N36">
        <f t="shared" si="19"/>
        <v>40.269300000000001</v>
      </c>
      <c r="O36">
        <f t="shared" si="20"/>
        <v>21.949400000000001</v>
      </c>
      <c r="P36">
        <f t="shared" si="21"/>
        <v>35.882199999999997</v>
      </c>
      <c r="Q36">
        <f t="shared" si="22"/>
        <v>8.4999999999999995E-4</v>
      </c>
      <c r="R36">
        <f t="shared" si="23"/>
        <v>7.5500000000000003E-3</v>
      </c>
      <c r="S36">
        <f t="shared" si="24"/>
        <v>-2.7100000000000002E-3</v>
      </c>
      <c r="T36">
        <f t="shared" si="25"/>
        <v>98.1066</v>
      </c>
      <c r="W36">
        <f t="shared" si="11"/>
        <v>0.68463505926388024</v>
      </c>
      <c r="X36">
        <f t="shared" si="12"/>
        <v>0.64247448522828998</v>
      </c>
      <c r="Y36">
        <f t="shared" si="13"/>
        <v>0.53735388310648524</v>
      </c>
      <c r="Z36">
        <f t="shared" si="14"/>
        <v>1.8644634275986554</v>
      </c>
      <c r="AA36">
        <f t="shared" si="15"/>
        <v>36.720219293636632</v>
      </c>
      <c r="AB36">
        <f t="shared" si="16"/>
        <v>34.458948119769133</v>
      </c>
      <c r="AC36">
        <f t="shared" si="17"/>
        <v>28.820832586594243</v>
      </c>
      <c r="AE36">
        <v>34.314862401422701</v>
      </c>
    </row>
    <row r="37" spans="1:31" x14ac:dyDescent="0.3">
      <c r="A37" t="s">
        <v>542</v>
      </c>
      <c r="B37">
        <v>20.6357</v>
      </c>
      <c r="C37">
        <v>35.4512</v>
      </c>
      <c r="D37">
        <v>41.846800000000002</v>
      </c>
      <c r="E37">
        <v>-2.4399999999999999E-3</v>
      </c>
      <c r="F37">
        <v>3.5100000000000001E-3</v>
      </c>
      <c r="G37">
        <v>6.3000000000000003E-4</v>
      </c>
      <c r="H37">
        <v>97.935299999999998</v>
      </c>
      <c r="J37">
        <f t="shared" si="31"/>
        <v>5.6666666666666671E-4</v>
      </c>
      <c r="K37" s="22">
        <f t="shared" si="30"/>
        <v>5.666666666666667</v>
      </c>
      <c r="M37" t="str">
        <f t="shared" si="18"/>
        <v xml:space="preserve"> 2241 G</v>
      </c>
      <c r="N37">
        <f t="shared" si="19"/>
        <v>41.846800000000002</v>
      </c>
      <c r="O37">
        <f t="shared" si="20"/>
        <v>20.6357</v>
      </c>
      <c r="P37">
        <f t="shared" si="21"/>
        <v>35.4512</v>
      </c>
      <c r="Q37">
        <f t="shared" si="22"/>
        <v>-2.4399999999999999E-3</v>
      </c>
      <c r="R37">
        <f t="shared" si="23"/>
        <v>3.5100000000000001E-3</v>
      </c>
      <c r="S37">
        <f t="shared" si="24"/>
        <v>6.3000000000000003E-4</v>
      </c>
      <c r="T37">
        <f t="shared" si="25"/>
        <v>97.935299999999998</v>
      </c>
      <c r="W37">
        <f t="shared" si="11"/>
        <v>0.64365876481597006</v>
      </c>
      <c r="X37">
        <f t="shared" si="12"/>
        <v>0.63475738585496866</v>
      </c>
      <c r="Y37">
        <f t="shared" si="13"/>
        <v>0.55840405657859626</v>
      </c>
      <c r="Z37">
        <f t="shared" si="14"/>
        <v>1.8368202072495352</v>
      </c>
      <c r="AA37">
        <f t="shared" si="15"/>
        <v>35.042012401409082</v>
      </c>
      <c r="AB37">
        <f t="shared" si="16"/>
        <v>34.557404331121653</v>
      </c>
      <c r="AC37">
        <f t="shared" si="17"/>
        <v>30.400583267469255</v>
      </c>
      <c r="AE37">
        <f>_xlfn.STDEV.P(AE3:AE36)</f>
        <v>0.29478423769836992</v>
      </c>
    </row>
    <row r="38" spans="1:31" x14ac:dyDescent="0.3">
      <c r="A38" t="s">
        <v>543</v>
      </c>
      <c r="B38">
        <v>20.901599999999998</v>
      </c>
      <c r="C38">
        <v>35.475299999999997</v>
      </c>
      <c r="D38">
        <v>41.600099999999998</v>
      </c>
      <c r="E38">
        <v>1.15E-3</v>
      </c>
      <c r="F38">
        <v>2.5200000000000001E-3</v>
      </c>
      <c r="G38">
        <v>1.67E-3</v>
      </c>
      <c r="H38">
        <v>97.982399999999998</v>
      </c>
      <c r="J38">
        <f t="shared" si="31"/>
        <v>1.7800000000000001E-3</v>
      </c>
      <c r="K38" s="22">
        <f t="shared" si="30"/>
        <v>17.8</v>
      </c>
      <c r="M38" t="str">
        <f t="shared" si="18"/>
        <v xml:space="preserve"> 2242 G</v>
      </c>
      <c r="N38">
        <f t="shared" si="19"/>
        <v>41.600099999999998</v>
      </c>
      <c r="O38">
        <f t="shared" si="20"/>
        <v>20.901599999999998</v>
      </c>
      <c r="P38">
        <f t="shared" si="21"/>
        <v>35.475299999999997</v>
      </c>
      <c r="Q38">
        <f t="shared" si="22"/>
        <v>1.15E-3</v>
      </c>
      <c r="R38">
        <f t="shared" si="23"/>
        <v>2.5200000000000001E-3</v>
      </c>
      <c r="S38">
        <f t="shared" si="24"/>
        <v>1.67E-3</v>
      </c>
      <c r="T38">
        <f t="shared" si="25"/>
        <v>97.982399999999998</v>
      </c>
      <c r="W38">
        <f t="shared" si="11"/>
        <v>0.6519525888958202</v>
      </c>
      <c r="X38">
        <f t="shared" si="12"/>
        <v>0.63518889883616825</v>
      </c>
      <c r="Y38">
        <f t="shared" si="13"/>
        <v>0.55511208967173742</v>
      </c>
      <c r="Z38">
        <f t="shared" si="14"/>
        <v>1.8422535774037259</v>
      </c>
      <c r="AA38">
        <f t="shared" si="15"/>
        <v>35.388862689283641</v>
      </c>
      <c r="AB38">
        <f t="shared" si="16"/>
        <v>34.478907063995784</v>
      </c>
      <c r="AC38">
        <f t="shared" si="17"/>
        <v>30.132230246720582</v>
      </c>
    </row>
    <row r="39" spans="1:31" x14ac:dyDescent="0.3">
      <c r="A39" t="s">
        <v>544</v>
      </c>
      <c r="B39">
        <v>20.771100000000001</v>
      </c>
      <c r="C39">
        <v>35.270699999999998</v>
      </c>
      <c r="D39">
        <v>41.830100000000002</v>
      </c>
      <c r="E39">
        <v>-3.0500000000000002E-3</v>
      </c>
      <c r="F39">
        <v>1.0200000000000001E-3</v>
      </c>
      <c r="G39">
        <v>-5.3299999999999997E-3</v>
      </c>
      <c r="H39">
        <v>97.864599999999996</v>
      </c>
      <c r="J39">
        <f t="shared" si="31"/>
        <v>-2.4533333333333334E-3</v>
      </c>
      <c r="K39" s="22">
        <f t="shared" si="30"/>
        <v>-24.533333333333335</v>
      </c>
      <c r="M39" t="str">
        <f t="shared" si="18"/>
        <v xml:space="preserve"> 2243 G</v>
      </c>
      <c r="N39">
        <f t="shared" si="19"/>
        <v>41.830100000000002</v>
      </c>
      <c r="O39">
        <f t="shared" si="20"/>
        <v>20.771100000000001</v>
      </c>
      <c r="P39">
        <f t="shared" si="21"/>
        <v>35.270699999999998</v>
      </c>
      <c r="Q39">
        <f t="shared" si="22"/>
        <v>-3.0500000000000002E-3</v>
      </c>
      <c r="R39">
        <f t="shared" si="23"/>
        <v>1.0200000000000001E-3</v>
      </c>
      <c r="S39">
        <f t="shared" si="24"/>
        <v>-5.3299999999999997E-3</v>
      </c>
      <c r="T39">
        <f t="shared" si="25"/>
        <v>97.864599999999996</v>
      </c>
      <c r="W39">
        <f t="shared" si="11"/>
        <v>0.64788209606986902</v>
      </c>
      <c r="X39">
        <f t="shared" si="12"/>
        <v>0.63152551477170993</v>
      </c>
      <c r="Y39">
        <f t="shared" si="13"/>
        <v>0.55818121163597545</v>
      </c>
      <c r="Z39">
        <f t="shared" si="14"/>
        <v>1.8375888224775545</v>
      </c>
      <c r="AA39">
        <f t="shared" si="15"/>
        <v>35.257185293299344</v>
      </c>
      <c r="AB39">
        <f t="shared" si="16"/>
        <v>34.367074235913506</v>
      </c>
      <c r="AC39">
        <f t="shared" si="17"/>
        <v>30.375740470787143</v>
      </c>
    </row>
    <row r="40" spans="1:31" x14ac:dyDescent="0.3">
      <c r="A40" t="s">
        <v>545</v>
      </c>
      <c r="B40">
        <v>21.812000000000001</v>
      </c>
      <c r="C40">
        <v>35.658499999999997</v>
      </c>
      <c r="D40">
        <v>40.403199999999998</v>
      </c>
      <c r="E40">
        <v>3.0899999999999999E-3</v>
      </c>
      <c r="F40">
        <v>3.29E-3</v>
      </c>
      <c r="G40">
        <v>3.2000000000000003E-4</v>
      </c>
      <c r="H40">
        <v>97.880399999999995</v>
      </c>
      <c r="J40">
        <f t="shared" si="31"/>
        <v>2.2333333333333333E-3</v>
      </c>
      <c r="K40" s="22">
        <f t="shared" si="30"/>
        <v>22.333333333333332</v>
      </c>
      <c r="M40" t="str">
        <f t="shared" si="18"/>
        <v xml:space="preserve"> 2244 G</v>
      </c>
      <c r="N40">
        <f t="shared" si="19"/>
        <v>40.403199999999998</v>
      </c>
      <c r="O40">
        <f t="shared" si="20"/>
        <v>21.812000000000001</v>
      </c>
      <c r="P40">
        <f t="shared" si="21"/>
        <v>35.658499999999997</v>
      </c>
      <c r="Q40">
        <f t="shared" si="22"/>
        <v>3.0899999999999999E-3</v>
      </c>
      <c r="R40">
        <f t="shared" si="23"/>
        <v>3.29E-3</v>
      </c>
      <c r="S40">
        <f t="shared" si="24"/>
        <v>3.2000000000000003E-4</v>
      </c>
      <c r="T40">
        <f t="shared" si="25"/>
        <v>97.880399999999995</v>
      </c>
      <c r="W40">
        <f t="shared" si="11"/>
        <v>0.6803493449781659</v>
      </c>
      <c r="X40">
        <f t="shared" si="12"/>
        <v>0.63846911369740367</v>
      </c>
      <c r="Y40">
        <f t="shared" si="13"/>
        <v>0.53914064585001331</v>
      </c>
      <c r="Z40">
        <f t="shared" si="14"/>
        <v>1.857959104525583</v>
      </c>
      <c r="AA40">
        <f t="shared" si="15"/>
        <v>36.618101190762673</v>
      </c>
      <c r="AB40">
        <f t="shared" si="16"/>
        <v>34.364002530638714</v>
      </c>
      <c r="AC40">
        <f t="shared" si="17"/>
        <v>29.017896278598617</v>
      </c>
    </row>
    <row r="41" spans="1:31" x14ac:dyDescent="0.3">
      <c r="A41" t="s">
        <v>546</v>
      </c>
      <c r="B41">
        <v>20.974299999999999</v>
      </c>
      <c r="C41">
        <v>35.598599999999998</v>
      </c>
      <c r="D41">
        <v>41.2759</v>
      </c>
      <c r="E41">
        <v>-4.4900000000000001E-3</v>
      </c>
      <c r="F41">
        <v>-1.89E-3</v>
      </c>
      <c r="G41">
        <v>2.8800000000000002E-3</v>
      </c>
      <c r="H41">
        <v>97.845399999999998</v>
      </c>
      <c r="J41">
        <f t="shared" si="31"/>
        <v>-1.1666666666666668E-3</v>
      </c>
      <c r="K41" s="22">
        <f t="shared" si="30"/>
        <v>-11.666666666666668</v>
      </c>
      <c r="M41" t="str">
        <f t="shared" si="18"/>
        <v xml:space="preserve"> 2245 G</v>
      </c>
      <c r="N41">
        <f t="shared" si="19"/>
        <v>41.2759</v>
      </c>
      <c r="O41">
        <f t="shared" si="20"/>
        <v>20.974299999999999</v>
      </c>
      <c r="P41">
        <f t="shared" si="21"/>
        <v>35.598599999999998</v>
      </c>
      <c r="Q41">
        <f t="shared" si="22"/>
        <v>-4.4900000000000001E-3</v>
      </c>
      <c r="R41">
        <f t="shared" si="23"/>
        <v>-1.89E-3</v>
      </c>
      <c r="S41">
        <f t="shared" si="24"/>
        <v>2.8800000000000002E-3</v>
      </c>
      <c r="T41">
        <f t="shared" si="25"/>
        <v>97.845399999999998</v>
      </c>
      <c r="W41">
        <f t="shared" si="11"/>
        <v>0.65422021210230807</v>
      </c>
      <c r="X41">
        <f t="shared" si="12"/>
        <v>0.63739659803043858</v>
      </c>
      <c r="Y41">
        <f t="shared" si="13"/>
        <v>0.55078596210301578</v>
      </c>
      <c r="Z41">
        <f t="shared" si="14"/>
        <v>1.8424027722357623</v>
      </c>
      <c r="AA41">
        <f t="shared" si="15"/>
        <v>35.50907662326243</v>
      </c>
      <c r="AB41">
        <f t="shared" si="16"/>
        <v>34.595942192214331</v>
      </c>
      <c r="AC41">
        <f t="shared" si="17"/>
        <v>29.894981184523242</v>
      </c>
    </row>
    <row r="43" spans="1:31" x14ac:dyDescent="0.3">
      <c r="A43" s="1" t="s">
        <v>518</v>
      </c>
      <c r="B43" s="1" t="s">
        <v>519</v>
      </c>
    </row>
    <row r="44" spans="1:31" x14ac:dyDescent="0.3">
      <c r="A44" t="s">
        <v>0</v>
      </c>
      <c r="B44" t="s">
        <v>13</v>
      </c>
      <c r="C44" t="s">
        <v>380</v>
      </c>
      <c r="D44" t="s">
        <v>12</v>
      </c>
      <c r="E44" t="s">
        <v>15</v>
      </c>
      <c r="F44" t="s">
        <v>15</v>
      </c>
      <c r="G44" t="s">
        <v>15</v>
      </c>
      <c r="H44" t="s">
        <v>29</v>
      </c>
    </row>
    <row r="45" spans="1:31" x14ac:dyDescent="0.3">
      <c r="A45" t="s">
        <v>553</v>
      </c>
      <c r="B45">
        <v>20.905799999999999</v>
      </c>
      <c r="C45">
        <v>35.314500000000002</v>
      </c>
      <c r="D45">
        <v>42.050699999999999</v>
      </c>
      <c r="E45">
        <v>9.1E-4</v>
      </c>
      <c r="F45">
        <v>2.97E-3</v>
      </c>
      <c r="G45">
        <v>1.3600000000000001E-3</v>
      </c>
      <c r="H45">
        <v>98.276200000000003</v>
      </c>
      <c r="J45">
        <f t="shared" ref="J45" si="32">AVERAGE(E45:G45)</f>
        <v>1.7466666666666665E-3</v>
      </c>
      <c r="K45" s="22">
        <f t="shared" ref="K45:K48" si="33">J45*10000</f>
        <v>17.466666666666665</v>
      </c>
      <c r="M45" t="str">
        <f t="shared" si="18"/>
        <v xml:space="preserve"> 2246 G</v>
      </c>
      <c r="N45">
        <f t="shared" si="19"/>
        <v>42.050699999999999</v>
      </c>
      <c r="O45">
        <f t="shared" si="20"/>
        <v>20.905799999999999</v>
      </c>
      <c r="P45">
        <f t="shared" si="21"/>
        <v>35.314500000000002</v>
      </c>
      <c r="Q45">
        <f t="shared" si="22"/>
        <v>9.1E-4</v>
      </c>
      <c r="R45">
        <f t="shared" si="23"/>
        <v>2.97E-3</v>
      </c>
      <c r="S45">
        <f t="shared" si="24"/>
        <v>1.3600000000000001E-3</v>
      </c>
      <c r="T45">
        <f t="shared" si="25"/>
        <v>98.276200000000003</v>
      </c>
      <c r="W45">
        <f t="shared" si="11"/>
        <v>0.65208359326263254</v>
      </c>
      <c r="X45">
        <f t="shared" si="12"/>
        <v>0.63230975828111013</v>
      </c>
      <c r="Y45">
        <f t="shared" si="13"/>
        <v>0.56112489991993597</v>
      </c>
      <c r="Z45">
        <f t="shared" si="14"/>
        <v>1.8455182514636785</v>
      </c>
      <c r="AA45">
        <f t="shared" si="15"/>
        <v>35.333359220125061</v>
      </c>
      <c r="AB45">
        <f t="shared" si="16"/>
        <v>34.261907612109823</v>
      </c>
      <c r="AC45">
        <f t="shared" si="17"/>
        <v>30.404733167765123</v>
      </c>
    </row>
    <row r="46" spans="1:31" x14ac:dyDescent="0.3">
      <c r="A46" t="s">
        <v>554</v>
      </c>
      <c r="B46">
        <v>21.175799999999999</v>
      </c>
      <c r="C46">
        <v>35.523000000000003</v>
      </c>
      <c r="D46">
        <v>41.642299999999999</v>
      </c>
      <c r="E46">
        <v>6.6400000000000001E-3</v>
      </c>
      <c r="F46">
        <v>8.4399999999999996E-3</v>
      </c>
      <c r="G46">
        <v>8.0199999999999994E-3</v>
      </c>
      <c r="H46">
        <v>98.364199999999997</v>
      </c>
      <c r="J46">
        <f t="shared" ref="J46:J48" si="34">AVERAGE(E46:G46)</f>
        <v>7.6999999999999994E-3</v>
      </c>
      <c r="K46" s="22">
        <f t="shared" si="33"/>
        <v>77</v>
      </c>
      <c r="M46" t="str">
        <f t="shared" si="18"/>
        <v xml:space="preserve"> 2247 G</v>
      </c>
      <c r="N46">
        <f t="shared" si="19"/>
        <v>41.642299999999999</v>
      </c>
      <c r="O46">
        <f t="shared" si="20"/>
        <v>21.175799999999999</v>
      </c>
      <c r="P46">
        <f t="shared" si="21"/>
        <v>35.523000000000003</v>
      </c>
      <c r="Q46">
        <f t="shared" si="22"/>
        <v>6.6400000000000001E-3</v>
      </c>
      <c r="R46">
        <f t="shared" si="23"/>
        <v>8.4399999999999996E-3</v>
      </c>
      <c r="S46">
        <f t="shared" si="24"/>
        <v>8.0199999999999994E-3</v>
      </c>
      <c r="T46">
        <f t="shared" si="25"/>
        <v>98.364199999999997</v>
      </c>
      <c r="W46">
        <f t="shared" si="11"/>
        <v>0.66050530255770423</v>
      </c>
      <c r="X46">
        <f t="shared" si="12"/>
        <v>0.6360429722470905</v>
      </c>
      <c r="Y46">
        <f t="shared" si="13"/>
        <v>0.55567520683213234</v>
      </c>
      <c r="Z46">
        <f t="shared" si="14"/>
        <v>1.8522234816369272</v>
      </c>
      <c r="AA46">
        <f t="shared" si="15"/>
        <v>35.660130060222208</v>
      </c>
      <c r="AB46">
        <f t="shared" si="16"/>
        <v>34.339429261796155</v>
      </c>
      <c r="AC46">
        <f t="shared" si="17"/>
        <v>30.000440677981629</v>
      </c>
    </row>
    <row r="47" spans="1:31" x14ac:dyDescent="0.3">
      <c r="A47" s="1" t="s">
        <v>555</v>
      </c>
      <c r="B47" s="1">
        <v>20.876999999999999</v>
      </c>
      <c r="C47">
        <v>35.334499999999998</v>
      </c>
      <c r="D47">
        <v>41.612200000000001</v>
      </c>
      <c r="E47">
        <v>3.5500000000000002E-3</v>
      </c>
      <c r="F47">
        <v>-2.63E-3</v>
      </c>
      <c r="G47">
        <v>3.0500000000000002E-3</v>
      </c>
      <c r="H47">
        <v>97.827699999999993</v>
      </c>
      <c r="J47">
        <f t="shared" si="34"/>
        <v>1.3233333333333335E-3</v>
      </c>
      <c r="K47" s="22">
        <f t="shared" si="33"/>
        <v>13.233333333333334</v>
      </c>
      <c r="M47" t="str">
        <f t="shared" si="18"/>
        <v xml:space="preserve"> 2248 G</v>
      </c>
      <c r="N47">
        <f t="shared" si="19"/>
        <v>41.612200000000001</v>
      </c>
      <c r="O47">
        <f t="shared" si="20"/>
        <v>20.876999999999999</v>
      </c>
      <c r="P47">
        <f t="shared" si="21"/>
        <v>35.334499999999998</v>
      </c>
      <c r="Q47">
        <f t="shared" si="22"/>
        <v>3.5500000000000002E-3</v>
      </c>
      <c r="R47">
        <f t="shared" si="23"/>
        <v>-2.63E-3</v>
      </c>
      <c r="S47">
        <f t="shared" si="24"/>
        <v>3.0500000000000002E-3</v>
      </c>
      <c r="T47">
        <f t="shared" si="25"/>
        <v>97.827699999999993</v>
      </c>
      <c r="W47">
        <f t="shared" si="11"/>
        <v>0.65118527760449152</v>
      </c>
      <c r="X47">
        <f t="shared" si="12"/>
        <v>0.63266786034019695</v>
      </c>
      <c r="Y47">
        <f t="shared" si="13"/>
        <v>0.55527355217507346</v>
      </c>
      <c r="Z47">
        <f t="shared" si="14"/>
        <v>1.839126690119762</v>
      </c>
      <c r="AA47">
        <f t="shared" si="15"/>
        <v>35.407309409559332</v>
      </c>
      <c r="AB47">
        <f t="shared" si="16"/>
        <v>34.400450155992154</v>
      </c>
      <c r="AC47">
        <f t="shared" si="17"/>
        <v>30.192240434448518</v>
      </c>
    </row>
    <row r="48" spans="1:31" x14ac:dyDescent="0.3">
      <c r="A48" s="1" t="s">
        <v>556</v>
      </c>
      <c r="B48" s="1">
        <v>22.151499999999999</v>
      </c>
      <c r="C48">
        <v>35.734200000000001</v>
      </c>
      <c r="D48">
        <v>40.146999999999998</v>
      </c>
      <c r="E48">
        <v>5.5700000000000003E-3</v>
      </c>
      <c r="F48">
        <v>1.8400000000000001E-3</v>
      </c>
      <c r="G48">
        <v>2.0799999999999998E-3</v>
      </c>
      <c r="H48">
        <v>98.042100000000005</v>
      </c>
      <c r="J48">
        <f t="shared" si="34"/>
        <v>3.1633333333333335E-3</v>
      </c>
      <c r="K48" s="22">
        <f t="shared" si="33"/>
        <v>31.633333333333336</v>
      </c>
      <c r="M48" t="str">
        <f t="shared" si="18"/>
        <v xml:space="preserve"> 2249 G</v>
      </c>
      <c r="N48">
        <f t="shared" si="19"/>
        <v>40.146999999999998</v>
      </c>
      <c r="O48">
        <f t="shared" si="20"/>
        <v>22.151499999999999</v>
      </c>
      <c r="P48">
        <f t="shared" si="21"/>
        <v>35.734200000000001</v>
      </c>
      <c r="Q48">
        <f t="shared" si="22"/>
        <v>5.5700000000000003E-3</v>
      </c>
      <c r="R48">
        <f t="shared" si="23"/>
        <v>1.8400000000000001E-3</v>
      </c>
      <c r="S48">
        <f t="shared" si="24"/>
        <v>2.0799999999999998E-3</v>
      </c>
      <c r="T48">
        <f t="shared" si="25"/>
        <v>98.042100000000005</v>
      </c>
      <c r="W48">
        <f t="shared" si="11"/>
        <v>0.69093886462882081</v>
      </c>
      <c r="X48">
        <f t="shared" si="12"/>
        <v>0.63982452999104744</v>
      </c>
      <c r="Y48">
        <f t="shared" si="13"/>
        <v>0.53572191086202292</v>
      </c>
      <c r="Z48">
        <f t="shared" si="14"/>
        <v>1.8664853054818913</v>
      </c>
      <c r="AA48">
        <f t="shared" si="15"/>
        <v>37.018178637652518</v>
      </c>
      <c r="AB48">
        <f t="shared" si="16"/>
        <v>34.279644640752039</v>
      </c>
      <c r="AC48">
        <f t="shared" si="17"/>
        <v>28.702176721595439</v>
      </c>
    </row>
    <row r="49" spans="1:29" x14ac:dyDescent="0.3">
      <c r="A49" s="1"/>
      <c r="B49" s="1"/>
    </row>
    <row r="50" spans="1:29" x14ac:dyDescent="0.3">
      <c r="A50" s="1"/>
      <c r="B50" s="1"/>
    </row>
    <row r="51" spans="1:29" x14ac:dyDescent="0.3">
      <c r="A51" s="1" t="s">
        <v>547</v>
      </c>
      <c r="B51" s="1" t="s">
        <v>548</v>
      </c>
    </row>
    <row r="52" spans="1:29" x14ac:dyDescent="0.3">
      <c r="A52" s="1" t="s">
        <v>0</v>
      </c>
      <c r="B52" s="1" t="s">
        <v>13</v>
      </c>
      <c r="C52" t="s">
        <v>380</v>
      </c>
      <c r="D52" t="s">
        <v>12</v>
      </c>
      <c r="E52" t="s">
        <v>15</v>
      </c>
      <c r="F52" t="s">
        <v>15</v>
      </c>
      <c r="G52" t="s">
        <v>15</v>
      </c>
      <c r="H52" t="s">
        <v>29</v>
      </c>
    </row>
    <row r="53" spans="1:29" x14ac:dyDescent="0.3">
      <c r="A53" t="s">
        <v>557</v>
      </c>
      <c r="B53">
        <v>21.112100000000002</v>
      </c>
      <c r="C53">
        <v>35.438400000000001</v>
      </c>
      <c r="D53">
        <v>41.550699999999999</v>
      </c>
      <c r="E53">
        <v>6.8999999999999997E-4</v>
      </c>
      <c r="F53">
        <v>-1.7600000000000001E-3</v>
      </c>
      <c r="G53">
        <v>-1.57E-3</v>
      </c>
      <c r="H53">
        <v>98.098500000000001</v>
      </c>
      <c r="J53">
        <f t="shared" ref="J53" si="35">AVERAGE(E53:G53)</f>
        <v>-8.8000000000000003E-4</v>
      </c>
      <c r="K53" s="22">
        <f t="shared" ref="K53:K55" si="36">J53*10000</f>
        <v>-8.8000000000000007</v>
      </c>
      <c r="M53" t="str">
        <f t="shared" si="18"/>
        <v xml:space="preserve"> 2250 G</v>
      </c>
      <c r="N53">
        <f t="shared" si="19"/>
        <v>41.550699999999999</v>
      </c>
      <c r="O53">
        <f t="shared" si="20"/>
        <v>21.112100000000002</v>
      </c>
      <c r="P53">
        <f t="shared" si="21"/>
        <v>35.438400000000001</v>
      </c>
      <c r="Q53">
        <f t="shared" si="22"/>
        <v>6.8999999999999997E-4</v>
      </c>
      <c r="R53">
        <f t="shared" si="23"/>
        <v>-1.7600000000000001E-3</v>
      </c>
      <c r="S53">
        <f t="shared" si="24"/>
        <v>-1.57E-3</v>
      </c>
      <c r="T53">
        <f t="shared" si="25"/>
        <v>98.098500000000001</v>
      </c>
      <c r="W53">
        <f t="shared" si="11"/>
        <v>0.65851840299438558</v>
      </c>
      <c r="X53">
        <f t="shared" si="12"/>
        <v>0.63452820053715309</v>
      </c>
      <c r="Y53">
        <f t="shared" si="13"/>
        <v>0.55445289564985323</v>
      </c>
      <c r="Z53">
        <f t="shared" si="14"/>
        <v>1.8474994991813918</v>
      </c>
      <c r="AA53">
        <f t="shared" si="15"/>
        <v>35.643766251962091</v>
      </c>
      <c r="AB53">
        <f t="shared" si="16"/>
        <v>34.345243439487049</v>
      </c>
      <c r="AC53">
        <f t="shared" si="17"/>
        <v>30.010990308550863</v>
      </c>
    </row>
    <row r="54" spans="1:29" x14ac:dyDescent="0.3">
      <c r="A54" t="s">
        <v>558</v>
      </c>
      <c r="B54">
        <v>21.150400000000001</v>
      </c>
      <c r="C54">
        <v>35.633000000000003</v>
      </c>
      <c r="D54">
        <v>41.645200000000003</v>
      </c>
      <c r="E54">
        <v>5.11E-3</v>
      </c>
      <c r="F54">
        <v>-1.6000000000000001E-4</v>
      </c>
      <c r="G54">
        <v>2.7399999999999998E-3</v>
      </c>
      <c r="H54">
        <v>98.436300000000003</v>
      </c>
      <c r="J54">
        <f t="shared" ref="J54" si="37">AVERAGE(E54:G54)</f>
        <v>2.5633333333333328E-3</v>
      </c>
      <c r="K54" s="22">
        <f t="shared" si="36"/>
        <v>25.633333333333329</v>
      </c>
      <c r="M54" t="str">
        <f t="shared" si="18"/>
        <v xml:space="preserve"> 2251 G</v>
      </c>
      <c r="N54">
        <f t="shared" si="19"/>
        <v>41.645200000000003</v>
      </c>
      <c r="O54">
        <f t="shared" si="20"/>
        <v>21.150400000000001</v>
      </c>
      <c r="P54">
        <f t="shared" si="21"/>
        <v>35.633000000000003</v>
      </c>
      <c r="Q54">
        <f t="shared" si="22"/>
        <v>5.11E-3</v>
      </c>
      <c r="R54">
        <f t="shared" si="23"/>
        <v>-1.6000000000000001E-4</v>
      </c>
      <c r="S54">
        <f t="shared" si="24"/>
        <v>2.7399999999999998E-3</v>
      </c>
      <c r="T54">
        <f t="shared" si="25"/>
        <v>98.436300000000003</v>
      </c>
      <c r="W54">
        <f t="shared" si="11"/>
        <v>0.65971303805364945</v>
      </c>
      <c r="X54">
        <f t="shared" si="12"/>
        <v>0.63801253357206811</v>
      </c>
      <c r="Y54">
        <f t="shared" si="13"/>
        <v>0.55571390445689894</v>
      </c>
      <c r="Z54">
        <f t="shared" si="14"/>
        <v>1.8534394760826167</v>
      </c>
      <c r="AA54">
        <f t="shared" si="15"/>
        <v>35.59398872025767</v>
      </c>
      <c r="AB54">
        <f t="shared" si="16"/>
        <v>34.423165245220495</v>
      </c>
      <c r="AC54">
        <f t="shared" si="17"/>
        <v>29.982846034521824</v>
      </c>
    </row>
    <row r="55" spans="1:29" x14ac:dyDescent="0.3">
      <c r="A55" t="s">
        <v>559</v>
      </c>
      <c r="B55">
        <v>21.3123</v>
      </c>
      <c r="C55">
        <v>35.476900000000001</v>
      </c>
      <c r="D55">
        <v>41.304200000000002</v>
      </c>
      <c r="E55">
        <v>1.7000000000000001E-4</v>
      </c>
      <c r="F55">
        <v>-3.6800000000000001E-3</v>
      </c>
      <c r="G55">
        <v>-1.42E-3</v>
      </c>
      <c r="H55">
        <v>98.088499999999996</v>
      </c>
      <c r="J55">
        <f t="shared" ref="J55" si="38">AVERAGE(E55:G55)</f>
        <v>-1.6433333333333335E-3</v>
      </c>
      <c r="K55" s="22">
        <f t="shared" si="36"/>
        <v>-16.433333333333334</v>
      </c>
      <c r="M55" t="str">
        <f t="shared" si="18"/>
        <v xml:space="preserve"> 2252 G</v>
      </c>
      <c r="N55">
        <f t="shared" si="19"/>
        <v>41.304200000000002</v>
      </c>
      <c r="O55">
        <f t="shared" si="20"/>
        <v>21.3123</v>
      </c>
      <c r="P55">
        <f t="shared" si="21"/>
        <v>35.476900000000001</v>
      </c>
      <c r="Q55">
        <f t="shared" si="22"/>
        <v>1.7000000000000001E-4</v>
      </c>
      <c r="R55">
        <f t="shared" si="23"/>
        <v>-3.6800000000000001E-3</v>
      </c>
      <c r="S55">
        <f t="shared" si="24"/>
        <v>-1.42E-3</v>
      </c>
      <c r="T55">
        <f t="shared" si="25"/>
        <v>98.088499999999996</v>
      </c>
      <c r="W55">
        <f t="shared" si="11"/>
        <v>0.66476294447910167</v>
      </c>
      <c r="X55">
        <f t="shared" si="12"/>
        <v>0.63521754700089528</v>
      </c>
      <c r="Y55">
        <f t="shared" si="13"/>
        <v>0.55116359754470245</v>
      </c>
      <c r="Z55">
        <f t="shared" si="14"/>
        <v>1.8511440890246993</v>
      </c>
      <c r="AA55">
        <f t="shared" si="15"/>
        <v>35.91092386705246</v>
      </c>
      <c r="AB55">
        <f t="shared" si="16"/>
        <v>34.314862401422701</v>
      </c>
      <c r="AC55">
        <f t="shared" si="17"/>
        <v>29.774213731524842</v>
      </c>
    </row>
    <row r="56" spans="1:29" x14ac:dyDescent="0.3">
      <c r="D56" s="3"/>
    </row>
    <row r="57" spans="1:29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29" x14ac:dyDescent="0.3">
      <c r="A58" s="24"/>
      <c r="B58" s="24"/>
      <c r="C58" s="23"/>
      <c r="D58" s="23"/>
      <c r="E58" s="23"/>
      <c r="F58" s="23"/>
      <c r="G58" s="23"/>
      <c r="H58" s="23"/>
      <c r="I58" s="23"/>
      <c r="J58" s="23"/>
      <c r="K58" s="23"/>
    </row>
    <row r="59" spans="1:29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0" spans="1:29" x14ac:dyDescent="0.3">
      <c r="A60" s="24"/>
      <c r="B60" s="24"/>
      <c r="C60" s="23"/>
      <c r="D60" s="23"/>
      <c r="E60" s="23"/>
      <c r="F60" s="23"/>
      <c r="G60" s="23"/>
      <c r="H60" s="23"/>
      <c r="I60" s="23"/>
      <c r="J60" s="23"/>
      <c r="K60" s="25"/>
    </row>
    <row r="61" spans="1:29" x14ac:dyDescent="0.3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5"/>
    </row>
    <row r="62" spans="1:29" x14ac:dyDescent="0.3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3" spans="1:29" x14ac:dyDescent="0.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</row>
    <row r="64" spans="1:29" x14ac:dyDescent="0.3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</row>
  </sheetData>
  <conditionalFormatting sqref="K4:K22">
    <cfRule type="cellIs" dxfId="68" priority="6" operator="greaterThan">
      <formula>100</formula>
    </cfRule>
  </conditionalFormatting>
  <conditionalFormatting sqref="K27:K31">
    <cfRule type="cellIs" dxfId="67" priority="5" operator="greaterThan">
      <formula>100</formula>
    </cfRule>
  </conditionalFormatting>
  <conditionalFormatting sqref="K35:K41">
    <cfRule type="cellIs" dxfId="66" priority="4" operator="greaterThan">
      <formula>100</formula>
    </cfRule>
  </conditionalFormatting>
  <conditionalFormatting sqref="K45:K48">
    <cfRule type="cellIs" dxfId="65" priority="3" operator="greaterThan">
      <formula>100</formula>
    </cfRule>
  </conditionalFormatting>
  <conditionalFormatting sqref="K53:K55">
    <cfRule type="cellIs" dxfId="64" priority="2" operator="greaterThan">
      <formula>100</formula>
    </cfRule>
  </conditionalFormatting>
  <conditionalFormatting sqref="K60:K61">
    <cfRule type="cellIs" dxfId="63" priority="1" operator="greaterThan">
      <formula>100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AF50"/>
  <sheetViews>
    <sheetView topLeftCell="J1" workbookViewId="0">
      <selection activeCell="AF17" sqref="AF17"/>
    </sheetView>
  </sheetViews>
  <sheetFormatPr defaultRowHeight="14.4" x14ac:dyDescent="0.3"/>
  <sheetData>
    <row r="2" spans="1:32" x14ac:dyDescent="0.3">
      <c r="A2" s="1" t="s">
        <v>455</v>
      </c>
      <c r="B2" s="1" t="s">
        <v>476</v>
      </c>
    </row>
    <row r="3" spans="1:32" x14ac:dyDescent="0.3">
      <c r="A3" t="s">
        <v>0</v>
      </c>
      <c r="B3" t="s">
        <v>13</v>
      </c>
      <c r="C3" t="s">
        <v>380</v>
      </c>
      <c r="D3" t="s">
        <v>12</v>
      </c>
      <c r="E3" t="s">
        <v>15</v>
      </c>
      <c r="F3" t="s">
        <v>15</v>
      </c>
      <c r="G3" t="s">
        <v>15</v>
      </c>
      <c r="H3" t="s">
        <v>29</v>
      </c>
      <c r="W3" t="s">
        <v>61</v>
      </c>
      <c r="X3" t="s">
        <v>62</v>
      </c>
      <c r="Y3" t="s">
        <v>63</v>
      </c>
      <c r="Z3" t="s">
        <v>64</v>
      </c>
      <c r="AA3" t="s">
        <v>65</v>
      </c>
      <c r="AB3" t="s">
        <v>66</v>
      </c>
      <c r="AC3" t="s">
        <v>67</v>
      </c>
      <c r="AF3">
        <v>22.92203733662269</v>
      </c>
    </row>
    <row r="4" spans="1:32" x14ac:dyDescent="0.3">
      <c r="A4" t="s">
        <v>479</v>
      </c>
      <c r="B4">
        <v>26.9939</v>
      </c>
      <c r="C4">
        <v>38.098999999999997</v>
      </c>
      <c r="D4">
        <v>33.967500000000001</v>
      </c>
      <c r="E4">
        <v>-3.49E-3</v>
      </c>
      <c r="F4">
        <v>-2.4199999999999998E-3</v>
      </c>
      <c r="G4">
        <v>-1.56E-3</v>
      </c>
      <c r="H4">
        <v>99.052999999999997</v>
      </c>
      <c r="J4">
        <f t="shared" ref="J4" si="0">AVERAGE(E4:G4)</f>
        <v>-2.49E-3</v>
      </c>
      <c r="K4" s="22">
        <f t="shared" ref="K4:K8" si="1">J4*10000</f>
        <v>-24.9</v>
      </c>
      <c r="M4" t="str">
        <f>A4</f>
        <v xml:space="preserve"> 2204 G</v>
      </c>
      <c r="N4">
        <f>D4</f>
        <v>33.967500000000001</v>
      </c>
      <c r="O4">
        <f>B4</f>
        <v>26.9939</v>
      </c>
      <c r="P4">
        <f>C4</f>
        <v>38.098999999999997</v>
      </c>
      <c r="Q4">
        <f>E4</f>
        <v>-3.49E-3</v>
      </c>
      <c r="R4">
        <f>F4</f>
        <v>-2.4199999999999998E-3</v>
      </c>
      <c r="S4">
        <f>G4</f>
        <v>-1.56E-3</v>
      </c>
      <c r="T4">
        <f>H4</f>
        <v>99.052999999999997</v>
      </c>
      <c r="W4">
        <f>B4/32.06</f>
        <v>0.84198066126013715</v>
      </c>
      <c r="X4">
        <f>(C4)/55.85</f>
        <v>0.68216651745747525</v>
      </c>
      <c r="Y4">
        <f>(D4)/74.94</f>
        <v>0.45326261008807051</v>
      </c>
      <c r="Z4">
        <f>SUM(W4:Y4)</f>
        <v>1.977409788805683</v>
      </c>
      <c r="AA4">
        <f>100*W4/Z4</f>
        <v>42.579978415535059</v>
      </c>
      <c r="AB4">
        <f>100*X4/Z4</f>
        <v>34.497984247842254</v>
      </c>
      <c r="AC4">
        <f>100*Y4/Z4</f>
        <v>22.92203733662269</v>
      </c>
      <c r="AF4">
        <v>28.49541587413831</v>
      </c>
    </row>
    <row r="5" spans="1:32" x14ac:dyDescent="0.3">
      <c r="A5" t="s">
        <v>480</v>
      </c>
      <c r="B5">
        <v>22.5458</v>
      </c>
      <c r="C5">
        <v>36.566699999999997</v>
      </c>
      <c r="D5">
        <v>40.555</v>
      </c>
      <c r="E5">
        <v>2.12E-2</v>
      </c>
      <c r="F5">
        <v>2.0060000000000001E-2</v>
      </c>
      <c r="G5">
        <v>1.6070000000000001E-2</v>
      </c>
      <c r="H5">
        <v>99.724800000000002</v>
      </c>
      <c r="J5">
        <f t="shared" ref="J5:J8" si="2">AVERAGE(E5:G5)</f>
        <v>1.9110000000000002E-2</v>
      </c>
      <c r="K5" s="22">
        <f t="shared" si="1"/>
        <v>191.10000000000002</v>
      </c>
      <c r="M5" t="str">
        <f t="shared" ref="M5:M19" si="3">A5</f>
        <v xml:space="preserve"> 2205 G</v>
      </c>
      <c r="N5">
        <f t="shared" ref="N5:N19" si="4">D5</f>
        <v>40.555</v>
      </c>
      <c r="O5">
        <f t="shared" ref="O5:O19" si="5">B5</f>
        <v>22.5458</v>
      </c>
      <c r="P5">
        <f t="shared" ref="P5:P19" si="6">C5</f>
        <v>36.566699999999997</v>
      </c>
      <c r="Q5">
        <f t="shared" ref="Q5:Q19" si="7">E5</f>
        <v>2.12E-2</v>
      </c>
      <c r="R5">
        <f t="shared" ref="R5:R19" si="8">F5</f>
        <v>2.0060000000000001E-2</v>
      </c>
      <c r="S5">
        <f t="shared" ref="S5:S19" si="9">G5</f>
        <v>1.6070000000000001E-2</v>
      </c>
      <c r="T5">
        <f t="shared" ref="T5:T19" si="10">H5</f>
        <v>99.724800000000002</v>
      </c>
      <c r="W5">
        <f t="shared" ref="W5:W49" si="11">B5/32.06</f>
        <v>0.70323767935121639</v>
      </c>
      <c r="X5">
        <f t="shared" ref="X5:X49" si="12">(C5)/55.85</f>
        <v>0.65473052820053712</v>
      </c>
      <c r="Y5">
        <f t="shared" ref="Y5:Y49" si="13">(D5)/74.94</f>
        <v>0.54116626634641052</v>
      </c>
      <c r="Z5">
        <f t="shared" ref="Z5:Z49" si="14">SUM(W5:Y5)</f>
        <v>1.8991344738981641</v>
      </c>
      <c r="AA5">
        <f t="shared" ref="AA5:AA49" si="15">100*W5/Z5</f>
        <v>37.029377804287364</v>
      </c>
      <c r="AB5">
        <f t="shared" ref="AB5:AB49" si="16">100*X5/Z5</f>
        <v>34.475206321574319</v>
      </c>
      <c r="AC5">
        <f t="shared" ref="AC5:AC49" si="17">100*Y5/Z5</f>
        <v>28.49541587413831</v>
      </c>
      <c r="AF5">
        <v>25.75985866888421</v>
      </c>
    </row>
    <row r="6" spans="1:32" x14ac:dyDescent="0.3">
      <c r="A6" t="s">
        <v>481</v>
      </c>
      <c r="B6">
        <v>24.388500000000001</v>
      </c>
      <c r="C6">
        <v>36.9482</v>
      </c>
      <c r="D6">
        <v>36.982999999999997</v>
      </c>
      <c r="E6">
        <v>3.7599999999999999E-3</v>
      </c>
      <c r="F6">
        <v>7.7099999999999998E-3</v>
      </c>
      <c r="G6">
        <v>5.8599999999999998E-3</v>
      </c>
      <c r="H6">
        <v>98.337100000000007</v>
      </c>
      <c r="J6">
        <f t="shared" si="2"/>
        <v>5.7766666666666661E-3</v>
      </c>
      <c r="K6" s="22">
        <f t="shared" si="1"/>
        <v>57.766666666666659</v>
      </c>
      <c r="M6" t="str">
        <f t="shared" si="3"/>
        <v xml:space="preserve"> 2206 G</v>
      </c>
      <c r="N6">
        <f t="shared" si="4"/>
        <v>36.982999999999997</v>
      </c>
      <c r="O6">
        <f t="shared" si="5"/>
        <v>24.388500000000001</v>
      </c>
      <c r="P6">
        <f t="shared" si="6"/>
        <v>36.9482</v>
      </c>
      <c r="Q6">
        <f t="shared" si="7"/>
        <v>3.7599999999999999E-3</v>
      </c>
      <c r="R6">
        <f t="shared" si="8"/>
        <v>7.7099999999999998E-3</v>
      </c>
      <c r="S6">
        <f t="shared" si="9"/>
        <v>5.8599999999999998E-3</v>
      </c>
      <c r="T6">
        <f t="shared" si="10"/>
        <v>98.337100000000007</v>
      </c>
      <c r="W6">
        <f t="shared" si="11"/>
        <v>0.76071428571428568</v>
      </c>
      <c r="X6">
        <f t="shared" si="12"/>
        <v>0.66156132497761855</v>
      </c>
      <c r="Y6">
        <f t="shared" si="13"/>
        <v>0.4935014678409394</v>
      </c>
      <c r="Z6">
        <f t="shared" si="14"/>
        <v>1.9157770785328436</v>
      </c>
      <c r="AA6">
        <f t="shared" si="15"/>
        <v>39.707870724544961</v>
      </c>
      <c r="AB6">
        <f t="shared" si="16"/>
        <v>34.532270606570833</v>
      </c>
      <c r="AC6">
        <f t="shared" si="17"/>
        <v>25.75985866888421</v>
      </c>
      <c r="AF6">
        <v>30.875838547203706</v>
      </c>
    </row>
    <row r="7" spans="1:32" s="15" customFormat="1" x14ac:dyDescent="0.3">
      <c r="A7" s="15" t="s">
        <v>482</v>
      </c>
      <c r="B7" s="15">
        <v>19.275400000000001</v>
      </c>
      <c r="C7" s="15">
        <v>33.032200000000003</v>
      </c>
      <c r="D7" s="15">
        <v>39.567100000000003</v>
      </c>
      <c r="E7" s="15">
        <v>5.8399999999999997E-3</v>
      </c>
      <c r="F7" s="15">
        <v>8.4600000000000005E-3</v>
      </c>
      <c r="G7" s="15">
        <v>3.64E-3</v>
      </c>
      <c r="H7" s="15">
        <v>91.892600000000002</v>
      </c>
      <c r="J7" s="15">
        <f t="shared" si="2"/>
        <v>5.9800000000000001E-3</v>
      </c>
      <c r="K7" s="43">
        <f t="shared" si="1"/>
        <v>59.800000000000004</v>
      </c>
      <c r="M7" s="15" t="str">
        <f t="shared" si="3"/>
        <v xml:space="preserve"> 2207 G</v>
      </c>
      <c r="N7" s="15">
        <f t="shared" si="4"/>
        <v>39.567100000000003</v>
      </c>
      <c r="O7" s="15">
        <f t="shared" si="5"/>
        <v>19.275400000000001</v>
      </c>
      <c r="P7" s="15">
        <f t="shared" si="6"/>
        <v>33.032200000000003</v>
      </c>
      <c r="Q7" s="15">
        <f t="shared" si="7"/>
        <v>5.8399999999999997E-3</v>
      </c>
      <c r="R7" s="15">
        <f t="shared" si="8"/>
        <v>8.4600000000000005E-3</v>
      </c>
      <c r="S7" s="15">
        <f t="shared" si="9"/>
        <v>3.64E-3</v>
      </c>
      <c r="T7" s="15">
        <f t="shared" si="10"/>
        <v>91.892600000000002</v>
      </c>
      <c r="W7" s="15">
        <f t="shared" si="11"/>
        <v>0.60122894572676233</v>
      </c>
      <c r="X7" s="15">
        <f t="shared" si="12"/>
        <v>0.59144494180841545</v>
      </c>
      <c r="Y7" s="15">
        <f t="shared" si="13"/>
        <v>0.52798372030958107</v>
      </c>
      <c r="Z7" s="15">
        <f t="shared" si="14"/>
        <v>1.7206576078447591</v>
      </c>
      <c r="AA7" s="15">
        <f t="shared" si="15"/>
        <v>34.94181195524672</v>
      </c>
      <c r="AB7" s="15">
        <f t="shared" si="16"/>
        <v>34.373191918713019</v>
      </c>
      <c r="AC7" s="15">
        <f t="shared" si="17"/>
        <v>30.684996126040243</v>
      </c>
      <c r="AF7" s="15">
        <v>30.280064427517576</v>
      </c>
    </row>
    <row r="8" spans="1:32" x14ac:dyDescent="0.3">
      <c r="A8" t="s">
        <v>483</v>
      </c>
      <c r="B8">
        <v>20.742899999999999</v>
      </c>
      <c r="C8">
        <v>35.501199999999997</v>
      </c>
      <c r="D8">
        <v>42.935099999999998</v>
      </c>
      <c r="E8">
        <v>7.1199999999999996E-3</v>
      </c>
      <c r="F8">
        <v>6.1000000000000004E-3</v>
      </c>
      <c r="G8">
        <v>3.0699999999999998E-3</v>
      </c>
      <c r="H8">
        <v>99.195499999999996</v>
      </c>
      <c r="J8">
        <f t="shared" si="2"/>
        <v>5.4299999999999999E-3</v>
      </c>
      <c r="K8" s="22">
        <f t="shared" si="1"/>
        <v>54.3</v>
      </c>
      <c r="M8" t="str">
        <f t="shared" si="3"/>
        <v xml:space="preserve"> 2208 G</v>
      </c>
      <c r="N8">
        <f t="shared" si="4"/>
        <v>42.935099999999998</v>
      </c>
      <c r="O8">
        <f t="shared" si="5"/>
        <v>20.742899999999999</v>
      </c>
      <c r="P8">
        <f t="shared" si="6"/>
        <v>35.501199999999997</v>
      </c>
      <c r="Q8">
        <f t="shared" si="7"/>
        <v>7.1199999999999996E-3</v>
      </c>
      <c r="R8">
        <f t="shared" si="8"/>
        <v>6.1000000000000004E-3</v>
      </c>
      <c r="S8">
        <f t="shared" si="9"/>
        <v>3.0699999999999998E-3</v>
      </c>
      <c r="T8">
        <f t="shared" si="10"/>
        <v>99.195499999999996</v>
      </c>
      <c r="W8">
        <f t="shared" si="11"/>
        <v>0.64700249532127252</v>
      </c>
      <c r="X8">
        <f t="shared" si="12"/>
        <v>0.6356526410026857</v>
      </c>
      <c r="Y8">
        <f t="shared" si="13"/>
        <v>0.57292634107285834</v>
      </c>
      <c r="Z8">
        <f t="shared" si="14"/>
        <v>1.8555814773968167</v>
      </c>
      <c r="AA8">
        <f t="shared" si="15"/>
        <v>34.867910851802002</v>
      </c>
      <c r="AB8">
        <f t="shared" si="16"/>
        <v>34.256250600994292</v>
      </c>
      <c r="AC8">
        <f t="shared" si="17"/>
        <v>30.875838547203706</v>
      </c>
      <c r="AF8">
        <v>30.627207568075576</v>
      </c>
    </row>
    <row r="9" spans="1:32" x14ac:dyDescent="0.3">
      <c r="AF9">
        <v>29.790786178323202</v>
      </c>
    </row>
    <row r="10" spans="1:32" x14ac:dyDescent="0.3">
      <c r="AF10">
        <v>30.109124085228615</v>
      </c>
    </row>
    <row r="11" spans="1:32" x14ac:dyDescent="0.3">
      <c r="A11" s="1" t="s">
        <v>456</v>
      </c>
      <c r="B11" s="1" t="s">
        <v>477</v>
      </c>
      <c r="AF11">
        <v>29.875402147605243</v>
      </c>
    </row>
    <row r="12" spans="1:32" x14ac:dyDescent="0.3">
      <c r="A12" t="s">
        <v>0</v>
      </c>
      <c r="B12" t="s">
        <v>13</v>
      </c>
      <c r="C12" t="s">
        <v>380</v>
      </c>
      <c r="D12" t="s">
        <v>12</v>
      </c>
      <c r="E12" t="s">
        <v>15</v>
      </c>
      <c r="F12" t="s">
        <v>15</v>
      </c>
      <c r="G12" t="s">
        <v>15</v>
      </c>
      <c r="H12" t="s">
        <v>29</v>
      </c>
      <c r="AF12">
        <v>30.519140580560702</v>
      </c>
    </row>
    <row r="13" spans="1:32" s="15" customFormat="1" x14ac:dyDescent="0.3">
      <c r="A13" s="15" t="s">
        <v>484</v>
      </c>
      <c r="B13" s="15">
        <v>7.8507800000000003</v>
      </c>
      <c r="C13" s="15">
        <v>12.8645</v>
      </c>
      <c r="D13" s="15">
        <v>16.4697</v>
      </c>
      <c r="E13" s="15">
        <v>5.0000000000000002E-5</v>
      </c>
      <c r="F13" s="15">
        <v>2.3E-3</v>
      </c>
      <c r="G13" s="15">
        <v>8.7799999999999996E-3</v>
      </c>
      <c r="H13" s="15">
        <v>37.196100000000001</v>
      </c>
      <c r="J13" s="15">
        <f t="shared" ref="J13" si="18">AVERAGE(E13:G13)</f>
        <v>3.7099999999999998E-3</v>
      </c>
      <c r="K13" s="43">
        <f t="shared" ref="K13:K19" si="19">J13*10000</f>
        <v>37.099999999999994</v>
      </c>
      <c r="M13" s="15" t="str">
        <f t="shared" si="3"/>
        <v xml:space="preserve"> 2209 G</v>
      </c>
      <c r="N13" s="15">
        <f t="shared" si="4"/>
        <v>16.4697</v>
      </c>
      <c r="O13" s="15">
        <f t="shared" si="5"/>
        <v>7.8507800000000003</v>
      </c>
      <c r="P13" s="15">
        <f t="shared" si="6"/>
        <v>12.8645</v>
      </c>
      <c r="Q13" s="15">
        <f t="shared" si="7"/>
        <v>5.0000000000000002E-5</v>
      </c>
      <c r="R13" s="15">
        <f t="shared" si="8"/>
        <v>2.3E-3</v>
      </c>
      <c r="S13" s="15">
        <f t="shared" si="9"/>
        <v>8.7799999999999996E-3</v>
      </c>
      <c r="T13" s="15">
        <f t="shared" si="10"/>
        <v>37.196100000000001</v>
      </c>
      <c r="W13" s="15">
        <f t="shared" si="11"/>
        <v>0.24487772925764192</v>
      </c>
      <c r="X13" s="15">
        <f t="shared" si="12"/>
        <v>0.23034019695613248</v>
      </c>
      <c r="Y13" s="15">
        <f t="shared" si="13"/>
        <v>0.21977181745396318</v>
      </c>
      <c r="Z13" s="15">
        <f t="shared" si="14"/>
        <v>0.69498974366773758</v>
      </c>
      <c r="AB13" s="15">
        <f t="shared" si="16"/>
        <v>33.142963483250206</v>
      </c>
      <c r="AC13" s="15">
        <f t="shared" si="17"/>
        <v>31.622310898307621</v>
      </c>
      <c r="AF13" s="15">
        <v>29.702140240839409</v>
      </c>
    </row>
    <row r="14" spans="1:32" x14ac:dyDescent="0.3">
      <c r="A14" t="s">
        <v>485</v>
      </c>
      <c r="B14">
        <v>20.988600000000002</v>
      </c>
      <c r="C14">
        <v>35.495100000000001</v>
      </c>
      <c r="D14">
        <v>41.992699999999999</v>
      </c>
      <c r="E14">
        <v>5.3400000000000001E-3</v>
      </c>
      <c r="F14">
        <v>3.0300000000000001E-3</v>
      </c>
      <c r="G14">
        <v>-6.8999999999999997E-4</v>
      </c>
      <c r="H14">
        <v>98.484099999999998</v>
      </c>
      <c r="J14">
        <f t="shared" ref="J14:J19" si="20">AVERAGE(E14:G14)</f>
        <v>2.5600000000000002E-3</v>
      </c>
      <c r="K14" s="22">
        <f t="shared" si="19"/>
        <v>25.6</v>
      </c>
      <c r="M14" t="str">
        <f t="shared" si="3"/>
        <v xml:space="preserve"> 2210 G</v>
      </c>
      <c r="N14">
        <f t="shared" si="4"/>
        <v>41.992699999999999</v>
      </c>
      <c r="O14">
        <f t="shared" si="5"/>
        <v>20.988600000000002</v>
      </c>
      <c r="P14">
        <f t="shared" si="6"/>
        <v>35.495100000000001</v>
      </c>
      <c r="Q14">
        <f t="shared" si="7"/>
        <v>5.3400000000000001E-3</v>
      </c>
      <c r="R14">
        <f t="shared" si="8"/>
        <v>3.0300000000000001E-3</v>
      </c>
      <c r="S14">
        <f t="shared" si="9"/>
        <v>-6.8999999999999997E-4</v>
      </c>
      <c r="T14">
        <f t="shared" si="10"/>
        <v>98.484099999999998</v>
      </c>
      <c r="W14">
        <f t="shared" si="11"/>
        <v>0.65466625077978791</v>
      </c>
      <c r="X14">
        <f t="shared" si="12"/>
        <v>0.63554341987466423</v>
      </c>
      <c r="Y14">
        <f t="shared" si="13"/>
        <v>0.56035094742460634</v>
      </c>
      <c r="Z14">
        <f t="shared" si="14"/>
        <v>1.8505606180790584</v>
      </c>
      <c r="AA14">
        <f t="shared" si="15"/>
        <v>35.376644481895035</v>
      </c>
      <c r="AB14">
        <f t="shared" si="16"/>
        <v>34.343291090587392</v>
      </c>
      <c r="AC14">
        <f t="shared" si="17"/>
        <v>30.280064427517576</v>
      </c>
      <c r="AF14">
        <v>28.976008370138537</v>
      </c>
    </row>
    <row r="15" spans="1:32" x14ac:dyDescent="0.3">
      <c r="A15" t="s">
        <v>486</v>
      </c>
      <c r="B15">
        <v>20.116299999999999</v>
      </c>
      <c r="C15">
        <v>33.612099999999998</v>
      </c>
      <c r="D15">
        <v>40.670999999999999</v>
      </c>
      <c r="E15">
        <v>3.0200000000000001E-3</v>
      </c>
      <c r="F15">
        <v>3.48E-3</v>
      </c>
      <c r="G15">
        <v>6.4599999999999996E-3</v>
      </c>
      <c r="H15">
        <v>94.412400000000005</v>
      </c>
      <c r="J15">
        <f t="shared" si="20"/>
        <v>4.3200000000000001E-3</v>
      </c>
      <c r="K15" s="22">
        <f t="shared" si="19"/>
        <v>43.2</v>
      </c>
      <c r="M15" t="str">
        <f t="shared" si="3"/>
        <v xml:space="preserve"> 2211 G</v>
      </c>
      <c r="N15">
        <f t="shared" si="4"/>
        <v>40.670999999999999</v>
      </c>
      <c r="O15">
        <f t="shared" si="5"/>
        <v>20.116299999999999</v>
      </c>
      <c r="P15">
        <f t="shared" si="6"/>
        <v>33.612099999999998</v>
      </c>
      <c r="Q15">
        <f t="shared" si="7"/>
        <v>3.0200000000000001E-3</v>
      </c>
      <c r="R15">
        <f t="shared" si="8"/>
        <v>3.48E-3</v>
      </c>
      <c r="S15">
        <f t="shared" si="9"/>
        <v>6.4599999999999996E-3</v>
      </c>
      <c r="T15">
        <f t="shared" si="10"/>
        <v>94.412400000000005</v>
      </c>
      <c r="W15">
        <f t="shared" si="11"/>
        <v>0.6274578914535246</v>
      </c>
      <c r="X15">
        <f t="shared" si="12"/>
        <v>0.60182811101163824</v>
      </c>
      <c r="Y15">
        <f t="shared" si="13"/>
        <v>0.54271417133706967</v>
      </c>
      <c r="Z15">
        <f t="shared" si="14"/>
        <v>1.7720001738022324</v>
      </c>
      <c r="AA15">
        <f t="shared" si="15"/>
        <v>35.409584080749269</v>
      </c>
      <c r="AB15">
        <f t="shared" si="16"/>
        <v>33.963208351175162</v>
      </c>
      <c r="AC15">
        <f t="shared" si="17"/>
        <v>30.627207568075576</v>
      </c>
      <c r="AF15">
        <v>27.575676462660134</v>
      </c>
    </row>
    <row r="16" spans="1:32" x14ac:dyDescent="0.3">
      <c r="A16" t="s">
        <v>487</v>
      </c>
      <c r="B16">
        <v>21.174399999999999</v>
      </c>
      <c r="C16">
        <v>35.353299999999997</v>
      </c>
      <c r="D16">
        <v>41.129800000000003</v>
      </c>
      <c r="E16">
        <v>-7.9000000000000001E-4</v>
      </c>
      <c r="F16">
        <v>2.99E-3</v>
      </c>
      <c r="G16">
        <v>3.7399999999999998E-3</v>
      </c>
      <c r="H16">
        <v>97.663399999999996</v>
      </c>
      <c r="J16">
        <f t="shared" si="20"/>
        <v>1.98E-3</v>
      </c>
      <c r="K16" s="22">
        <f t="shared" si="19"/>
        <v>19.8</v>
      </c>
      <c r="M16" t="str">
        <f t="shared" si="3"/>
        <v xml:space="preserve"> 2212 G</v>
      </c>
      <c r="N16">
        <f t="shared" si="4"/>
        <v>41.129800000000003</v>
      </c>
      <c r="O16">
        <f t="shared" si="5"/>
        <v>21.174399999999999</v>
      </c>
      <c r="P16">
        <f t="shared" si="6"/>
        <v>35.353299999999997</v>
      </c>
      <c r="Q16">
        <f t="shared" si="7"/>
        <v>-7.9000000000000001E-4</v>
      </c>
      <c r="R16">
        <f t="shared" si="8"/>
        <v>2.99E-3</v>
      </c>
      <c r="S16">
        <f t="shared" si="9"/>
        <v>3.7399999999999998E-3</v>
      </c>
      <c r="T16">
        <f t="shared" si="10"/>
        <v>97.663399999999996</v>
      </c>
      <c r="W16">
        <f t="shared" si="11"/>
        <v>0.66046163443543349</v>
      </c>
      <c r="X16">
        <f t="shared" si="12"/>
        <v>0.63300447627573853</v>
      </c>
      <c r="Y16">
        <f t="shared" si="13"/>
        <v>0.54883640245529763</v>
      </c>
      <c r="Z16">
        <f t="shared" si="14"/>
        <v>1.8423025131664696</v>
      </c>
      <c r="AA16">
        <f t="shared" si="15"/>
        <v>35.849792838867742</v>
      </c>
      <c r="AB16">
        <f t="shared" si="16"/>
        <v>34.359420982809056</v>
      </c>
      <c r="AC16">
        <f t="shared" si="17"/>
        <v>29.790786178323202</v>
      </c>
      <c r="AF16">
        <f>_xlfn.STDEV.P(AF3:AF15)</f>
        <v>2.1975634398863515</v>
      </c>
    </row>
    <row r="17" spans="1:29" s="15" customFormat="1" x14ac:dyDescent="0.3">
      <c r="A17" s="15" t="s">
        <v>488</v>
      </c>
      <c r="B17" s="15">
        <v>18.770600000000002</v>
      </c>
      <c r="C17" s="15">
        <v>29.974799999999998</v>
      </c>
      <c r="D17" s="15">
        <v>34.898200000000003</v>
      </c>
      <c r="E17" s="15">
        <v>5.0600000000000003E-3</v>
      </c>
      <c r="F17" s="15">
        <v>6.4999999999999997E-3</v>
      </c>
      <c r="G17" s="15">
        <v>4.4999999999999997E-3</v>
      </c>
      <c r="H17" s="15">
        <v>83.659700000000001</v>
      </c>
      <c r="J17" s="15">
        <f t="shared" si="20"/>
        <v>5.3533333333333341E-3</v>
      </c>
      <c r="K17" s="43">
        <f t="shared" si="19"/>
        <v>53.533333333333339</v>
      </c>
      <c r="M17" s="15" t="str">
        <f t="shared" si="3"/>
        <v xml:space="preserve"> 2213 G</v>
      </c>
      <c r="N17" s="15">
        <f t="shared" si="4"/>
        <v>34.898200000000003</v>
      </c>
      <c r="O17" s="15">
        <f t="shared" si="5"/>
        <v>18.770600000000002</v>
      </c>
      <c r="P17" s="15">
        <f t="shared" si="6"/>
        <v>29.974799999999998</v>
      </c>
      <c r="Q17" s="15">
        <f t="shared" si="7"/>
        <v>5.0600000000000003E-3</v>
      </c>
      <c r="R17" s="15">
        <f t="shared" si="8"/>
        <v>6.4999999999999997E-3</v>
      </c>
      <c r="S17" s="15">
        <f t="shared" si="9"/>
        <v>4.4999999999999997E-3</v>
      </c>
      <c r="T17" s="15">
        <f t="shared" si="10"/>
        <v>83.659700000000001</v>
      </c>
      <c r="W17" s="15">
        <f t="shared" si="11"/>
        <v>0.58548346849656896</v>
      </c>
      <c r="X17" s="15">
        <f t="shared" si="12"/>
        <v>0.53670188003581021</v>
      </c>
      <c r="Y17" s="15">
        <f t="shared" si="13"/>
        <v>0.4656818788364025</v>
      </c>
      <c r="Z17" s="15">
        <f t="shared" si="14"/>
        <v>1.5878672273687817</v>
      </c>
      <c r="AB17" s="15">
        <f t="shared" si="16"/>
        <v>33.800173640787747</v>
      </c>
      <c r="AC17" s="15">
        <f t="shared" si="17"/>
        <v>29.327507414336729</v>
      </c>
    </row>
    <row r="18" spans="1:29" x14ac:dyDescent="0.3">
      <c r="A18" t="s">
        <v>489</v>
      </c>
      <c r="B18">
        <v>21.066099999999999</v>
      </c>
      <c r="C18">
        <v>35.1312</v>
      </c>
      <c r="D18">
        <v>41.5212</v>
      </c>
      <c r="E18">
        <v>-2.8600000000000001E-3</v>
      </c>
      <c r="F18">
        <v>4.9399999999999999E-3</v>
      </c>
      <c r="G18">
        <v>5.6999999999999998E-4</v>
      </c>
      <c r="H18">
        <v>97.721100000000007</v>
      </c>
      <c r="J18">
        <f t="shared" si="20"/>
        <v>8.8333333333333319E-4</v>
      </c>
      <c r="K18" s="22">
        <f t="shared" si="19"/>
        <v>8.8333333333333321</v>
      </c>
      <c r="M18" t="str">
        <f t="shared" si="3"/>
        <v xml:space="preserve"> 2214 G</v>
      </c>
      <c r="N18">
        <f t="shared" si="4"/>
        <v>41.5212</v>
      </c>
      <c r="O18">
        <f t="shared" si="5"/>
        <v>21.066099999999999</v>
      </c>
      <c r="P18">
        <f t="shared" si="6"/>
        <v>35.1312</v>
      </c>
      <c r="Q18">
        <f t="shared" si="7"/>
        <v>-2.8600000000000001E-3</v>
      </c>
      <c r="R18">
        <f t="shared" si="8"/>
        <v>4.9399999999999999E-3</v>
      </c>
      <c r="S18">
        <f t="shared" si="9"/>
        <v>5.6999999999999998E-4</v>
      </c>
      <c r="T18">
        <f t="shared" si="10"/>
        <v>97.721100000000007</v>
      </c>
      <c r="W18">
        <f t="shared" si="11"/>
        <v>0.65708359326263244</v>
      </c>
      <c r="X18">
        <f t="shared" si="12"/>
        <v>0.62902775290957924</v>
      </c>
      <c r="Y18">
        <f t="shared" si="13"/>
        <v>0.55405924739791834</v>
      </c>
      <c r="Z18">
        <f t="shared" si="14"/>
        <v>1.84017059357013</v>
      </c>
      <c r="AA18">
        <f t="shared" si="15"/>
        <v>35.707754246187534</v>
      </c>
      <c r="AB18">
        <f t="shared" si="16"/>
        <v>34.183121668583858</v>
      </c>
      <c r="AC18">
        <f t="shared" si="17"/>
        <v>30.109124085228615</v>
      </c>
    </row>
    <row r="19" spans="1:29" x14ac:dyDescent="0.3">
      <c r="A19" t="s">
        <v>493</v>
      </c>
      <c r="B19">
        <v>21.279699999999998</v>
      </c>
      <c r="C19">
        <v>34.790799999999997</v>
      </c>
      <c r="D19">
        <v>41.079700000000003</v>
      </c>
      <c r="E19">
        <v>-1.65E-3</v>
      </c>
      <c r="F19">
        <v>3.15E-3</v>
      </c>
      <c r="G19">
        <v>1.33E-3</v>
      </c>
      <c r="H19">
        <v>97.153000000000006</v>
      </c>
      <c r="J19">
        <f t="shared" si="20"/>
        <v>9.4333333333333335E-4</v>
      </c>
      <c r="K19" s="22">
        <f t="shared" si="19"/>
        <v>9.4333333333333336</v>
      </c>
      <c r="M19" t="str">
        <f t="shared" si="3"/>
        <v xml:space="preserve"> 2218 G</v>
      </c>
      <c r="N19">
        <f t="shared" si="4"/>
        <v>41.079700000000003</v>
      </c>
      <c r="O19">
        <f t="shared" si="5"/>
        <v>21.279699999999998</v>
      </c>
      <c r="P19">
        <f t="shared" si="6"/>
        <v>34.790799999999997</v>
      </c>
      <c r="Q19">
        <f t="shared" si="7"/>
        <v>-1.65E-3</v>
      </c>
      <c r="R19">
        <f t="shared" si="8"/>
        <v>3.15E-3</v>
      </c>
      <c r="S19">
        <f t="shared" si="9"/>
        <v>1.33E-3</v>
      </c>
      <c r="T19">
        <f t="shared" si="10"/>
        <v>97.153000000000006</v>
      </c>
      <c r="W19">
        <f t="shared" si="11"/>
        <v>0.66374610106051146</v>
      </c>
      <c r="X19">
        <f t="shared" si="12"/>
        <v>0.62293285586392111</v>
      </c>
      <c r="Y19">
        <f t="shared" si="13"/>
        <v>0.5481678676274353</v>
      </c>
      <c r="Z19">
        <f t="shared" si="14"/>
        <v>1.8348468245518679</v>
      </c>
      <c r="AA19">
        <f t="shared" si="15"/>
        <v>36.174469289697846</v>
      </c>
      <c r="AB19">
        <f t="shared" si="16"/>
        <v>33.950128562696918</v>
      </c>
      <c r="AC19">
        <f t="shared" si="17"/>
        <v>29.875402147605243</v>
      </c>
    </row>
    <row r="22" spans="1:29" x14ac:dyDescent="0.3">
      <c r="A22" s="1" t="s">
        <v>456</v>
      </c>
      <c r="B22" s="1" t="s">
        <v>477</v>
      </c>
      <c r="D22" s="5" t="s">
        <v>672</v>
      </c>
    </row>
    <row r="23" spans="1:29" x14ac:dyDescent="0.3">
      <c r="A23" t="s">
        <v>0</v>
      </c>
      <c r="B23" t="s">
        <v>13</v>
      </c>
      <c r="C23" t="s">
        <v>380</v>
      </c>
      <c r="D23" t="s">
        <v>12</v>
      </c>
      <c r="E23" t="s">
        <v>15</v>
      </c>
      <c r="F23" t="s">
        <v>15</v>
      </c>
      <c r="G23" t="s">
        <v>15</v>
      </c>
      <c r="H23" t="s">
        <v>29</v>
      </c>
    </row>
    <row r="24" spans="1:29" s="15" customFormat="1" x14ac:dyDescent="0.3">
      <c r="A24" s="15" t="s">
        <v>490</v>
      </c>
      <c r="B24" s="15">
        <v>17.695799999999998</v>
      </c>
      <c r="C24" s="15">
        <v>16.278199999999998</v>
      </c>
      <c r="D24" s="15">
        <v>0.30380000000000001</v>
      </c>
      <c r="E24" s="15">
        <v>-2.3900000000000002E-3</v>
      </c>
      <c r="F24" s="15">
        <v>1.2899999999999999E-3</v>
      </c>
      <c r="G24" s="15">
        <v>6.5399999999999998E-3</v>
      </c>
      <c r="H24" s="15">
        <v>34.283200000000001</v>
      </c>
      <c r="J24" s="15">
        <f t="shared" ref="J24" si="21">AVERAGE(E24:G24)</f>
        <v>1.8133333333333332E-3</v>
      </c>
      <c r="K24" s="43">
        <f t="shared" ref="K24:K26" si="22">J24*10000</f>
        <v>18.133333333333333</v>
      </c>
      <c r="M24" s="15" t="str">
        <f t="shared" ref="M24" si="23">A24</f>
        <v xml:space="preserve"> 2215 G</v>
      </c>
      <c r="N24" s="15">
        <f t="shared" ref="N24" si="24">D24</f>
        <v>0.30380000000000001</v>
      </c>
      <c r="O24" s="15">
        <f t="shared" ref="O24" si="25">B24</f>
        <v>17.695799999999998</v>
      </c>
      <c r="P24" s="15">
        <f t="shared" ref="P24" si="26">C24</f>
        <v>16.278199999999998</v>
      </c>
      <c r="Q24" s="15">
        <f t="shared" ref="Q24" si="27">E24</f>
        <v>-2.3900000000000002E-3</v>
      </c>
      <c r="R24" s="15">
        <f t="shared" ref="R24" si="28">F24</f>
        <v>1.2899999999999999E-3</v>
      </c>
      <c r="S24" s="15">
        <f t="shared" ref="S24" si="29">G24</f>
        <v>6.5399999999999998E-3</v>
      </c>
      <c r="T24" s="15">
        <f t="shared" ref="T24" si="30">H24</f>
        <v>34.283200000000001</v>
      </c>
      <c r="W24" s="15">
        <f t="shared" si="11"/>
        <v>0.5519588271990018</v>
      </c>
      <c r="X24" s="15">
        <f t="shared" si="12"/>
        <v>0.2914628469113697</v>
      </c>
      <c r="Y24" s="15">
        <f t="shared" si="13"/>
        <v>4.0539097945022692E-3</v>
      </c>
      <c r="Z24" s="15">
        <f t="shared" si="14"/>
        <v>0.84747558390487376</v>
      </c>
      <c r="AA24" s="15">
        <f t="shared" si="15"/>
        <v>65.129761574459394</v>
      </c>
      <c r="AB24" s="15">
        <f t="shared" si="16"/>
        <v>34.391887205577049</v>
      </c>
      <c r="AC24" s="15">
        <f t="shared" si="17"/>
        <v>0.47835121996356023</v>
      </c>
    </row>
    <row r="25" spans="1:29" s="15" customFormat="1" x14ac:dyDescent="0.3">
      <c r="A25" s="15" t="s">
        <v>491</v>
      </c>
      <c r="B25" s="15">
        <v>4.6592500000000001</v>
      </c>
      <c r="C25" s="15">
        <v>4.9656200000000004</v>
      </c>
      <c r="D25" s="15">
        <v>8.7370000000000003E-2</v>
      </c>
      <c r="E25" s="15">
        <v>-2.8900000000000002E-3</v>
      </c>
      <c r="F25" s="15">
        <v>9.3000000000000005E-4</v>
      </c>
      <c r="G25" s="15">
        <v>3.3899999999999998E-3</v>
      </c>
      <c r="H25" s="15">
        <v>9.7136700000000005</v>
      </c>
      <c r="J25" s="15">
        <f t="shared" ref="J25:J26" si="31">AVERAGE(E25:G25)</f>
        <v>4.7666666666666663E-4</v>
      </c>
      <c r="K25" s="43">
        <f t="shared" si="22"/>
        <v>4.7666666666666666</v>
      </c>
      <c r="M25" s="15" t="str">
        <f t="shared" ref="M25:M26" si="32">A25</f>
        <v xml:space="preserve"> 2216 G</v>
      </c>
      <c r="N25" s="15">
        <f t="shared" ref="N25:N26" si="33">D25</f>
        <v>8.7370000000000003E-2</v>
      </c>
      <c r="O25" s="15">
        <f t="shared" ref="O25:O26" si="34">B25</f>
        <v>4.6592500000000001</v>
      </c>
      <c r="P25" s="15">
        <f t="shared" ref="P25:P26" si="35">C25</f>
        <v>4.9656200000000004</v>
      </c>
      <c r="Q25" s="15">
        <f t="shared" ref="Q25:Q26" si="36">E25</f>
        <v>-2.8900000000000002E-3</v>
      </c>
      <c r="R25" s="15">
        <f t="shared" ref="R25:R26" si="37">F25</f>
        <v>9.3000000000000005E-4</v>
      </c>
      <c r="S25" s="15">
        <f t="shared" ref="S25:S26" si="38">G25</f>
        <v>3.3899999999999998E-3</v>
      </c>
      <c r="T25" s="15">
        <f t="shared" ref="T25:T26" si="39">H25</f>
        <v>9.7136700000000005</v>
      </c>
      <c r="W25" s="15">
        <f t="shared" si="11"/>
        <v>0.14532907049282595</v>
      </c>
      <c r="X25" s="15">
        <f t="shared" si="12"/>
        <v>8.8909937332139657E-2</v>
      </c>
      <c r="Y25" s="15">
        <f t="shared" si="13"/>
        <v>1.1658660261542569E-3</v>
      </c>
      <c r="Z25" s="15">
        <f t="shared" si="14"/>
        <v>0.23540487385111986</v>
      </c>
      <c r="AA25" s="15">
        <f t="shared" si="15"/>
        <v>61.735795064607835</v>
      </c>
      <c r="AB25" s="15">
        <f t="shared" si="16"/>
        <v>37.768944999996101</v>
      </c>
      <c r="AC25" s="15">
        <f t="shared" si="17"/>
        <v>0.49525993539607027</v>
      </c>
    </row>
    <row r="26" spans="1:29" x14ac:dyDescent="0.3">
      <c r="A26" t="s">
        <v>492</v>
      </c>
      <c r="B26">
        <v>51.884099999999997</v>
      </c>
      <c r="C26">
        <v>46.267200000000003</v>
      </c>
      <c r="D26">
        <v>0.84111999999999998</v>
      </c>
      <c r="E26">
        <v>-2.5200000000000001E-3</v>
      </c>
      <c r="F26">
        <v>1.91E-3</v>
      </c>
      <c r="G26">
        <v>-2.0899999999999998E-3</v>
      </c>
      <c r="H26">
        <v>98.989599999999996</v>
      </c>
      <c r="J26">
        <f t="shared" si="31"/>
        <v>-9.0000000000000008E-4</v>
      </c>
      <c r="K26" s="22">
        <f t="shared" si="22"/>
        <v>-9</v>
      </c>
      <c r="M26" t="str">
        <f t="shared" si="32"/>
        <v xml:space="preserve"> 2217 G</v>
      </c>
      <c r="N26">
        <f t="shared" si="33"/>
        <v>0.84111999999999998</v>
      </c>
      <c r="O26">
        <f t="shared" si="34"/>
        <v>51.884099999999997</v>
      </c>
      <c r="P26">
        <f t="shared" si="35"/>
        <v>46.267200000000003</v>
      </c>
      <c r="Q26">
        <f t="shared" si="36"/>
        <v>-2.5200000000000001E-3</v>
      </c>
      <c r="R26">
        <f t="shared" si="37"/>
        <v>1.91E-3</v>
      </c>
      <c r="S26">
        <f t="shared" si="38"/>
        <v>-2.0899999999999998E-3</v>
      </c>
      <c r="T26">
        <f t="shared" si="39"/>
        <v>98.989599999999996</v>
      </c>
      <c r="W26">
        <f t="shared" si="11"/>
        <v>1.6183437305053023</v>
      </c>
      <c r="X26">
        <f t="shared" si="12"/>
        <v>0.82841897940913167</v>
      </c>
      <c r="Y26">
        <f t="shared" si="13"/>
        <v>1.1223912463303976E-2</v>
      </c>
      <c r="Z26">
        <f t="shared" si="14"/>
        <v>2.4579866223777378</v>
      </c>
      <c r="AA26">
        <f t="shared" si="15"/>
        <v>65.840217183110411</v>
      </c>
      <c r="AB26">
        <f t="shared" si="16"/>
        <v>33.703152485336112</v>
      </c>
      <c r="AC26">
        <f t="shared" si="17"/>
        <v>0.45663033155349331</v>
      </c>
    </row>
    <row r="29" spans="1:29" x14ac:dyDescent="0.3">
      <c r="A29" s="1" t="s">
        <v>494</v>
      </c>
      <c r="B29" s="1" t="s">
        <v>478</v>
      </c>
    </row>
    <row r="30" spans="1:29" x14ac:dyDescent="0.3">
      <c r="A30" t="s">
        <v>0</v>
      </c>
      <c r="B30" t="s">
        <v>13</v>
      </c>
      <c r="C30" t="s">
        <v>380</v>
      </c>
      <c r="D30" t="s">
        <v>12</v>
      </c>
      <c r="E30" t="s">
        <v>15</v>
      </c>
      <c r="F30" t="s">
        <v>15</v>
      </c>
      <c r="G30" t="s">
        <v>15</v>
      </c>
      <c r="H30" t="s">
        <v>29</v>
      </c>
    </row>
    <row r="31" spans="1:29" x14ac:dyDescent="0.3">
      <c r="A31" t="s">
        <v>495</v>
      </c>
      <c r="B31">
        <v>20.838899999999999</v>
      </c>
      <c r="C31">
        <v>35.928800000000003</v>
      </c>
      <c r="D31">
        <v>42.571800000000003</v>
      </c>
      <c r="E31">
        <v>7.6099999999999996E-3</v>
      </c>
      <c r="F31">
        <v>3.65E-3</v>
      </c>
      <c r="G31">
        <v>9.7699999999999992E-3</v>
      </c>
      <c r="H31">
        <v>99.360500000000002</v>
      </c>
      <c r="J31">
        <f t="shared" ref="J31" si="40">AVERAGE(E31:G31)</f>
        <v>7.0099999999999997E-3</v>
      </c>
      <c r="K31" s="22">
        <f t="shared" ref="K31:K35" si="41">J31*10000</f>
        <v>70.099999999999994</v>
      </c>
      <c r="M31" t="str">
        <f>A31</f>
        <v xml:space="preserve"> 2261 G</v>
      </c>
      <c r="N31">
        <f>D31</f>
        <v>42.571800000000003</v>
      </c>
      <c r="O31">
        <f t="shared" ref="O31:P35" si="42">B31</f>
        <v>20.838899999999999</v>
      </c>
      <c r="P31">
        <f t="shared" si="42"/>
        <v>35.928800000000003</v>
      </c>
      <c r="Q31">
        <f t="shared" ref="Q31:T35" si="43">E31</f>
        <v>7.6099999999999996E-3</v>
      </c>
      <c r="R31">
        <f t="shared" si="43"/>
        <v>3.65E-3</v>
      </c>
      <c r="S31">
        <f t="shared" si="43"/>
        <v>9.7699999999999992E-3</v>
      </c>
      <c r="T31">
        <f t="shared" si="43"/>
        <v>99.360500000000002</v>
      </c>
      <c r="W31">
        <f t="shared" si="11"/>
        <v>0.64999688084840912</v>
      </c>
      <c r="X31">
        <f t="shared" si="12"/>
        <v>0.64330886302596246</v>
      </c>
      <c r="Y31">
        <f t="shared" si="13"/>
        <v>0.56807846277021623</v>
      </c>
      <c r="Z31">
        <f t="shared" si="14"/>
        <v>1.8613842066445878</v>
      </c>
      <c r="AA31">
        <f t="shared" si="15"/>
        <v>34.92008143875475</v>
      </c>
      <c r="AB31">
        <f t="shared" si="16"/>
        <v>34.560777980684541</v>
      </c>
      <c r="AC31">
        <f t="shared" si="17"/>
        <v>30.519140580560702</v>
      </c>
    </row>
    <row r="32" spans="1:29" x14ac:dyDescent="0.3">
      <c r="A32" t="s">
        <v>496</v>
      </c>
      <c r="B32">
        <v>21.453499999999998</v>
      </c>
      <c r="C32">
        <v>36.058399999999999</v>
      </c>
      <c r="D32">
        <v>41.631100000000004</v>
      </c>
      <c r="E32">
        <v>2.2399999999999998E-3</v>
      </c>
      <c r="F32">
        <v>5.1200000000000004E-3</v>
      </c>
      <c r="G32">
        <v>2.9199999999999999E-3</v>
      </c>
      <c r="H32">
        <v>99.153199999999998</v>
      </c>
      <c r="J32">
        <f t="shared" ref="J32:J35" si="44">AVERAGE(E32:G32)</f>
        <v>3.4266666666666668E-3</v>
      </c>
      <c r="K32" s="22">
        <f t="shared" si="41"/>
        <v>34.266666666666666</v>
      </c>
      <c r="M32" t="str">
        <f>A32</f>
        <v xml:space="preserve"> 2262 G</v>
      </c>
      <c r="N32">
        <f>D32</f>
        <v>41.631100000000004</v>
      </c>
      <c r="O32">
        <f t="shared" si="42"/>
        <v>21.453499999999998</v>
      </c>
      <c r="P32">
        <f t="shared" si="42"/>
        <v>36.058399999999999</v>
      </c>
      <c r="Q32">
        <f t="shared" si="43"/>
        <v>2.2399999999999998E-3</v>
      </c>
      <c r="R32">
        <f t="shared" si="43"/>
        <v>5.1200000000000004E-3</v>
      </c>
      <c r="S32">
        <f t="shared" si="43"/>
        <v>2.9199999999999999E-3</v>
      </c>
      <c r="T32">
        <f t="shared" si="43"/>
        <v>99.153199999999998</v>
      </c>
      <c r="W32">
        <f t="shared" si="11"/>
        <v>0.66916718652526508</v>
      </c>
      <c r="X32">
        <f t="shared" si="12"/>
        <v>0.6456293643688451</v>
      </c>
      <c r="Y32">
        <f t="shared" si="13"/>
        <v>0.55552575393648262</v>
      </c>
      <c r="Z32">
        <f t="shared" si="14"/>
        <v>1.8703223048305928</v>
      </c>
      <c r="AA32">
        <f t="shared" si="15"/>
        <v>35.778174959308735</v>
      </c>
      <c r="AB32">
        <f t="shared" si="16"/>
        <v>34.519684799851859</v>
      </c>
      <c r="AC32">
        <f t="shared" si="17"/>
        <v>29.702140240839409</v>
      </c>
    </row>
    <row r="33" spans="1:29" s="15" customFormat="1" x14ac:dyDescent="0.3">
      <c r="A33" s="15" t="s">
        <v>497</v>
      </c>
      <c r="B33" s="15">
        <v>20.762599999999999</v>
      </c>
      <c r="C33" s="15">
        <v>31.667000000000002</v>
      </c>
      <c r="D33" s="15">
        <v>32.306199999999997</v>
      </c>
      <c r="E33" s="15">
        <v>-6.43E-3</v>
      </c>
      <c r="F33" s="15">
        <v>3.4299999999999999E-3</v>
      </c>
      <c r="G33" s="15">
        <v>-8.4000000000000003E-4</v>
      </c>
      <c r="H33" s="15">
        <v>84.731899999999996</v>
      </c>
      <c r="J33" s="15">
        <f t="shared" si="44"/>
        <v>-1.2800000000000001E-3</v>
      </c>
      <c r="K33" s="43">
        <f t="shared" si="41"/>
        <v>-12.8</v>
      </c>
      <c r="M33" s="15" t="str">
        <f>A33</f>
        <v xml:space="preserve"> 2263 G</v>
      </c>
      <c r="N33" s="15">
        <f>D33</f>
        <v>32.306199999999997</v>
      </c>
      <c r="O33" s="15">
        <f t="shared" si="42"/>
        <v>20.762599999999999</v>
      </c>
      <c r="P33" s="15">
        <f t="shared" si="42"/>
        <v>31.667000000000002</v>
      </c>
      <c r="Q33" s="15">
        <f t="shared" si="43"/>
        <v>-6.43E-3</v>
      </c>
      <c r="R33" s="15">
        <f t="shared" si="43"/>
        <v>3.4299999999999999E-3</v>
      </c>
      <c r="S33" s="15">
        <f t="shared" si="43"/>
        <v>-8.4000000000000003E-4</v>
      </c>
      <c r="T33" s="15">
        <f t="shared" si="43"/>
        <v>84.731899999999996</v>
      </c>
      <c r="W33" s="15">
        <f t="shared" si="11"/>
        <v>0.64761696818465375</v>
      </c>
      <c r="X33" s="15">
        <f t="shared" si="12"/>
        <v>0.56700089525514774</v>
      </c>
      <c r="Y33" s="15">
        <f t="shared" si="13"/>
        <v>0.43109420870029352</v>
      </c>
      <c r="Z33" s="15">
        <f t="shared" si="14"/>
        <v>1.6457120721400951</v>
      </c>
      <c r="AB33" s="15">
        <f t="shared" si="16"/>
        <v>34.453225740625207</v>
      </c>
      <c r="AC33" s="15">
        <f t="shared" si="17"/>
        <v>26.194995831785796</v>
      </c>
    </row>
    <row r="34" spans="1:29" x14ac:dyDescent="0.3">
      <c r="A34" t="s">
        <v>498</v>
      </c>
      <c r="B34">
        <v>22.024899999999999</v>
      </c>
      <c r="C34">
        <v>35.905999999999999</v>
      </c>
      <c r="D34">
        <v>40.659599999999998</v>
      </c>
      <c r="E34">
        <v>2.4299999999999999E-3</v>
      </c>
      <c r="F34">
        <v>5.7400000000000003E-3</v>
      </c>
      <c r="G34">
        <v>-1.97E-3</v>
      </c>
      <c r="H34">
        <v>98.596699999999998</v>
      </c>
      <c r="J34">
        <f t="shared" si="44"/>
        <v>2.0666666666666667E-3</v>
      </c>
      <c r="K34" s="22">
        <f t="shared" si="41"/>
        <v>20.666666666666668</v>
      </c>
      <c r="M34" t="str">
        <f>A34</f>
        <v xml:space="preserve"> 2264 G</v>
      </c>
      <c r="N34">
        <f>D34</f>
        <v>40.659599999999998</v>
      </c>
      <c r="O34">
        <f t="shared" si="42"/>
        <v>22.024899999999999</v>
      </c>
      <c r="P34">
        <f t="shared" si="42"/>
        <v>35.905999999999999</v>
      </c>
      <c r="Q34">
        <f t="shared" si="43"/>
        <v>2.4299999999999999E-3</v>
      </c>
      <c r="R34">
        <f t="shared" si="43"/>
        <v>5.7400000000000003E-3</v>
      </c>
      <c r="S34">
        <f t="shared" si="43"/>
        <v>-1.97E-3</v>
      </c>
      <c r="T34">
        <f t="shared" si="43"/>
        <v>98.596699999999998</v>
      </c>
      <c r="W34">
        <f t="shared" si="11"/>
        <v>0.6869900187149095</v>
      </c>
      <c r="X34">
        <f t="shared" si="12"/>
        <v>0.64290062667860337</v>
      </c>
      <c r="Y34">
        <f t="shared" si="13"/>
        <v>0.54256204963971177</v>
      </c>
      <c r="Z34">
        <f t="shared" si="14"/>
        <v>1.8724526950332248</v>
      </c>
      <c r="AA34">
        <f t="shared" si="15"/>
        <v>36.689312394229518</v>
      </c>
      <c r="AB34">
        <f t="shared" si="16"/>
        <v>34.334679235631945</v>
      </c>
      <c r="AC34">
        <f t="shared" si="17"/>
        <v>28.976008370138537</v>
      </c>
    </row>
    <row r="35" spans="1:29" x14ac:dyDescent="0.3">
      <c r="A35" t="s">
        <v>499</v>
      </c>
      <c r="B35">
        <v>23.066099999999999</v>
      </c>
      <c r="C35">
        <v>36.283299999999997</v>
      </c>
      <c r="D35">
        <v>39.065899999999999</v>
      </c>
      <c r="E35">
        <v>5.5100000000000001E-3</v>
      </c>
      <c r="F35">
        <v>1.4499999999999999E-3</v>
      </c>
      <c r="G35">
        <v>-7.6000000000000004E-4</v>
      </c>
      <c r="H35">
        <v>98.421599999999998</v>
      </c>
      <c r="J35">
        <f t="shared" si="44"/>
        <v>2.0666666666666667E-3</v>
      </c>
      <c r="K35" s="22">
        <f t="shared" si="41"/>
        <v>20.666666666666668</v>
      </c>
      <c r="M35" t="str">
        <f>A35</f>
        <v xml:space="preserve"> 2265 G</v>
      </c>
      <c r="N35">
        <f>D35</f>
        <v>39.065899999999999</v>
      </c>
      <c r="O35">
        <f t="shared" si="42"/>
        <v>23.066099999999999</v>
      </c>
      <c r="P35">
        <f t="shared" si="42"/>
        <v>36.283299999999997</v>
      </c>
      <c r="Q35">
        <f t="shared" si="43"/>
        <v>5.5100000000000001E-3</v>
      </c>
      <c r="R35">
        <f t="shared" si="43"/>
        <v>1.4499999999999999E-3</v>
      </c>
      <c r="S35">
        <f t="shared" si="43"/>
        <v>-7.6000000000000004E-4</v>
      </c>
      <c r="T35">
        <f t="shared" si="43"/>
        <v>98.421599999999998</v>
      </c>
      <c r="W35">
        <f t="shared" si="11"/>
        <v>0.71946662507797865</v>
      </c>
      <c r="X35">
        <f t="shared" si="12"/>
        <v>0.64965622202327655</v>
      </c>
      <c r="Y35">
        <f t="shared" si="13"/>
        <v>0.52129570322925012</v>
      </c>
      <c r="Z35">
        <f t="shared" si="14"/>
        <v>1.8904185503305055</v>
      </c>
      <c r="AA35">
        <f t="shared" si="15"/>
        <v>38.058588927419962</v>
      </c>
      <c r="AB35">
        <f t="shared" si="16"/>
        <v>34.365734609919897</v>
      </c>
      <c r="AC35">
        <f t="shared" si="17"/>
        <v>27.575676462660134</v>
      </c>
    </row>
    <row r="38" spans="1:29" x14ac:dyDescent="0.3">
      <c r="A38" s="1" t="s">
        <v>500</v>
      </c>
      <c r="B38" s="1" t="s">
        <v>501</v>
      </c>
    </row>
    <row r="39" spans="1:29" x14ac:dyDescent="0.3">
      <c r="A39" t="s">
        <v>0</v>
      </c>
      <c r="B39" t="s">
        <v>13</v>
      </c>
      <c r="C39" t="s">
        <v>380</v>
      </c>
      <c r="D39" t="s">
        <v>12</v>
      </c>
      <c r="E39" t="s">
        <v>15</v>
      </c>
      <c r="F39" t="s">
        <v>15</v>
      </c>
      <c r="G39" t="s">
        <v>15</v>
      </c>
      <c r="H39" t="s">
        <v>29</v>
      </c>
    </row>
    <row r="40" spans="1:29" x14ac:dyDescent="0.3">
      <c r="A40" t="s">
        <v>504</v>
      </c>
      <c r="B40">
        <v>38.282499999999999</v>
      </c>
      <c r="C40">
        <v>60.113599999999998</v>
      </c>
      <c r="D40">
        <v>-1.306E-2</v>
      </c>
      <c r="E40">
        <v>-7.8899999999999994E-3</v>
      </c>
      <c r="F40">
        <v>-7.7999999999999996E-3</v>
      </c>
      <c r="G40">
        <v>-4.6699999999999997E-3</v>
      </c>
      <c r="H40">
        <v>98.3626</v>
      </c>
      <c r="J40">
        <f t="shared" ref="J40" si="45">AVERAGE(E40:G40)</f>
        <v>-6.7866666666666665E-3</v>
      </c>
      <c r="K40" s="22">
        <f t="shared" ref="K40:K42" si="46">J40*10000</f>
        <v>-67.86666666666666</v>
      </c>
      <c r="M40" t="str">
        <f>A40</f>
        <v xml:space="preserve"> 2255 G</v>
      </c>
      <c r="N40">
        <f>D40</f>
        <v>-1.306E-2</v>
      </c>
      <c r="O40">
        <f t="shared" ref="O40:P42" si="47">B40</f>
        <v>38.282499999999999</v>
      </c>
      <c r="P40">
        <f t="shared" si="47"/>
        <v>60.113599999999998</v>
      </c>
      <c r="Q40">
        <f t="shared" ref="Q40:T42" si="48">E40</f>
        <v>-7.8899999999999994E-3</v>
      </c>
      <c r="R40">
        <f t="shared" si="48"/>
        <v>-7.7999999999999996E-3</v>
      </c>
      <c r="S40">
        <f t="shared" si="48"/>
        <v>-4.6699999999999997E-3</v>
      </c>
      <c r="T40">
        <f t="shared" si="48"/>
        <v>98.3626</v>
      </c>
      <c r="W40">
        <f t="shared" si="11"/>
        <v>1.1940892077354959</v>
      </c>
      <c r="X40">
        <f t="shared" si="12"/>
        <v>1.0763401969561324</v>
      </c>
      <c r="Y40">
        <f t="shared" si="13"/>
        <v>-1.7427275153456098E-4</v>
      </c>
      <c r="Z40">
        <f t="shared" si="14"/>
        <v>2.2702551319400937</v>
      </c>
      <c r="AA40">
        <f t="shared" si="15"/>
        <v>52.597137252810086</v>
      </c>
      <c r="AB40">
        <f t="shared" si="16"/>
        <v>47.410539098146359</v>
      </c>
      <c r="AC40">
        <f t="shared" si="17"/>
        <v>-7.6763509564509863E-3</v>
      </c>
    </row>
    <row r="41" spans="1:29" x14ac:dyDescent="0.3">
      <c r="A41" t="s">
        <v>505</v>
      </c>
      <c r="B41">
        <v>38.158200000000001</v>
      </c>
      <c r="C41">
        <v>60.375100000000003</v>
      </c>
      <c r="D41">
        <v>-1.6969999999999999E-2</v>
      </c>
      <c r="E41">
        <v>-6.1199999999999996E-3</v>
      </c>
      <c r="F41">
        <v>-1.99E-3</v>
      </c>
      <c r="G41">
        <v>-3.1199999999999999E-3</v>
      </c>
      <c r="H41">
        <v>98.505099999999999</v>
      </c>
      <c r="J41">
        <f t="shared" ref="J41:J42" si="49">AVERAGE(E41:G41)</f>
        <v>-3.7433333333333329E-3</v>
      </c>
      <c r="K41" s="22">
        <f t="shared" si="46"/>
        <v>-37.43333333333333</v>
      </c>
      <c r="M41" t="str">
        <f>A41</f>
        <v xml:space="preserve"> 2256 G</v>
      </c>
      <c r="N41">
        <f>D41</f>
        <v>-1.6969999999999999E-2</v>
      </c>
      <c r="O41">
        <f t="shared" si="47"/>
        <v>38.158200000000001</v>
      </c>
      <c r="P41">
        <f t="shared" si="47"/>
        <v>60.375100000000003</v>
      </c>
      <c r="Q41">
        <f t="shared" si="48"/>
        <v>-6.1199999999999996E-3</v>
      </c>
      <c r="R41">
        <f t="shared" si="48"/>
        <v>-1.99E-3</v>
      </c>
      <c r="S41">
        <f t="shared" si="48"/>
        <v>-3.1199999999999999E-3</v>
      </c>
      <c r="T41">
        <f t="shared" si="48"/>
        <v>98.505099999999999</v>
      </c>
      <c r="W41">
        <f t="shared" si="11"/>
        <v>1.1902121023081722</v>
      </c>
      <c r="X41">
        <f t="shared" si="12"/>
        <v>1.081022381378693</v>
      </c>
      <c r="Y41">
        <f t="shared" si="13"/>
        <v>-2.2644782492660793E-4</v>
      </c>
      <c r="Z41">
        <f t="shared" si="14"/>
        <v>2.2710080358619389</v>
      </c>
      <c r="AA41">
        <f t="shared" si="15"/>
        <v>52.408978018276315</v>
      </c>
      <c r="AB41">
        <f t="shared" si="16"/>
        <v>47.600993228912181</v>
      </c>
      <c r="AC41">
        <f t="shared" si="17"/>
        <v>-9.9712471885050752E-3</v>
      </c>
    </row>
    <row r="42" spans="1:29" x14ac:dyDescent="0.3">
      <c r="A42" t="s">
        <v>506</v>
      </c>
      <c r="B42">
        <v>38.214199999999998</v>
      </c>
      <c r="C42">
        <v>60.142600000000002</v>
      </c>
      <c r="D42">
        <v>-1.7260000000000001E-2</v>
      </c>
      <c r="E42">
        <v>-7.0400000000000003E-3</v>
      </c>
      <c r="F42">
        <v>6.0000000000000002E-5</v>
      </c>
      <c r="G42">
        <v>-4.6600000000000001E-3</v>
      </c>
      <c r="H42">
        <v>98.328000000000003</v>
      </c>
      <c r="J42">
        <f t="shared" si="49"/>
        <v>-3.8800000000000002E-3</v>
      </c>
      <c r="K42" s="22">
        <f t="shared" si="46"/>
        <v>-38.800000000000004</v>
      </c>
      <c r="M42" t="str">
        <f>A42</f>
        <v xml:space="preserve"> 2257 G</v>
      </c>
      <c r="N42">
        <f>D42</f>
        <v>-1.7260000000000001E-2</v>
      </c>
      <c r="O42">
        <f t="shared" si="47"/>
        <v>38.214199999999998</v>
      </c>
      <c r="P42">
        <f t="shared" si="47"/>
        <v>60.142600000000002</v>
      </c>
      <c r="Q42">
        <f t="shared" si="48"/>
        <v>-7.0400000000000003E-3</v>
      </c>
      <c r="R42">
        <f t="shared" si="48"/>
        <v>6.0000000000000002E-5</v>
      </c>
      <c r="S42">
        <f t="shared" si="48"/>
        <v>-4.6600000000000001E-3</v>
      </c>
      <c r="T42">
        <f t="shared" si="48"/>
        <v>98.328000000000003</v>
      </c>
      <c r="W42">
        <f t="shared" si="11"/>
        <v>1.1919588271990018</v>
      </c>
      <c r="X42">
        <f t="shared" si="12"/>
        <v>1.0768594449418085</v>
      </c>
      <c r="Y42">
        <f t="shared" si="13"/>
        <v>-2.3031758740325596E-4</v>
      </c>
      <c r="Z42">
        <f t="shared" si="14"/>
        <v>2.2685879545534071</v>
      </c>
      <c r="AA42">
        <f t="shared" si="15"/>
        <v>52.541882927948905</v>
      </c>
      <c r="AB42">
        <f t="shared" si="16"/>
        <v>47.468269536580458</v>
      </c>
      <c r="AC42">
        <f t="shared" si="17"/>
        <v>-1.0152464529355051E-2</v>
      </c>
    </row>
    <row r="45" spans="1:29" x14ac:dyDescent="0.3">
      <c r="A45" s="1" t="s">
        <v>502</v>
      </c>
      <c r="B45" s="1" t="s">
        <v>503</v>
      </c>
    </row>
    <row r="46" spans="1:29" x14ac:dyDescent="0.3">
      <c r="A46" t="s">
        <v>0</v>
      </c>
      <c r="B46" t="s">
        <v>13</v>
      </c>
      <c r="C46" t="s">
        <v>380</v>
      </c>
      <c r="D46" t="s">
        <v>12</v>
      </c>
      <c r="E46" t="s">
        <v>15</v>
      </c>
      <c r="F46" t="s">
        <v>15</v>
      </c>
      <c r="G46" t="s">
        <v>15</v>
      </c>
      <c r="H46" t="s">
        <v>29</v>
      </c>
    </row>
    <row r="47" spans="1:29" x14ac:dyDescent="0.3">
      <c r="A47" t="s">
        <v>507</v>
      </c>
      <c r="B47">
        <v>38.331800000000001</v>
      </c>
      <c r="C47">
        <v>60.299300000000002</v>
      </c>
      <c r="D47">
        <v>-3.1640000000000001E-2</v>
      </c>
      <c r="E47">
        <v>-7.3200000000000001E-3</v>
      </c>
      <c r="F47">
        <v>-5.2700000000000004E-3</v>
      </c>
      <c r="G47">
        <v>-1.73E-3</v>
      </c>
      <c r="H47">
        <v>98.5852</v>
      </c>
      <c r="J47">
        <f t="shared" ref="J47" si="50">AVERAGE(E47:G47)</f>
        <v>-4.7733333333333334E-3</v>
      </c>
      <c r="K47" s="22">
        <f t="shared" ref="K47:K49" si="51">J47*10000</f>
        <v>-47.733333333333334</v>
      </c>
      <c r="M47" t="str">
        <f>A47</f>
        <v xml:space="preserve"> 2258 G</v>
      </c>
      <c r="N47">
        <f>D47</f>
        <v>-3.1640000000000001E-2</v>
      </c>
      <c r="O47">
        <f t="shared" ref="O47:P49" si="52">B47</f>
        <v>38.331800000000001</v>
      </c>
      <c r="P47">
        <f t="shared" si="52"/>
        <v>60.299300000000002</v>
      </c>
      <c r="Q47">
        <f t="shared" ref="Q47:T49" si="53">E47</f>
        <v>-7.3200000000000001E-3</v>
      </c>
      <c r="R47">
        <f t="shared" si="53"/>
        <v>-5.2700000000000004E-3</v>
      </c>
      <c r="S47">
        <f t="shared" si="53"/>
        <v>-1.73E-3</v>
      </c>
      <c r="T47">
        <f t="shared" si="53"/>
        <v>98.5852</v>
      </c>
      <c r="W47">
        <f t="shared" si="11"/>
        <v>1.1956269494697442</v>
      </c>
      <c r="X47">
        <f t="shared" si="12"/>
        <v>1.0796651745747539</v>
      </c>
      <c r="Y47">
        <f t="shared" si="13"/>
        <v>-4.2220443021083535E-4</v>
      </c>
      <c r="Z47">
        <f t="shared" si="14"/>
        <v>2.2748699196142872</v>
      </c>
      <c r="AA47">
        <f t="shared" si="15"/>
        <v>52.558035919366645</v>
      </c>
      <c r="AB47">
        <f t="shared" si="16"/>
        <v>47.460523578324654</v>
      </c>
      <c r="AC47">
        <f t="shared" si="17"/>
        <v>-1.8559497691297517E-2</v>
      </c>
    </row>
    <row r="48" spans="1:29" x14ac:dyDescent="0.3">
      <c r="A48" t="s">
        <v>508</v>
      </c>
      <c r="B48">
        <v>38.371600000000001</v>
      </c>
      <c r="C48">
        <v>60.074199999999998</v>
      </c>
      <c r="D48">
        <v>2.15E-3</v>
      </c>
      <c r="E48">
        <v>-6.1900000000000002E-3</v>
      </c>
      <c r="F48">
        <v>-4.6499999999999996E-3</v>
      </c>
      <c r="G48">
        <v>2.0200000000000001E-3</v>
      </c>
      <c r="H48">
        <v>98.439099999999996</v>
      </c>
      <c r="J48">
        <f t="shared" ref="J48:J49" si="54">AVERAGE(E48:G48)</f>
        <v>-2.9399999999999995E-3</v>
      </c>
      <c r="K48" s="22">
        <f t="shared" si="51"/>
        <v>-29.399999999999995</v>
      </c>
      <c r="M48" t="str">
        <f>A48</f>
        <v xml:space="preserve"> 2259 G</v>
      </c>
      <c r="N48">
        <f>D48</f>
        <v>2.15E-3</v>
      </c>
      <c r="O48">
        <f t="shared" si="52"/>
        <v>38.371600000000001</v>
      </c>
      <c r="P48">
        <f t="shared" si="52"/>
        <v>60.074199999999998</v>
      </c>
      <c r="Q48">
        <f t="shared" si="53"/>
        <v>-6.1900000000000002E-3</v>
      </c>
      <c r="R48">
        <f t="shared" si="53"/>
        <v>-4.6499999999999996E-3</v>
      </c>
      <c r="S48">
        <f t="shared" si="53"/>
        <v>2.0200000000000001E-3</v>
      </c>
      <c r="T48">
        <f t="shared" si="53"/>
        <v>98.439099999999996</v>
      </c>
      <c r="W48">
        <f t="shared" si="11"/>
        <v>1.1968683718028696</v>
      </c>
      <c r="X48">
        <f t="shared" si="12"/>
        <v>1.0756347358997314</v>
      </c>
      <c r="Y48">
        <f t="shared" si="13"/>
        <v>2.8689618361355751E-5</v>
      </c>
      <c r="Z48">
        <f t="shared" si="14"/>
        <v>2.2725317973209624</v>
      </c>
      <c r="AA48">
        <f t="shared" si="15"/>
        <v>52.666738182226162</v>
      </c>
      <c r="AB48">
        <f t="shared" si="16"/>
        <v>47.331999365983499</v>
      </c>
      <c r="AC48">
        <f t="shared" si="17"/>
        <v>1.2624517903413852E-3</v>
      </c>
    </row>
    <row r="49" spans="1:29" x14ac:dyDescent="0.3">
      <c r="A49" t="s">
        <v>509</v>
      </c>
      <c r="B49">
        <v>38.238599999999998</v>
      </c>
      <c r="C49">
        <v>60.0886</v>
      </c>
      <c r="D49">
        <v>-1.4449999999999999E-2</v>
      </c>
      <c r="E49">
        <v>-9.1400000000000006E-3</v>
      </c>
      <c r="F49">
        <v>-1.8799999999999999E-3</v>
      </c>
      <c r="G49">
        <v>-1.2800000000000001E-3</v>
      </c>
      <c r="H49">
        <v>98.3005</v>
      </c>
      <c r="J49">
        <f t="shared" si="54"/>
        <v>-4.1000000000000003E-3</v>
      </c>
      <c r="K49" s="22">
        <f t="shared" si="51"/>
        <v>-41</v>
      </c>
      <c r="M49" t="str">
        <f>A49</f>
        <v xml:space="preserve"> 2260 G</v>
      </c>
      <c r="N49">
        <f>D49</f>
        <v>-1.4449999999999999E-2</v>
      </c>
      <c r="O49">
        <f t="shared" si="52"/>
        <v>38.238599999999998</v>
      </c>
      <c r="P49">
        <f t="shared" si="52"/>
        <v>60.0886</v>
      </c>
      <c r="Q49">
        <f t="shared" si="53"/>
        <v>-9.1400000000000006E-3</v>
      </c>
      <c r="R49">
        <f t="shared" si="53"/>
        <v>-1.8799999999999999E-3</v>
      </c>
      <c r="S49">
        <f t="shared" si="53"/>
        <v>-1.2800000000000001E-3</v>
      </c>
      <c r="T49">
        <f t="shared" si="53"/>
        <v>98.3005</v>
      </c>
      <c r="W49">
        <f t="shared" si="11"/>
        <v>1.1927199001871489</v>
      </c>
      <c r="X49">
        <f t="shared" si="12"/>
        <v>1.0758925693822738</v>
      </c>
      <c r="Y49">
        <f t="shared" si="13"/>
        <v>-1.9282092340539098E-4</v>
      </c>
      <c r="Z49">
        <f t="shared" si="14"/>
        <v>2.2684196486460171</v>
      </c>
      <c r="AA49">
        <f t="shared" si="15"/>
        <v>52.57933208694714</v>
      </c>
      <c r="AB49">
        <f t="shared" si="16"/>
        <v>47.429168144635696</v>
      </c>
      <c r="AC49">
        <f t="shared" si="17"/>
        <v>-8.5002315828326853E-3</v>
      </c>
    </row>
    <row r="50" spans="1:29" x14ac:dyDescent="0.3">
      <c r="D50" s="3"/>
    </row>
  </sheetData>
  <conditionalFormatting sqref="K4:K8 K13:K19">
    <cfRule type="cellIs" dxfId="73" priority="6" operator="greaterThan">
      <formula>100</formula>
    </cfRule>
  </conditionalFormatting>
  <conditionalFormatting sqref="K31:K35">
    <cfRule type="cellIs" dxfId="72" priority="4" operator="greaterThan">
      <formula>100</formula>
    </cfRule>
  </conditionalFormatting>
  <conditionalFormatting sqref="K40:K42">
    <cfRule type="cellIs" dxfId="71" priority="3" operator="greaterThan">
      <formula>100</formula>
    </cfRule>
  </conditionalFormatting>
  <conditionalFormatting sqref="K47:K49">
    <cfRule type="cellIs" dxfId="70" priority="2" operator="greaterThan">
      <formula>100</formula>
    </cfRule>
  </conditionalFormatting>
  <conditionalFormatting sqref="K24:K26">
    <cfRule type="cellIs" dxfId="69" priority="1" operator="greaterThan">
      <formula>100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E51"/>
  <sheetViews>
    <sheetView topLeftCell="F1" workbookViewId="0">
      <selection activeCell="AD21" sqref="AD21"/>
    </sheetView>
  </sheetViews>
  <sheetFormatPr defaultRowHeight="14.4" x14ac:dyDescent="0.3"/>
  <cols>
    <col min="24" max="27" width="5.6640625" customWidth="1"/>
    <col min="28" max="28" width="5.88671875" customWidth="1"/>
    <col min="29" max="31" width="5.6640625" customWidth="1"/>
  </cols>
  <sheetData>
    <row r="1" spans="1:31" x14ac:dyDescent="0.3">
      <c r="N1" t="s">
        <v>683</v>
      </c>
      <c r="O1" t="s">
        <v>684</v>
      </c>
      <c r="P1" t="s">
        <v>685</v>
      </c>
    </row>
    <row r="2" spans="1:31" x14ac:dyDescent="0.3">
      <c r="A2" s="1" t="s">
        <v>581</v>
      </c>
      <c r="B2" s="1" t="s">
        <v>611</v>
      </c>
    </row>
    <row r="3" spans="1:31" x14ac:dyDescent="0.3">
      <c r="A3" t="s">
        <v>0</v>
      </c>
      <c r="B3" t="s">
        <v>13</v>
      </c>
      <c r="C3" t="s">
        <v>380</v>
      </c>
      <c r="D3" t="s">
        <v>12</v>
      </c>
      <c r="E3" t="s">
        <v>15</v>
      </c>
      <c r="F3" t="s">
        <v>15</v>
      </c>
      <c r="G3" t="s">
        <v>15</v>
      </c>
      <c r="H3" t="s">
        <v>29</v>
      </c>
      <c r="X3" t="s">
        <v>61</v>
      </c>
      <c r="Y3" t="s">
        <v>62</v>
      </c>
      <c r="Z3" t="s">
        <v>63</v>
      </c>
      <c r="AA3" t="s">
        <v>64</v>
      </c>
      <c r="AB3" t="s">
        <v>65</v>
      </c>
      <c r="AC3" t="s">
        <v>66</v>
      </c>
      <c r="AD3" t="s">
        <v>67</v>
      </c>
    </row>
    <row r="4" spans="1:31" x14ac:dyDescent="0.3">
      <c r="A4" t="s">
        <v>612</v>
      </c>
      <c r="B4">
        <v>50.265300000000003</v>
      </c>
      <c r="C4">
        <v>46.167000000000002</v>
      </c>
      <c r="D4" s="7">
        <v>2.9952000000000001</v>
      </c>
      <c r="E4">
        <v>3.4540000000000001E-2</v>
      </c>
      <c r="F4">
        <v>3.5189999999999999E-2</v>
      </c>
      <c r="G4">
        <v>3.159E-2</v>
      </c>
      <c r="H4">
        <v>99.528800000000004</v>
      </c>
      <c r="J4">
        <f t="shared" ref="J4" si="0">AVERAGE(E4:G4)</f>
        <v>3.3773333333333329E-2</v>
      </c>
      <c r="K4" s="22">
        <f t="shared" ref="K4:K9" si="1">J4*10000</f>
        <v>337.73333333333329</v>
      </c>
      <c r="M4" t="str">
        <f t="shared" ref="M4" si="2">A4</f>
        <v xml:space="preserve"> 2308 G</v>
      </c>
      <c r="N4">
        <f t="shared" ref="N4" si="3">D4</f>
        <v>2.9952000000000001</v>
      </c>
      <c r="O4">
        <f t="shared" ref="O4:P4" si="4">B4</f>
        <v>50.265300000000003</v>
      </c>
      <c r="P4">
        <f t="shared" si="4"/>
        <v>46.167000000000002</v>
      </c>
      <c r="Q4">
        <f t="shared" ref="Q4:T4" si="5">E4</f>
        <v>3.4540000000000001E-2</v>
      </c>
      <c r="R4">
        <f t="shared" si="5"/>
        <v>3.5189999999999999E-2</v>
      </c>
      <c r="S4">
        <f t="shared" si="5"/>
        <v>3.159E-2</v>
      </c>
      <c r="T4">
        <f t="shared" si="5"/>
        <v>99.528800000000004</v>
      </c>
      <c r="X4">
        <f>O4/32.06</f>
        <v>1.5678509045539613</v>
      </c>
      <c r="Y4">
        <f>(P4)/55.85</f>
        <v>0.82662488809310652</v>
      </c>
      <c r="Z4">
        <f>(N4)/74.94</f>
        <v>3.9967974379503605E-2</v>
      </c>
      <c r="AA4">
        <f t="shared" ref="AA4" si="6">SUM(X4:Z4)</f>
        <v>2.4344437670265715</v>
      </c>
      <c r="AB4">
        <f t="shared" ref="AB4" si="7">100*X4/AA4</f>
        <v>64.402839194307361</v>
      </c>
      <c r="AC4" s="3">
        <f t="shared" ref="AC4" si="8">100*Y4/AA4</f>
        <v>33.955390520387574</v>
      </c>
      <c r="AD4">
        <f t="shared" ref="AD4" si="9">100*Z4/AA4</f>
        <v>1.6417702853050686</v>
      </c>
      <c r="AE4">
        <f t="shared" ref="AE4" si="10">SUM(AB4:AD4)</f>
        <v>100.00000000000001</v>
      </c>
    </row>
    <row r="5" spans="1:31" x14ac:dyDescent="0.3">
      <c r="A5" t="s">
        <v>613</v>
      </c>
      <c r="B5">
        <v>52.378599999999999</v>
      </c>
      <c r="C5">
        <v>46.848599999999998</v>
      </c>
      <c r="D5" s="7">
        <v>9.2800000000000001E-3</v>
      </c>
      <c r="E5">
        <v>-4.9300000000000004E-3</v>
      </c>
      <c r="F5">
        <v>5.2199999999999998E-3</v>
      </c>
      <c r="G5">
        <v>-1.6100000000000001E-3</v>
      </c>
      <c r="H5">
        <v>99.235100000000003</v>
      </c>
      <c r="J5">
        <f t="shared" ref="J5:J9" si="11">AVERAGE(E5:G5)</f>
        <v>-4.4000000000000023E-4</v>
      </c>
      <c r="K5" s="22">
        <v>0</v>
      </c>
      <c r="M5" t="str">
        <f t="shared" ref="M5:M41" si="12">A5</f>
        <v xml:space="preserve"> 2309 G</v>
      </c>
      <c r="N5">
        <f t="shared" ref="N5:N41" si="13">D5</f>
        <v>9.2800000000000001E-3</v>
      </c>
      <c r="O5">
        <f t="shared" ref="O5:O41" si="14">B5</f>
        <v>52.378599999999999</v>
      </c>
      <c r="P5">
        <f t="shared" ref="P5:P41" si="15">C5</f>
        <v>46.848599999999998</v>
      </c>
      <c r="Q5">
        <f t="shared" ref="Q5:Q41" si="16">E5</f>
        <v>-4.9300000000000004E-3</v>
      </c>
      <c r="R5">
        <f t="shared" ref="R5:R41" si="17">F5</f>
        <v>5.2199999999999998E-3</v>
      </c>
      <c r="S5">
        <f t="shared" ref="S5:S41" si="18">G5</f>
        <v>-1.6100000000000001E-3</v>
      </c>
      <c r="T5">
        <f t="shared" ref="T5:T41" si="19">H5</f>
        <v>99.235100000000003</v>
      </c>
      <c r="X5">
        <f t="shared" ref="X5:X9" si="20">O5/32.06</f>
        <v>1.6337679351216468</v>
      </c>
      <c r="Y5">
        <f t="shared" ref="Y5:Y9" si="21">(P5)/55.85</f>
        <v>0.83882900626678591</v>
      </c>
      <c r="Z5">
        <f t="shared" ref="Z5:Z9" si="22">(N5)/74.94</f>
        <v>1.2383239925273552E-4</v>
      </c>
      <c r="AA5">
        <f t="shared" ref="AA5:AA9" si="23">SUM(X5:Z5)</f>
        <v>2.4727207737876857</v>
      </c>
      <c r="AB5">
        <f t="shared" ref="AB5:AB12" si="24">100*X5/AA5</f>
        <v>66.071671028955663</v>
      </c>
      <c r="AC5" s="3">
        <f t="shared" ref="AC5:AC9" si="25">100*Y5/AA5</f>
        <v>33.923321029971255</v>
      </c>
      <c r="AD5">
        <f t="shared" ref="AD5:AD9" si="26">100*Z5/AA5</f>
        <v>5.0079410730654575E-3</v>
      </c>
      <c r="AE5">
        <f t="shared" ref="AE5:AE9" si="27">SUM(AB5:AD5)</f>
        <v>99.999999999999986</v>
      </c>
    </row>
    <row r="6" spans="1:31" x14ac:dyDescent="0.3">
      <c r="A6" t="s">
        <v>614</v>
      </c>
      <c r="B6">
        <v>50.025399999999998</v>
      </c>
      <c r="C6">
        <v>45.998199999999997</v>
      </c>
      <c r="D6" s="7">
        <v>3.07342</v>
      </c>
      <c r="E6">
        <v>4.734E-2</v>
      </c>
      <c r="F6">
        <v>4.4729999999999999E-2</v>
      </c>
      <c r="G6">
        <v>4.4229999999999998E-2</v>
      </c>
      <c r="H6">
        <v>99.233400000000003</v>
      </c>
      <c r="J6">
        <f t="shared" si="11"/>
        <v>4.5433333333333333E-2</v>
      </c>
      <c r="K6" s="22">
        <f t="shared" si="1"/>
        <v>454.33333333333331</v>
      </c>
      <c r="M6" t="str">
        <f t="shared" si="12"/>
        <v xml:space="preserve"> 2310 G</v>
      </c>
      <c r="N6">
        <f t="shared" si="13"/>
        <v>3.07342</v>
      </c>
      <c r="O6">
        <f t="shared" si="14"/>
        <v>50.025399999999998</v>
      </c>
      <c r="P6">
        <f t="shared" si="15"/>
        <v>45.998199999999997</v>
      </c>
      <c r="Q6">
        <f t="shared" si="16"/>
        <v>4.734E-2</v>
      </c>
      <c r="R6">
        <f t="shared" si="17"/>
        <v>4.4729999999999999E-2</v>
      </c>
      <c r="S6">
        <f t="shared" si="18"/>
        <v>4.4229999999999998E-2</v>
      </c>
      <c r="T6">
        <f t="shared" si="19"/>
        <v>99.233400000000003</v>
      </c>
      <c r="X6">
        <f t="shared" si="20"/>
        <v>1.5603680598877103</v>
      </c>
      <c r="Y6">
        <f t="shared" si="21"/>
        <v>0.82360250671441348</v>
      </c>
      <c r="Z6">
        <f t="shared" si="22"/>
        <v>4.101174272751535E-2</v>
      </c>
      <c r="AA6">
        <f t="shared" si="23"/>
        <v>2.4249823093296392</v>
      </c>
      <c r="AB6">
        <f t="shared" si="24"/>
        <v>64.345544043125727</v>
      </c>
      <c r="AC6" s="3">
        <f t="shared" si="25"/>
        <v>33.963237733560611</v>
      </c>
      <c r="AD6">
        <f t="shared" si="26"/>
        <v>1.6912182233136628</v>
      </c>
      <c r="AE6">
        <f t="shared" si="27"/>
        <v>100.00000000000001</v>
      </c>
    </row>
    <row r="7" spans="1:31" x14ac:dyDescent="0.3">
      <c r="A7" t="s">
        <v>615</v>
      </c>
      <c r="B7">
        <v>52.410600000000002</v>
      </c>
      <c r="C7">
        <v>46.906700000000001</v>
      </c>
      <c r="D7" s="7">
        <v>7.8570000000000001E-2</v>
      </c>
      <c r="E7">
        <v>1.176E-2</v>
      </c>
      <c r="F7">
        <v>1.069E-2</v>
      </c>
      <c r="G7">
        <v>1.0240000000000001E-2</v>
      </c>
      <c r="H7">
        <v>99.428600000000003</v>
      </c>
      <c r="J7">
        <f t="shared" si="11"/>
        <v>1.0896666666666666E-2</v>
      </c>
      <c r="K7" s="22">
        <f t="shared" si="1"/>
        <v>108.96666666666665</v>
      </c>
      <c r="M7" t="str">
        <f t="shared" si="12"/>
        <v xml:space="preserve"> 2311 G</v>
      </c>
      <c r="N7">
        <f t="shared" si="13"/>
        <v>7.8570000000000001E-2</v>
      </c>
      <c r="O7">
        <f t="shared" si="14"/>
        <v>52.410600000000002</v>
      </c>
      <c r="P7">
        <f t="shared" si="15"/>
        <v>46.906700000000001</v>
      </c>
      <c r="Q7">
        <f t="shared" si="16"/>
        <v>1.176E-2</v>
      </c>
      <c r="R7">
        <f t="shared" si="17"/>
        <v>1.069E-2</v>
      </c>
      <c r="S7">
        <f t="shared" si="18"/>
        <v>1.0240000000000001E-2</v>
      </c>
      <c r="T7">
        <f t="shared" si="19"/>
        <v>99.428600000000003</v>
      </c>
      <c r="X7">
        <f t="shared" si="20"/>
        <v>1.6347660636306924</v>
      </c>
      <c r="Y7">
        <f t="shared" si="21"/>
        <v>0.83986929274843325</v>
      </c>
      <c r="Z7">
        <f t="shared" si="22"/>
        <v>1.0484387510008007E-3</v>
      </c>
      <c r="AA7">
        <f t="shared" si="23"/>
        <v>2.4756837951301263</v>
      </c>
      <c r="AB7">
        <f t="shared" si="24"/>
        <v>66.0329104567559</v>
      </c>
      <c r="AC7" s="3">
        <f t="shared" si="25"/>
        <v>33.92474008193313</v>
      </c>
      <c r="AD7">
        <f t="shared" si="26"/>
        <v>4.2349461310978651E-2</v>
      </c>
      <c r="AE7">
        <f t="shared" si="27"/>
        <v>100</v>
      </c>
    </row>
    <row r="8" spans="1:31" x14ac:dyDescent="0.3">
      <c r="A8" t="s">
        <v>616</v>
      </c>
      <c r="B8">
        <v>50.753900000000002</v>
      </c>
      <c r="C8">
        <v>46.165100000000002</v>
      </c>
      <c r="D8" s="7">
        <v>2.2366199999999998</v>
      </c>
      <c r="E8">
        <v>1.992E-2</v>
      </c>
      <c r="F8">
        <v>2.427E-2</v>
      </c>
      <c r="G8">
        <v>2.0760000000000001E-2</v>
      </c>
      <c r="H8">
        <v>99.220600000000005</v>
      </c>
      <c r="J8">
        <f t="shared" si="11"/>
        <v>2.1650000000000003E-2</v>
      </c>
      <c r="K8" s="22">
        <f t="shared" si="1"/>
        <v>216.50000000000003</v>
      </c>
      <c r="M8" t="str">
        <f t="shared" si="12"/>
        <v xml:space="preserve"> 2312 G</v>
      </c>
      <c r="N8">
        <f t="shared" si="13"/>
        <v>2.2366199999999998</v>
      </c>
      <c r="O8">
        <f t="shared" si="14"/>
        <v>50.753900000000002</v>
      </c>
      <c r="P8">
        <f t="shared" si="15"/>
        <v>46.165100000000002</v>
      </c>
      <c r="Q8">
        <f t="shared" si="16"/>
        <v>1.992E-2</v>
      </c>
      <c r="R8">
        <f t="shared" si="17"/>
        <v>2.427E-2</v>
      </c>
      <c r="S8">
        <f t="shared" si="18"/>
        <v>2.0760000000000001E-2</v>
      </c>
      <c r="T8">
        <f t="shared" si="19"/>
        <v>99.220600000000005</v>
      </c>
      <c r="X8">
        <f t="shared" si="20"/>
        <v>1.5830910792264503</v>
      </c>
      <c r="Y8">
        <f t="shared" si="21"/>
        <v>0.82659086839749329</v>
      </c>
      <c r="Z8">
        <f t="shared" si="22"/>
        <v>2.9845476381104883E-2</v>
      </c>
      <c r="AA8">
        <f t="shared" si="23"/>
        <v>2.4395274240050484</v>
      </c>
      <c r="AB8">
        <f t="shared" si="24"/>
        <v>64.893350394374352</v>
      </c>
      <c r="AC8" s="3">
        <f t="shared" si="25"/>
        <v>33.883237395235071</v>
      </c>
      <c r="AD8">
        <f t="shared" si="26"/>
        <v>1.2234122103905942</v>
      </c>
      <c r="AE8">
        <f t="shared" si="27"/>
        <v>100.00000000000001</v>
      </c>
    </row>
    <row r="9" spans="1:31" x14ac:dyDescent="0.3">
      <c r="A9" t="s">
        <v>617</v>
      </c>
      <c r="B9">
        <v>50.359099999999998</v>
      </c>
      <c r="C9">
        <v>46.026000000000003</v>
      </c>
      <c r="D9" s="7">
        <v>2.7424599999999999</v>
      </c>
      <c r="E9">
        <v>1.1390000000000001E-2</v>
      </c>
      <c r="F9">
        <v>1.9300000000000001E-2</v>
      </c>
      <c r="G9">
        <v>9.1900000000000003E-3</v>
      </c>
      <c r="H9">
        <v>99.167400000000001</v>
      </c>
      <c r="J9">
        <f t="shared" si="11"/>
        <v>1.3293333333333332E-2</v>
      </c>
      <c r="K9" s="22">
        <f t="shared" si="1"/>
        <v>132.93333333333334</v>
      </c>
      <c r="M9" t="str">
        <f t="shared" si="12"/>
        <v xml:space="preserve"> 2313 G</v>
      </c>
      <c r="N9">
        <f t="shared" si="13"/>
        <v>2.7424599999999999</v>
      </c>
      <c r="O9">
        <f t="shared" si="14"/>
        <v>50.359099999999998</v>
      </c>
      <c r="P9">
        <f t="shared" si="15"/>
        <v>46.026000000000003</v>
      </c>
      <c r="Q9">
        <f t="shared" si="16"/>
        <v>1.1390000000000001E-2</v>
      </c>
      <c r="R9">
        <f t="shared" si="17"/>
        <v>1.9300000000000001E-2</v>
      </c>
      <c r="S9">
        <f t="shared" si="18"/>
        <v>9.1900000000000003E-3</v>
      </c>
      <c r="T9">
        <f t="shared" si="19"/>
        <v>99.167400000000001</v>
      </c>
      <c r="X9">
        <f t="shared" si="20"/>
        <v>1.5707766687461009</v>
      </c>
      <c r="Y9">
        <f t="shared" si="21"/>
        <v>0.82410026857654439</v>
      </c>
      <c r="Z9">
        <f t="shared" si="22"/>
        <v>3.659540966106218E-2</v>
      </c>
      <c r="AA9">
        <f t="shared" si="23"/>
        <v>2.4314723469837074</v>
      </c>
      <c r="AB9">
        <f t="shared" si="24"/>
        <v>64.601872634689116</v>
      </c>
      <c r="AC9" s="3">
        <f t="shared" si="25"/>
        <v>33.893055357954537</v>
      </c>
      <c r="AD9">
        <f t="shared" si="26"/>
        <v>1.5050720073563475</v>
      </c>
      <c r="AE9">
        <f t="shared" si="27"/>
        <v>100</v>
      </c>
    </row>
    <row r="10" spans="1:31" x14ac:dyDescent="0.3">
      <c r="X10">
        <f t="shared" ref="X10:X12" si="28">O10/32.06</f>
        <v>0</v>
      </c>
      <c r="Y10">
        <f t="shared" ref="Y10:Y12" si="29">(P10)/55.85</f>
        <v>0</v>
      </c>
      <c r="Z10">
        <f t="shared" ref="Z10:Z12" si="30">(N10)/74.94</f>
        <v>0</v>
      </c>
      <c r="AA10">
        <f t="shared" ref="AA10:AA12" si="31">SUM(X10:Z10)</f>
        <v>0</v>
      </c>
      <c r="AB10" t="e">
        <f t="shared" si="24"/>
        <v>#DIV/0!</v>
      </c>
    </row>
    <row r="11" spans="1:31" x14ac:dyDescent="0.3">
      <c r="X11">
        <f t="shared" si="28"/>
        <v>0</v>
      </c>
      <c r="Y11">
        <f t="shared" si="29"/>
        <v>0</v>
      </c>
      <c r="Z11">
        <f t="shared" si="30"/>
        <v>0</v>
      </c>
      <c r="AA11">
        <f t="shared" si="31"/>
        <v>0</v>
      </c>
      <c r="AB11" t="e">
        <f t="shared" si="24"/>
        <v>#DIV/0!</v>
      </c>
    </row>
    <row r="12" spans="1:31" x14ac:dyDescent="0.3">
      <c r="A12" s="1" t="s">
        <v>624</v>
      </c>
      <c r="B12" s="1" t="s">
        <v>625</v>
      </c>
      <c r="X12">
        <f t="shared" si="28"/>
        <v>0</v>
      </c>
      <c r="Y12">
        <f t="shared" si="29"/>
        <v>0</v>
      </c>
      <c r="Z12">
        <f t="shared" si="30"/>
        <v>0</v>
      </c>
      <c r="AA12">
        <f t="shared" si="31"/>
        <v>0</v>
      </c>
      <c r="AB12" t="e">
        <f t="shared" si="24"/>
        <v>#DIV/0!</v>
      </c>
    </row>
    <row r="13" spans="1:31" x14ac:dyDescent="0.3">
      <c r="A13" t="s">
        <v>0</v>
      </c>
      <c r="B13" t="s">
        <v>13</v>
      </c>
      <c r="C13" t="s">
        <v>380</v>
      </c>
      <c r="D13" t="s">
        <v>12</v>
      </c>
      <c r="E13" t="s">
        <v>15</v>
      </c>
      <c r="F13" t="s">
        <v>15</v>
      </c>
      <c r="G13" t="s">
        <v>15</v>
      </c>
      <c r="H13" t="s">
        <v>29</v>
      </c>
      <c r="X13" t="s">
        <v>61</v>
      </c>
      <c r="Y13" t="s">
        <v>62</v>
      </c>
      <c r="Z13" t="s">
        <v>63</v>
      </c>
      <c r="AA13" t="s">
        <v>64</v>
      </c>
      <c r="AB13" t="s">
        <v>65</v>
      </c>
      <c r="AC13" t="s">
        <v>66</v>
      </c>
      <c r="AD13" t="s">
        <v>67</v>
      </c>
    </row>
    <row r="14" spans="1:31" x14ac:dyDescent="0.3">
      <c r="A14" t="s">
        <v>618</v>
      </c>
      <c r="B14">
        <v>19.2454</v>
      </c>
      <c r="C14">
        <v>32.717100000000002</v>
      </c>
      <c r="D14">
        <v>43.2224</v>
      </c>
      <c r="E14">
        <v>-1.9599999999999999E-3</v>
      </c>
      <c r="F14">
        <v>8.0000000000000004E-4</v>
      </c>
      <c r="G14">
        <v>2.9999999999999997E-4</v>
      </c>
      <c r="H14">
        <v>95.183999999999997</v>
      </c>
      <c r="J14">
        <f t="shared" ref="J14" si="32">AVERAGE(E14:G14)</f>
        <v>-2.8666666666666668E-4</v>
      </c>
      <c r="K14" s="22">
        <f t="shared" ref="K14:K19" si="33">J14*10000</f>
        <v>-2.8666666666666667</v>
      </c>
      <c r="M14" t="str">
        <f t="shared" si="12"/>
        <v xml:space="preserve"> 2314 G</v>
      </c>
      <c r="N14">
        <f t="shared" si="13"/>
        <v>43.2224</v>
      </c>
      <c r="O14">
        <f t="shared" si="14"/>
        <v>19.2454</v>
      </c>
      <c r="P14">
        <f t="shared" si="15"/>
        <v>32.717100000000002</v>
      </c>
      <c r="Q14">
        <f t="shared" si="16"/>
        <v>-1.9599999999999999E-3</v>
      </c>
      <c r="R14">
        <f t="shared" si="17"/>
        <v>8.0000000000000004E-4</v>
      </c>
      <c r="S14">
        <f t="shared" si="18"/>
        <v>2.9999999999999997E-4</v>
      </c>
      <c r="T14">
        <f t="shared" si="19"/>
        <v>95.183999999999997</v>
      </c>
      <c r="X14">
        <f>O14/32.06</f>
        <v>0.60029320024953203</v>
      </c>
      <c r="Y14">
        <f>(P14)/55.85</f>
        <v>0.58580304386750226</v>
      </c>
      <c r="Z14">
        <f>(N14)/74.94</f>
        <v>0.57676007472644786</v>
      </c>
      <c r="AA14">
        <f t="shared" ref="AA14" si="34">SUM(X14:Z14)</f>
        <v>1.762856318843482</v>
      </c>
      <c r="AB14">
        <f t="shared" ref="AB14" si="35">100*X14/AA14</f>
        <v>34.052304423956286</v>
      </c>
      <c r="AC14" s="3">
        <f t="shared" ref="AC14" si="36">100*Y14/AA14</f>
        <v>33.230334066693366</v>
      </c>
      <c r="AD14">
        <f t="shared" ref="AD14" si="37">100*Z14/AA14</f>
        <v>32.717361509350347</v>
      </c>
      <c r="AE14">
        <f t="shared" ref="AE14" si="38">SUM(AB14:AD14)</f>
        <v>100</v>
      </c>
    </row>
    <row r="15" spans="1:31" x14ac:dyDescent="0.3">
      <c r="A15" t="s">
        <v>619</v>
      </c>
      <c r="B15">
        <v>19.7592</v>
      </c>
      <c r="C15">
        <v>35.201500000000003</v>
      </c>
      <c r="D15">
        <v>43.2928</v>
      </c>
      <c r="E15">
        <v>-1.17E-3</v>
      </c>
      <c r="F15">
        <v>2.2399999999999998E-3</v>
      </c>
      <c r="G15">
        <v>-3.5799999999999998E-3</v>
      </c>
      <c r="H15">
        <v>98.251000000000005</v>
      </c>
      <c r="J15">
        <f t="shared" ref="J15:J19" si="39">AVERAGE(E15:G15)</f>
        <v>-8.3666666666666666E-4</v>
      </c>
      <c r="K15" s="22">
        <f t="shared" si="33"/>
        <v>-8.3666666666666671</v>
      </c>
      <c r="M15" t="str">
        <f t="shared" si="12"/>
        <v xml:space="preserve"> 2315 G</v>
      </c>
      <c r="N15">
        <f t="shared" si="13"/>
        <v>43.2928</v>
      </c>
      <c r="O15">
        <f t="shared" si="14"/>
        <v>19.7592</v>
      </c>
      <c r="P15">
        <f t="shared" si="15"/>
        <v>35.201500000000003</v>
      </c>
      <c r="Q15">
        <f t="shared" si="16"/>
        <v>-1.17E-3</v>
      </c>
      <c r="R15">
        <f t="shared" si="17"/>
        <v>2.2399999999999998E-3</v>
      </c>
      <c r="S15">
        <f t="shared" si="18"/>
        <v>-3.5799999999999998E-3</v>
      </c>
      <c r="T15">
        <f t="shared" si="19"/>
        <v>98.251000000000005</v>
      </c>
      <c r="X15">
        <f t="shared" ref="X15:X19" si="40">O15/32.06</f>
        <v>0.61631940112289452</v>
      </c>
      <c r="Y15">
        <f t="shared" ref="Y15:Y19" si="41">(P15)/55.85</f>
        <v>0.63028648164726953</v>
      </c>
      <c r="Z15">
        <f t="shared" ref="Z15:Z19" si="42">(N15)/74.94</f>
        <v>0.57769949292767553</v>
      </c>
      <c r="AA15">
        <f t="shared" ref="AA15:AA19" si="43">SUM(X15:Z15)</f>
        <v>1.8243053756978396</v>
      </c>
      <c r="AB15">
        <f t="shared" ref="AB15:AB19" si="44">100*X15/AA15</f>
        <v>33.783784739829422</v>
      </c>
      <c r="AC15" s="3">
        <f t="shared" ref="AC15:AC19" si="45">100*Y15/AA15</f>
        <v>34.549395624412398</v>
      </c>
      <c r="AD15">
        <f t="shared" ref="AD15:AD19" si="46">100*Z15/AA15</f>
        <v>31.666819635758181</v>
      </c>
      <c r="AE15">
        <f t="shared" ref="AE15:AE19" si="47">SUM(AB15:AD15)</f>
        <v>100</v>
      </c>
    </row>
    <row r="16" spans="1:31" x14ac:dyDescent="0.3">
      <c r="A16" t="s">
        <v>620</v>
      </c>
      <c r="B16">
        <v>19.7361</v>
      </c>
      <c r="C16">
        <v>35.167700000000004</v>
      </c>
      <c r="D16">
        <v>43.560699999999997</v>
      </c>
      <c r="E16">
        <v>-6.0200000000000002E-3</v>
      </c>
      <c r="F16">
        <v>1.56E-3</v>
      </c>
      <c r="G16">
        <v>2.8400000000000001E-3</v>
      </c>
      <c r="H16">
        <v>98.462999999999994</v>
      </c>
      <c r="J16">
        <f t="shared" si="39"/>
        <v>-5.4000000000000012E-4</v>
      </c>
      <c r="K16" s="22">
        <f t="shared" si="33"/>
        <v>-5.4000000000000012</v>
      </c>
      <c r="M16" t="str">
        <f t="shared" si="12"/>
        <v xml:space="preserve"> 2316 G</v>
      </c>
      <c r="N16">
        <f t="shared" si="13"/>
        <v>43.560699999999997</v>
      </c>
      <c r="O16">
        <f t="shared" si="14"/>
        <v>19.7361</v>
      </c>
      <c r="P16">
        <f t="shared" si="15"/>
        <v>35.167700000000004</v>
      </c>
      <c r="Q16">
        <f t="shared" si="16"/>
        <v>-6.0200000000000002E-3</v>
      </c>
      <c r="R16">
        <f t="shared" si="17"/>
        <v>1.56E-3</v>
      </c>
      <c r="S16">
        <f t="shared" si="18"/>
        <v>2.8400000000000001E-3</v>
      </c>
      <c r="T16">
        <f t="shared" si="19"/>
        <v>98.462999999999994</v>
      </c>
      <c r="X16">
        <f t="shared" si="40"/>
        <v>0.61559887710542727</v>
      </c>
      <c r="Y16">
        <f t="shared" si="41"/>
        <v>0.62968128916741273</v>
      </c>
      <c r="Z16">
        <f t="shared" si="42"/>
        <v>0.58127435281558582</v>
      </c>
      <c r="AA16">
        <f t="shared" si="43"/>
        <v>1.8265545190884258</v>
      </c>
      <c r="AB16">
        <f t="shared" si="44"/>
        <v>33.702737622781321</v>
      </c>
      <c r="AC16" s="3">
        <f t="shared" si="45"/>
        <v>34.473719923874285</v>
      </c>
      <c r="AD16">
        <f t="shared" si="46"/>
        <v>31.823542453344398</v>
      </c>
      <c r="AE16">
        <f t="shared" si="47"/>
        <v>100</v>
      </c>
    </row>
    <row r="17" spans="1:31" x14ac:dyDescent="0.3">
      <c r="A17" t="s">
        <v>621</v>
      </c>
      <c r="B17">
        <v>19.6844</v>
      </c>
      <c r="C17">
        <v>32.1511</v>
      </c>
      <c r="D17">
        <v>43.301499999999997</v>
      </c>
      <c r="E17">
        <v>2.5000000000000001E-4</v>
      </c>
      <c r="F17">
        <v>4.1700000000000001E-3</v>
      </c>
      <c r="G17">
        <v>-6.4000000000000003E-3</v>
      </c>
      <c r="H17">
        <v>95.135000000000005</v>
      </c>
      <c r="J17">
        <f t="shared" si="39"/>
        <v>-6.6E-4</v>
      </c>
      <c r="K17" s="22">
        <f t="shared" si="33"/>
        <v>-6.6</v>
      </c>
      <c r="M17" t="str">
        <f t="shared" si="12"/>
        <v xml:space="preserve"> 2317 G</v>
      </c>
      <c r="N17">
        <f t="shared" si="13"/>
        <v>43.301499999999997</v>
      </c>
      <c r="O17">
        <f t="shared" si="14"/>
        <v>19.6844</v>
      </c>
      <c r="P17">
        <f t="shared" si="15"/>
        <v>32.1511</v>
      </c>
      <c r="Q17">
        <f t="shared" si="16"/>
        <v>2.5000000000000001E-4</v>
      </c>
      <c r="R17">
        <f t="shared" si="17"/>
        <v>4.1700000000000001E-3</v>
      </c>
      <c r="S17">
        <f t="shared" si="18"/>
        <v>-6.4000000000000003E-3</v>
      </c>
      <c r="T17">
        <f t="shared" si="19"/>
        <v>95.135000000000005</v>
      </c>
      <c r="X17">
        <f t="shared" si="40"/>
        <v>0.61398627573300057</v>
      </c>
      <c r="Y17">
        <f t="shared" si="41"/>
        <v>0.57566875559534469</v>
      </c>
      <c r="Z17">
        <f t="shared" si="42"/>
        <v>0.5778155858019749</v>
      </c>
      <c r="AA17">
        <f t="shared" si="43"/>
        <v>1.7674706171303203</v>
      </c>
      <c r="AB17">
        <f t="shared" si="44"/>
        <v>34.738131982633675</v>
      </c>
      <c r="AC17" s="3">
        <f t="shared" si="45"/>
        <v>32.570202300166393</v>
      </c>
      <c r="AD17">
        <f t="shared" si="46"/>
        <v>32.691665717199925</v>
      </c>
      <c r="AE17">
        <f t="shared" si="47"/>
        <v>100</v>
      </c>
    </row>
    <row r="18" spans="1:31" x14ac:dyDescent="0.3">
      <c r="A18" t="s">
        <v>622</v>
      </c>
      <c r="B18">
        <v>19.6374</v>
      </c>
      <c r="C18">
        <v>30.581399999999999</v>
      </c>
      <c r="D18">
        <v>42.556199999999997</v>
      </c>
      <c r="E18">
        <v>2.9999999999999997E-4</v>
      </c>
      <c r="F18">
        <v>1.25E-3</v>
      </c>
      <c r="G18">
        <v>-5.1399999999999996E-3</v>
      </c>
      <c r="H18">
        <v>92.771299999999997</v>
      </c>
      <c r="J18">
        <f t="shared" si="39"/>
        <v>-1.1966666666666664E-3</v>
      </c>
      <c r="K18" s="22">
        <f t="shared" si="33"/>
        <v>-11.966666666666663</v>
      </c>
      <c r="M18" t="str">
        <f t="shared" si="12"/>
        <v xml:space="preserve"> 2318 G</v>
      </c>
      <c r="N18">
        <f t="shared" si="13"/>
        <v>42.556199999999997</v>
      </c>
      <c r="O18">
        <f t="shared" si="14"/>
        <v>19.6374</v>
      </c>
      <c r="P18">
        <f t="shared" si="15"/>
        <v>30.581399999999999</v>
      </c>
      <c r="Q18">
        <f t="shared" si="16"/>
        <v>2.9999999999999997E-4</v>
      </c>
      <c r="R18">
        <f t="shared" si="17"/>
        <v>1.25E-3</v>
      </c>
      <c r="S18">
        <f t="shared" si="18"/>
        <v>-5.1399999999999996E-3</v>
      </c>
      <c r="T18">
        <f t="shared" si="19"/>
        <v>92.771299999999997</v>
      </c>
      <c r="X18">
        <f t="shared" si="40"/>
        <v>0.61252027448533997</v>
      </c>
      <c r="Y18">
        <f t="shared" si="41"/>
        <v>0.54756311548791403</v>
      </c>
      <c r="Z18">
        <f t="shared" si="42"/>
        <v>0.56787029623698959</v>
      </c>
      <c r="AA18">
        <f t="shared" si="43"/>
        <v>1.7279536862102436</v>
      </c>
      <c r="AB18">
        <f t="shared" si="44"/>
        <v>35.447725212399781</v>
      </c>
      <c r="AC18" s="3">
        <f t="shared" si="45"/>
        <v>31.68852960919526</v>
      </c>
      <c r="AD18">
        <f t="shared" si="46"/>
        <v>32.863745178404955</v>
      </c>
      <c r="AE18">
        <f t="shared" si="47"/>
        <v>100</v>
      </c>
    </row>
    <row r="19" spans="1:31" x14ac:dyDescent="0.3">
      <c r="A19" t="s">
        <v>623</v>
      </c>
      <c r="B19">
        <v>19.501999999999999</v>
      </c>
      <c r="C19">
        <v>31.188500000000001</v>
      </c>
      <c r="D19">
        <v>42.626100000000001</v>
      </c>
      <c r="E19">
        <v>-3.9699999999999996E-3</v>
      </c>
      <c r="F19">
        <v>-1.42E-3</v>
      </c>
      <c r="G19">
        <v>0</v>
      </c>
      <c r="H19">
        <v>93.311199999999999</v>
      </c>
      <c r="J19">
        <f t="shared" si="39"/>
        <v>-1.7966666666666667E-3</v>
      </c>
      <c r="K19" s="22">
        <f t="shared" si="33"/>
        <v>-17.966666666666669</v>
      </c>
      <c r="M19" t="str">
        <f t="shared" si="12"/>
        <v xml:space="preserve"> 2319 G</v>
      </c>
      <c r="N19">
        <f t="shared" si="13"/>
        <v>42.626100000000001</v>
      </c>
      <c r="O19">
        <f t="shared" si="14"/>
        <v>19.501999999999999</v>
      </c>
      <c r="P19">
        <f t="shared" si="15"/>
        <v>31.188500000000001</v>
      </c>
      <c r="Q19">
        <f t="shared" si="16"/>
        <v>-3.9699999999999996E-3</v>
      </c>
      <c r="R19">
        <f t="shared" si="17"/>
        <v>-1.42E-3</v>
      </c>
      <c r="S19">
        <f t="shared" si="18"/>
        <v>0</v>
      </c>
      <c r="T19">
        <f t="shared" si="19"/>
        <v>93.311199999999999</v>
      </c>
      <c r="X19">
        <f t="shared" si="40"/>
        <v>0.60829694323144101</v>
      </c>
      <c r="Y19">
        <f t="shared" si="41"/>
        <v>0.55843330349149511</v>
      </c>
      <c r="Z19">
        <f t="shared" si="42"/>
        <v>0.56880304243394719</v>
      </c>
      <c r="AA19">
        <f t="shared" si="43"/>
        <v>1.7355332891568833</v>
      </c>
      <c r="AB19">
        <f t="shared" si="44"/>
        <v>35.049569318658811</v>
      </c>
      <c r="AC19" s="3">
        <f t="shared" si="45"/>
        <v>32.176467428220882</v>
      </c>
      <c r="AD19">
        <f t="shared" si="46"/>
        <v>32.773963253120307</v>
      </c>
      <c r="AE19">
        <f t="shared" si="47"/>
        <v>100</v>
      </c>
    </row>
    <row r="20" spans="1:31" x14ac:dyDescent="0.3">
      <c r="AD20">
        <f>_xlfn.STDEV.P(AD14:AD19)</f>
        <v>0.48432417534541883</v>
      </c>
    </row>
    <row r="21" spans="1:31" x14ac:dyDescent="0.3">
      <c r="B21" s="1"/>
    </row>
    <row r="22" spans="1:31" x14ac:dyDescent="0.3">
      <c r="A22" s="1" t="s">
        <v>627</v>
      </c>
      <c r="B22" s="1" t="s">
        <v>626</v>
      </c>
    </row>
    <row r="23" spans="1:31" x14ac:dyDescent="0.3">
      <c r="A23" t="s">
        <v>0</v>
      </c>
      <c r="B23" t="s">
        <v>13</v>
      </c>
      <c r="C23" t="s">
        <v>380</v>
      </c>
      <c r="D23" t="s">
        <v>12</v>
      </c>
      <c r="E23" t="s">
        <v>15</v>
      </c>
      <c r="F23" t="s">
        <v>15</v>
      </c>
      <c r="G23" t="s">
        <v>15</v>
      </c>
      <c r="H23" t="s">
        <v>29</v>
      </c>
    </row>
    <row r="24" spans="1:31" x14ac:dyDescent="0.3">
      <c r="A24" t="s">
        <v>630</v>
      </c>
      <c r="B24">
        <v>52.5017</v>
      </c>
      <c r="C24">
        <v>46.315899999999999</v>
      </c>
      <c r="D24">
        <v>-7.9000000000000008E-3</v>
      </c>
      <c r="E24">
        <v>1.0200000000000001E-3</v>
      </c>
      <c r="F24">
        <v>1.08E-3</v>
      </c>
      <c r="G24">
        <v>-1.1E-4</v>
      </c>
      <c r="H24">
        <v>98.811700000000002</v>
      </c>
      <c r="J24">
        <f t="shared" ref="J24" si="48">AVERAGE(E24:G24)</f>
        <v>6.6333333333333348E-4</v>
      </c>
      <c r="K24" s="22">
        <f t="shared" ref="K24:K29" si="49">J24*10000</f>
        <v>6.6333333333333346</v>
      </c>
      <c r="M24" t="str">
        <f t="shared" si="12"/>
        <v xml:space="preserve"> 2320 G</v>
      </c>
      <c r="N24">
        <f t="shared" si="13"/>
        <v>-7.9000000000000008E-3</v>
      </c>
      <c r="O24">
        <f t="shared" si="14"/>
        <v>52.5017</v>
      </c>
      <c r="P24">
        <f t="shared" si="15"/>
        <v>46.315899999999999</v>
      </c>
      <c r="Q24">
        <f t="shared" si="16"/>
        <v>1.0200000000000001E-3</v>
      </c>
      <c r="R24">
        <f t="shared" si="17"/>
        <v>1.08E-3</v>
      </c>
      <c r="S24">
        <f t="shared" si="18"/>
        <v>-1.1E-4</v>
      </c>
      <c r="T24">
        <f t="shared" si="19"/>
        <v>98.811700000000002</v>
      </c>
      <c r="X24" t="s">
        <v>61</v>
      </c>
      <c r="Y24" t="s">
        <v>62</v>
      </c>
      <c r="Z24" t="s">
        <v>63</v>
      </c>
      <c r="AA24" t="s">
        <v>64</v>
      </c>
      <c r="AB24" t="s">
        <v>65</v>
      </c>
      <c r="AC24" t="s">
        <v>66</v>
      </c>
      <c r="AD24" t="s">
        <v>67</v>
      </c>
    </row>
    <row r="25" spans="1:31" x14ac:dyDescent="0.3">
      <c r="A25" t="s">
        <v>631</v>
      </c>
      <c r="B25">
        <v>52.5867</v>
      </c>
      <c r="C25">
        <v>46.589700000000001</v>
      </c>
      <c r="D25">
        <v>-1.259E-2</v>
      </c>
      <c r="E25">
        <v>7.9000000000000001E-4</v>
      </c>
      <c r="F25">
        <v>1.1E-4</v>
      </c>
      <c r="G25">
        <v>-2.0400000000000001E-3</v>
      </c>
      <c r="H25">
        <v>99.162700000000001</v>
      </c>
      <c r="J25">
        <f t="shared" ref="J25:J29" si="50">AVERAGE(E25:G25)</f>
        <v>-3.8000000000000008E-4</v>
      </c>
      <c r="K25" s="22">
        <f t="shared" si="49"/>
        <v>-3.8000000000000007</v>
      </c>
      <c r="M25" t="str">
        <f t="shared" si="12"/>
        <v xml:space="preserve"> 2321 G</v>
      </c>
      <c r="N25">
        <f t="shared" si="13"/>
        <v>-1.259E-2</v>
      </c>
      <c r="O25">
        <f t="shared" si="14"/>
        <v>52.5867</v>
      </c>
      <c r="P25">
        <f t="shared" si="15"/>
        <v>46.589700000000001</v>
      </c>
      <c r="Q25">
        <f t="shared" si="16"/>
        <v>7.9000000000000001E-4</v>
      </c>
      <c r="R25">
        <f t="shared" si="17"/>
        <v>1.1E-4</v>
      </c>
      <c r="S25">
        <f t="shared" si="18"/>
        <v>-2.0400000000000001E-3</v>
      </c>
      <c r="T25">
        <f t="shared" si="19"/>
        <v>99.162700000000001</v>
      </c>
      <c r="X25">
        <f>O25/32.06</f>
        <v>1.6402588895820336</v>
      </c>
      <c r="Y25">
        <f>(P25)/55.85</f>
        <v>0.83419337511190683</v>
      </c>
      <c r="Z25">
        <f>(N25)/74.94</f>
        <v>-1.6800106752068322E-4</v>
      </c>
      <c r="AA25">
        <f t="shared" ref="AA25:AA29" si="51">SUM(X25:Z25)</f>
        <v>2.4742842636264197</v>
      </c>
      <c r="AB25">
        <f t="shared" ref="AB25:AB29" si="52">100*X25/AA25</f>
        <v>66.292257267885546</v>
      </c>
      <c r="AC25" s="3">
        <f t="shared" ref="AC25:AC29" si="53">100*Y25/AA25</f>
        <v>33.714532617577113</v>
      </c>
      <c r="AD25">
        <f t="shared" ref="AD25:AD29" si="54">100*Z25/AA25</f>
        <v>-6.7898854626530858E-3</v>
      </c>
      <c r="AE25">
        <f t="shared" ref="AE25:AE29" si="55">SUM(AB25:AD25)</f>
        <v>100.00000000000001</v>
      </c>
    </row>
    <row r="26" spans="1:31" x14ac:dyDescent="0.3">
      <c r="A26" t="s">
        <v>632</v>
      </c>
      <c r="B26">
        <v>52.603700000000003</v>
      </c>
      <c r="C26">
        <v>46.532400000000003</v>
      </c>
      <c r="D26">
        <v>5.8400000000000001E-2</v>
      </c>
      <c r="E26">
        <v>-2.2200000000000002E-3</v>
      </c>
      <c r="F26">
        <v>2.5000000000000001E-3</v>
      </c>
      <c r="G26">
        <v>2.9099999999999998E-3</v>
      </c>
      <c r="H26">
        <v>99.197699999999998</v>
      </c>
      <c r="J26">
        <f t="shared" si="50"/>
        <v>1.0633333333333332E-3</v>
      </c>
      <c r="K26" s="22">
        <f t="shared" si="49"/>
        <v>10.633333333333333</v>
      </c>
      <c r="M26" t="str">
        <f t="shared" si="12"/>
        <v xml:space="preserve"> 2322 G</v>
      </c>
      <c r="N26">
        <f t="shared" si="13"/>
        <v>5.8400000000000001E-2</v>
      </c>
      <c r="O26">
        <f t="shared" si="14"/>
        <v>52.603700000000003</v>
      </c>
      <c r="P26">
        <f t="shared" si="15"/>
        <v>46.532400000000003</v>
      </c>
      <c r="Q26">
        <f t="shared" si="16"/>
        <v>-2.2200000000000002E-3</v>
      </c>
      <c r="R26">
        <f t="shared" si="17"/>
        <v>2.5000000000000001E-3</v>
      </c>
      <c r="S26">
        <f t="shared" si="18"/>
        <v>2.9099999999999998E-3</v>
      </c>
      <c r="T26">
        <f t="shared" si="19"/>
        <v>99.197699999999998</v>
      </c>
      <c r="X26">
        <f t="shared" ref="X26:X29" si="56">O26/32.06</f>
        <v>1.6407891453524641</v>
      </c>
      <c r="Y26">
        <f t="shared" ref="Y26:Y29" si="57">(P26)/55.85</f>
        <v>0.83316741271262318</v>
      </c>
      <c r="Z26">
        <f t="shared" ref="Z26:Z29" si="58">(N26)/74.94</f>
        <v>7.792900987456632E-4</v>
      </c>
      <c r="AA26">
        <f t="shared" si="51"/>
        <v>2.4747358481638329</v>
      </c>
      <c r="AB26">
        <f t="shared" si="52"/>
        <v>66.301587160095167</v>
      </c>
      <c r="AC26" s="3">
        <f t="shared" si="53"/>
        <v>33.666923010421662</v>
      </c>
      <c r="AD26">
        <f t="shared" si="54"/>
        <v>3.1489829483169654E-2</v>
      </c>
      <c r="AE26">
        <f t="shared" si="55"/>
        <v>99.999999999999986</v>
      </c>
    </row>
    <row r="27" spans="1:31" x14ac:dyDescent="0.3">
      <c r="A27" t="s">
        <v>633</v>
      </c>
      <c r="B27">
        <v>52.226300000000002</v>
      </c>
      <c r="C27">
        <v>46.3767</v>
      </c>
      <c r="D27">
        <v>-1.6580000000000001E-2</v>
      </c>
      <c r="E27">
        <v>4.2000000000000002E-4</v>
      </c>
      <c r="F27">
        <v>-5.9000000000000003E-4</v>
      </c>
      <c r="G27">
        <v>9.5E-4</v>
      </c>
      <c r="H27">
        <v>98.587100000000007</v>
      </c>
      <c r="J27">
        <f t="shared" si="50"/>
        <v>2.5999999999999998E-4</v>
      </c>
      <c r="K27" s="22">
        <f t="shared" si="49"/>
        <v>2.5999999999999996</v>
      </c>
      <c r="M27" t="str">
        <f t="shared" si="12"/>
        <v xml:space="preserve"> 2323 G</v>
      </c>
      <c r="N27">
        <f t="shared" si="13"/>
        <v>-1.6580000000000001E-2</v>
      </c>
      <c r="O27">
        <f t="shared" si="14"/>
        <v>52.226300000000002</v>
      </c>
      <c r="P27">
        <f t="shared" si="15"/>
        <v>46.3767</v>
      </c>
      <c r="Q27">
        <f t="shared" si="16"/>
        <v>4.2000000000000002E-4</v>
      </c>
      <c r="R27">
        <f t="shared" si="17"/>
        <v>-5.9000000000000003E-4</v>
      </c>
      <c r="S27">
        <f t="shared" si="18"/>
        <v>9.5E-4</v>
      </c>
      <c r="T27">
        <f t="shared" si="19"/>
        <v>98.587100000000007</v>
      </c>
      <c r="X27">
        <f t="shared" si="56"/>
        <v>1.6290174672489082</v>
      </c>
      <c r="Y27">
        <f t="shared" si="57"/>
        <v>0.83037958818263202</v>
      </c>
      <c r="Z27">
        <f t="shared" si="58"/>
        <v>-2.2124366159594343E-4</v>
      </c>
      <c r="AA27">
        <f t="shared" si="51"/>
        <v>2.4591758117699443</v>
      </c>
      <c r="AB27">
        <f t="shared" si="52"/>
        <v>66.242415831036269</v>
      </c>
      <c r="AC27" s="3">
        <f t="shared" si="53"/>
        <v>33.766580827947493</v>
      </c>
      <c r="AD27">
        <f t="shared" si="54"/>
        <v>-8.9966589837555209E-3</v>
      </c>
      <c r="AE27">
        <f t="shared" si="55"/>
        <v>100</v>
      </c>
    </row>
    <row r="28" spans="1:31" x14ac:dyDescent="0.3">
      <c r="A28" t="s">
        <v>634</v>
      </c>
      <c r="B28">
        <v>51.901600000000002</v>
      </c>
      <c r="C28">
        <v>46.408299999999997</v>
      </c>
      <c r="D28">
        <v>0.89195999999999998</v>
      </c>
      <c r="E28">
        <v>-1.9499999999999999E-3</v>
      </c>
      <c r="F28">
        <v>4.3400000000000001E-3</v>
      </c>
      <c r="G28">
        <v>4.5599999999999998E-3</v>
      </c>
      <c r="H28">
        <v>99.208799999999997</v>
      </c>
      <c r="J28">
        <f t="shared" si="50"/>
        <v>2.3166666666666665E-3</v>
      </c>
      <c r="K28" s="22">
        <f t="shared" si="49"/>
        <v>23.166666666666664</v>
      </c>
      <c r="M28" t="str">
        <f t="shared" si="12"/>
        <v xml:space="preserve"> 2324 G</v>
      </c>
      <c r="N28">
        <f t="shared" si="13"/>
        <v>0.89195999999999998</v>
      </c>
      <c r="O28">
        <f t="shared" si="14"/>
        <v>51.901600000000002</v>
      </c>
      <c r="P28">
        <f t="shared" si="15"/>
        <v>46.408299999999997</v>
      </c>
      <c r="Q28">
        <f t="shared" si="16"/>
        <v>-1.9499999999999999E-3</v>
      </c>
      <c r="R28">
        <f t="shared" si="17"/>
        <v>4.3400000000000001E-3</v>
      </c>
      <c r="S28">
        <f t="shared" si="18"/>
        <v>4.5599999999999998E-3</v>
      </c>
      <c r="T28">
        <f t="shared" si="19"/>
        <v>99.208799999999997</v>
      </c>
      <c r="X28">
        <f t="shared" si="56"/>
        <v>1.6188895820336868</v>
      </c>
      <c r="Y28">
        <f t="shared" si="57"/>
        <v>0.83094538943598917</v>
      </c>
      <c r="Z28">
        <f t="shared" si="58"/>
        <v>1.1902321857485989E-2</v>
      </c>
      <c r="AA28">
        <f t="shared" si="51"/>
        <v>2.461737293327162</v>
      </c>
      <c r="AB28">
        <f t="shared" si="52"/>
        <v>65.762077311087722</v>
      </c>
      <c r="AC28" s="3">
        <f t="shared" si="53"/>
        <v>33.754429917780733</v>
      </c>
      <c r="AD28">
        <f t="shared" si="54"/>
        <v>0.48349277113153699</v>
      </c>
      <c r="AE28">
        <f t="shared" si="55"/>
        <v>99.999999999999986</v>
      </c>
    </row>
    <row r="29" spans="1:31" x14ac:dyDescent="0.3">
      <c r="A29" t="s">
        <v>635</v>
      </c>
      <c r="B29">
        <v>52.538800000000002</v>
      </c>
      <c r="C29">
        <v>46.397300000000001</v>
      </c>
      <c r="D29">
        <v>0.19827</v>
      </c>
      <c r="E29">
        <v>1.8500000000000001E-3</v>
      </c>
      <c r="F29">
        <v>-2.2799999999999999E-3</v>
      </c>
      <c r="G29">
        <v>-5.5000000000000003E-4</v>
      </c>
      <c r="H29">
        <v>99.133399999999995</v>
      </c>
      <c r="J29">
        <f t="shared" si="50"/>
        <v>-3.2666666666666667E-4</v>
      </c>
      <c r="K29" s="22">
        <f t="shared" si="49"/>
        <v>-3.2666666666666666</v>
      </c>
      <c r="M29" t="str">
        <f t="shared" si="12"/>
        <v xml:space="preserve"> 2325 G</v>
      </c>
      <c r="N29">
        <f t="shared" si="13"/>
        <v>0.19827</v>
      </c>
      <c r="O29">
        <f t="shared" si="14"/>
        <v>52.538800000000002</v>
      </c>
      <c r="P29">
        <f t="shared" si="15"/>
        <v>46.397300000000001</v>
      </c>
      <c r="Q29">
        <f t="shared" si="16"/>
        <v>1.8500000000000001E-3</v>
      </c>
      <c r="R29">
        <f t="shared" si="17"/>
        <v>-2.2799999999999999E-3</v>
      </c>
      <c r="S29">
        <f t="shared" si="18"/>
        <v>-5.5000000000000003E-4</v>
      </c>
      <c r="T29">
        <f t="shared" si="19"/>
        <v>99.133399999999995</v>
      </c>
      <c r="X29">
        <f t="shared" si="56"/>
        <v>1.6387648159700561</v>
      </c>
      <c r="Y29">
        <f t="shared" si="57"/>
        <v>0.83074843330349146</v>
      </c>
      <c r="Z29">
        <f t="shared" si="58"/>
        <v>2.645716573258607E-3</v>
      </c>
      <c r="AA29">
        <f t="shared" si="51"/>
        <v>2.4721589658468064</v>
      </c>
      <c r="AB29">
        <f t="shared" si="52"/>
        <v>66.288812273393518</v>
      </c>
      <c r="AC29" s="3">
        <f t="shared" si="53"/>
        <v>33.604167239258793</v>
      </c>
      <c r="AD29">
        <f t="shared" si="54"/>
        <v>0.10702048734767955</v>
      </c>
      <c r="AE29">
        <f t="shared" si="55"/>
        <v>100</v>
      </c>
    </row>
    <row r="30" spans="1:31" x14ac:dyDescent="0.3">
      <c r="AC30" s="3"/>
    </row>
    <row r="32" spans="1:31" x14ac:dyDescent="0.3">
      <c r="A32" s="1" t="s">
        <v>629</v>
      </c>
      <c r="B32" s="1" t="s">
        <v>628</v>
      </c>
    </row>
    <row r="33" spans="1:20" x14ac:dyDescent="0.3">
      <c r="A33" t="s">
        <v>0</v>
      </c>
      <c r="B33" t="s">
        <v>13</v>
      </c>
      <c r="C33" t="s">
        <v>380</v>
      </c>
      <c r="D33" t="s">
        <v>12</v>
      </c>
      <c r="E33" t="s">
        <v>15</v>
      </c>
      <c r="F33" t="s">
        <v>15</v>
      </c>
      <c r="G33" t="s">
        <v>15</v>
      </c>
      <c r="H33" t="s">
        <v>29</v>
      </c>
    </row>
    <row r="34" spans="1:20" x14ac:dyDescent="0.3">
      <c r="A34" t="s">
        <v>636</v>
      </c>
      <c r="B34">
        <v>52.473199999999999</v>
      </c>
      <c r="C34">
        <v>46.821899999999999</v>
      </c>
      <c r="D34">
        <v>-3.8700000000000002E-3</v>
      </c>
      <c r="E34">
        <v>-5.3099999999999996E-3</v>
      </c>
      <c r="F34">
        <v>1.6900000000000001E-3</v>
      </c>
      <c r="G34">
        <v>1.47E-3</v>
      </c>
      <c r="H34">
        <v>99.289100000000005</v>
      </c>
      <c r="J34">
        <f t="shared" ref="J34" si="59">AVERAGE(E34:G34)</f>
        <v>-7.1666666666666656E-4</v>
      </c>
      <c r="K34" s="22">
        <f t="shared" ref="K34:K41" si="60">J34*10000</f>
        <v>-7.1666666666666652</v>
      </c>
      <c r="M34" t="str">
        <f t="shared" si="12"/>
        <v xml:space="preserve"> 2326 G</v>
      </c>
      <c r="N34">
        <f t="shared" si="13"/>
        <v>-3.8700000000000002E-3</v>
      </c>
      <c r="O34">
        <f t="shared" si="14"/>
        <v>52.473199999999999</v>
      </c>
      <c r="P34">
        <f t="shared" si="15"/>
        <v>46.821899999999999</v>
      </c>
      <c r="Q34">
        <f t="shared" si="16"/>
        <v>-5.3099999999999996E-3</v>
      </c>
      <c r="R34">
        <f t="shared" si="17"/>
        <v>1.6900000000000001E-3</v>
      </c>
      <c r="S34">
        <f t="shared" si="18"/>
        <v>1.47E-3</v>
      </c>
      <c r="T34">
        <f t="shared" si="19"/>
        <v>99.289100000000005</v>
      </c>
    </row>
    <row r="35" spans="1:20" x14ac:dyDescent="0.3">
      <c r="A35" t="s">
        <v>637</v>
      </c>
      <c r="B35">
        <v>52.332000000000001</v>
      </c>
      <c r="C35">
        <v>46.891199999999998</v>
      </c>
      <c r="D35">
        <v>-8.9700000000000005E-3</v>
      </c>
      <c r="E35">
        <v>-1.0200000000000001E-3</v>
      </c>
      <c r="F35">
        <v>-1.3799999999999999E-3</v>
      </c>
      <c r="G35">
        <v>8.8000000000000003E-4</v>
      </c>
      <c r="H35">
        <v>99.212699999999998</v>
      </c>
      <c r="J35">
        <f t="shared" ref="J35:J41" si="61">AVERAGE(E35:G35)</f>
        <v>-5.0666666666666666E-4</v>
      </c>
      <c r="K35" s="22">
        <f t="shared" si="60"/>
        <v>-5.0666666666666664</v>
      </c>
      <c r="M35" t="str">
        <f t="shared" si="12"/>
        <v xml:space="preserve"> 2327 G</v>
      </c>
      <c r="N35">
        <f t="shared" si="13"/>
        <v>-8.9700000000000005E-3</v>
      </c>
      <c r="O35">
        <f t="shared" si="14"/>
        <v>52.332000000000001</v>
      </c>
      <c r="P35">
        <f t="shared" si="15"/>
        <v>46.891199999999998</v>
      </c>
      <c r="Q35">
        <f t="shared" si="16"/>
        <v>-1.0200000000000001E-3</v>
      </c>
      <c r="R35">
        <f t="shared" si="17"/>
        <v>-1.3799999999999999E-3</v>
      </c>
      <c r="S35">
        <f t="shared" si="18"/>
        <v>8.8000000000000003E-4</v>
      </c>
      <c r="T35">
        <f t="shared" si="19"/>
        <v>99.212699999999998</v>
      </c>
    </row>
    <row r="36" spans="1:20" x14ac:dyDescent="0.3">
      <c r="A36" t="s">
        <v>638</v>
      </c>
      <c r="B36">
        <v>51.774999999999999</v>
      </c>
      <c r="C36">
        <v>46.031300000000002</v>
      </c>
      <c r="D36">
        <v>-1.7749999999999998E-2</v>
      </c>
      <c r="E36">
        <v>-2.7399999999999998E-3</v>
      </c>
      <c r="F36">
        <v>1.7700000000000001E-3</v>
      </c>
      <c r="G36">
        <v>-1.2199999999999999E-3</v>
      </c>
      <c r="H36">
        <v>97.786299999999997</v>
      </c>
      <c r="J36">
        <f t="shared" si="61"/>
        <v>-7.2999999999999985E-4</v>
      </c>
      <c r="K36" s="22">
        <f t="shared" si="60"/>
        <v>-7.2999999999999989</v>
      </c>
      <c r="M36" t="str">
        <f t="shared" si="12"/>
        <v xml:space="preserve"> 2328 G</v>
      </c>
      <c r="N36">
        <f t="shared" si="13"/>
        <v>-1.7749999999999998E-2</v>
      </c>
      <c r="O36">
        <f t="shared" si="14"/>
        <v>51.774999999999999</v>
      </c>
      <c r="P36">
        <f t="shared" si="15"/>
        <v>46.031300000000002</v>
      </c>
      <c r="Q36">
        <f t="shared" si="16"/>
        <v>-2.7399999999999998E-3</v>
      </c>
      <c r="R36">
        <f t="shared" si="17"/>
        <v>1.7700000000000001E-3</v>
      </c>
      <c r="S36">
        <f t="shared" si="18"/>
        <v>-1.2199999999999999E-3</v>
      </c>
      <c r="T36">
        <f t="shared" si="19"/>
        <v>97.786299999999997</v>
      </c>
    </row>
    <row r="37" spans="1:20" x14ac:dyDescent="0.3">
      <c r="A37" t="s">
        <v>639</v>
      </c>
      <c r="B37">
        <v>52.523800000000001</v>
      </c>
      <c r="C37">
        <v>46.880499999999998</v>
      </c>
      <c r="D37">
        <v>-1.261E-2</v>
      </c>
      <c r="E37">
        <v>-2.2200000000000002E-3</v>
      </c>
      <c r="F37">
        <v>1.8600000000000001E-3</v>
      </c>
      <c r="G37">
        <v>4.2399999999999998E-3</v>
      </c>
      <c r="H37">
        <v>99.395600000000002</v>
      </c>
      <c r="J37">
        <f t="shared" si="61"/>
        <v>1.2933333333333332E-3</v>
      </c>
      <c r="K37" s="22">
        <f t="shared" si="60"/>
        <v>12.933333333333332</v>
      </c>
      <c r="M37" t="str">
        <f t="shared" si="12"/>
        <v xml:space="preserve"> 2329 G</v>
      </c>
      <c r="N37">
        <f t="shared" si="13"/>
        <v>-1.261E-2</v>
      </c>
      <c r="O37">
        <f t="shared" si="14"/>
        <v>52.523800000000001</v>
      </c>
      <c r="P37">
        <f t="shared" si="15"/>
        <v>46.880499999999998</v>
      </c>
      <c r="Q37">
        <f t="shared" si="16"/>
        <v>-2.2200000000000002E-3</v>
      </c>
      <c r="R37">
        <f t="shared" si="17"/>
        <v>1.8600000000000001E-3</v>
      </c>
      <c r="S37">
        <f t="shared" si="18"/>
        <v>4.2399999999999998E-3</v>
      </c>
      <c r="T37">
        <f t="shared" si="19"/>
        <v>99.395600000000002</v>
      </c>
    </row>
    <row r="38" spans="1:20" x14ac:dyDescent="0.3">
      <c r="A38" t="s">
        <v>640</v>
      </c>
      <c r="B38">
        <v>52.417299999999997</v>
      </c>
      <c r="C38">
        <v>46.996200000000002</v>
      </c>
      <c r="D38">
        <v>-2.1520000000000001E-2</v>
      </c>
      <c r="E38">
        <v>1.6299999999999999E-3</v>
      </c>
      <c r="F38">
        <v>-3.5899999999999999E-3</v>
      </c>
      <c r="G38">
        <v>1.15E-3</v>
      </c>
      <c r="H38">
        <v>99.391099999999994</v>
      </c>
      <c r="J38">
        <f t="shared" si="61"/>
        <v>-2.7E-4</v>
      </c>
      <c r="K38" s="22">
        <f t="shared" si="60"/>
        <v>-2.7</v>
      </c>
      <c r="M38" t="str">
        <f t="shared" si="12"/>
        <v xml:space="preserve"> 2330 G</v>
      </c>
      <c r="N38">
        <f t="shared" si="13"/>
        <v>-2.1520000000000001E-2</v>
      </c>
      <c r="O38">
        <f t="shared" si="14"/>
        <v>52.417299999999997</v>
      </c>
      <c r="P38">
        <f t="shared" si="15"/>
        <v>46.996200000000002</v>
      </c>
      <c r="Q38">
        <f t="shared" si="16"/>
        <v>1.6299999999999999E-3</v>
      </c>
      <c r="R38">
        <f t="shared" si="17"/>
        <v>-3.5899999999999999E-3</v>
      </c>
      <c r="S38">
        <f t="shared" si="18"/>
        <v>1.15E-3</v>
      </c>
      <c r="T38">
        <f t="shared" si="19"/>
        <v>99.391099999999994</v>
      </c>
    </row>
    <row r="39" spans="1:20" x14ac:dyDescent="0.3">
      <c r="A39" t="s">
        <v>641</v>
      </c>
      <c r="B39">
        <v>52.639099999999999</v>
      </c>
      <c r="C39">
        <v>46.973500000000001</v>
      </c>
      <c r="D39">
        <v>-5.13E-3</v>
      </c>
      <c r="E39">
        <v>-5.9000000000000003E-4</v>
      </c>
      <c r="F39">
        <v>2.2499999999999998E-3</v>
      </c>
      <c r="G39">
        <v>-4.5599999999999998E-3</v>
      </c>
      <c r="H39">
        <v>99.604600000000005</v>
      </c>
      <c r="J39">
        <f t="shared" si="61"/>
        <v>-9.6666666666666656E-4</v>
      </c>
      <c r="K39" s="22">
        <f t="shared" si="60"/>
        <v>-9.6666666666666661</v>
      </c>
      <c r="M39" t="str">
        <f t="shared" si="12"/>
        <v xml:space="preserve"> 2331 G</v>
      </c>
      <c r="N39">
        <f t="shared" si="13"/>
        <v>-5.13E-3</v>
      </c>
      <c r="O39">
        <f t="shared" si="14"/>
        <v>52.639099999999999</v>
      </c>
      <c r="P39">
        <f t="shared" si="15"/>
        <v>46.973500000000001</v>
      </c>
      <c r="Q39">
        <f t="shared" si="16"/>
        <v>-5.9000000000000003E-4</v>
      </c>
      <c r="R39">
        <f t="shared" si="17"/>
        <v>2.2499999999999998E-3</v>
      </c>
      <c r="S39">
        <f t="shared" si="18"/>
        <v>-4.5599999999999998E-3</v>
      </c>
      <c r="T39">
        <f t="shared" si="19"/>
        <v>99.604600000000005</v>
      </c>
    </row>
    <row r="40" spans="1:20" x14ac:dyDescent="0.3">
      <c r="A40" t="s">
        <v>642</v>
      </c>
      <c r="B40">
        <v>52.340800000000002</v>
      </c>
      <c r="C40">
        <v>47.182000000000002</v>
      </c>
      <c r="D40">
        <v>-8.2500000000000004E-3</v>
      </c>
      <c r="E40">
        <v>-9.6000000000000002E-4</v>
      </c>
      <c r="F40">
        <v>-1.23E-3</v>
      </c>
      <c r="G40">
        <v>-4.3800000000000002E-3</v>
      </c>
      <c r="H40">
        <v>99.507900000000006</v>
      </c>
      <c r="J40">
        <f t="shared" si="61"/>
        <v>-2.1900000000000001E-3</v>
      </c>
      <c r="K40" s="22">
        <f t="shared" si="60"/>
        <v>-21.900000000000002</v>
      </c>
      <c r="M40" t="str">
        <f t="shared" si="12"/>
        <v xml:space="preserve"> 2332 G</v>
      </c>
      <c r="N40">
        <f t="shared" si="13"/>
        <v>-8.2500000000000004E-3</v>
      </c>
      <c r="O40">
        <f t="shared" si="14"/>
        <v>52.340800000000002</v>
      </c>
      <c r="P40">
        <f t="shared" si="15"/>
        <v>47.182000000000002</v>
      </c>
      <c r="Q40">
        <f t="shared" si="16"/>
        <v>-9.6000000000000002E-4</v>
      </c>
      <c r="R40">
        <f t="shared" si="17"/>
        <v>-1.23E-3</v>
      </c>
      <c r="S40">
        <f t="shared" si="18"/>
        <v>-4.3800000000000002E-3</v>
      </c>
      <c r="T40">
        <f t="shared" si="19"/>
        <v>99.507900000000006</v>
      </c>
    </row>
    <row r="41" spans="1:20" x14ac:dyDescent="0.3">
      <c r="A41" t="s">
        <v>643</v>
      </c>
      <c r="B41">
        <v>51.636499999999998</v>
      </c>
      <c r="C41">
        <v>46.251600000000003</v>
      </c>
      <c r="D41">
        <v>-2.571E-2</v>
      </c>
      <c r="E41">
        <v>3.5200000000000001E-3</v>
      </c>
      <c r="F41">
        <v>6.4999999999999997E-4</v>
      </c>
      <c r="G41">
        <v>-1.33E-3</v>
      </c>
      <c r="H41">
        <v>97.865300000000005</v>
      </c>
      <c r="J41">
        <f t="shared" si="61"/>
        <v>9.4666666666666673E-4</v>
      </c>
      <c r="K41" s="22">
        <f t="shared" si="60"/>
        <v>9.4666666666666668</v>
      </c>
      <c r="M41" t="str">
        <f t="shared" si="12"/>
        <v xml:space="preserve"> 2333 G</v>
      </c>
      <c r="N41">
        <f t="shared" si="13"/>
        <v>-2.571E-2</v>
      </c>
      <c r="O41">
        <f t="shared" si="14"/>
        <v>51.636499999999998</v>
      </c>
      <c r="P41">
        <f t="shared" si="15"/>
        <v>46.251600000000003</v>
      </c>
      <c r="Q41">
        <f t="shared" si="16"/>
        <v>3.5200000000000001E-3</v>
      </c>
      <c r="R41">
        <f t="shared" si="17"/>
        <v>6.4999999999999997E-4</v>
      </c>
      <c r="S41">
        <f t="shared" si="18"/>
        <v>-1.33E-3</v>
      </c>
      <c r="T41">
        <f t="shared" si="19"/>
        <v>97.865300000000005</v>
      </c>
    </row>
    <row r="44" spans="1:20" x14ac:dyDescent="0.3">
      <c r="A44" s="1" t="s">
        <v>1119</v>
      </c>
      <c r="B44" s="1" t="s">
        <v>1117</v>
      </c>
    </row>
    <row r="45" spans="1:20" x14ac:dyDescent="0.3">
      <c r="A45" t="s">
        <v>0</v>
      </c>
      <c r="B45" t="s">
        <v>13</v>
      </c>
      <c r="C45" t="s">
        <v>380</v>
      </c>
      <c r="D45" t="s">
        <v>12</v>
      </c>
      <c r="E45" t="s">
        <v>15</v>
      </c>
      <c r="F45" t="s">
        <v>15</v>
      </c>
      <c r="G45" t="s">
        <v>15</v>
      </c>
      <c r="H45" t="s">
        <v>29</v>
      </c>
    </row>
    <row r="46" spans="1:20" x14ac:dyDescent="0.3">
      <c r="A46" t="s">
        <v>1111</v>
      </c>
      <c r="B46">
        <v>51.048999999999999</v>
      </c>
      <c r="C46">
        <v>41.993499999999997</v>
      </c>
      <c r="D46">
        <v>2.7818399999999999</v>
      </c>
      <c r="E46">
        <v>2.7300000000000001E-2</v>
      </c>
      <c r="F46">
        <v>2.9260000000000001E-2</v>
      </c>
      <c r="G46">
        <v>3.569E-2</v>
      </c>
      <c r="H46">
        <v>95.916600000000003</v>
      </c>
      <c r="J46">
        <f t="shared" ref="J46" si="62">AVERAGE(E46:G46)</f>
        <v>3.075E-2</v>
      </c>
      <c r="K46" s="22">
        <f t="shared" ref="K46" si="63">J46*10000</f>
        <v>307.5</v>
      </c>
    </row>
    <row r="47" spans="1:20" x14ac:dyDescent="0.3">
      <c r="A47" t="s">
        <v>1112</v>
      </c>
      <c r="B47">
        <v>52.044600000000003</v>
      </c>
      <c r="C47">
        <v>41.916200000000003</v>
      </c>
      <c r="D47">
        <v>1.5609999999999999</v>
      </c>
      <c r="E47">
        <v>1.968E-2</v>
      </c>
      <c r="F47">
        <v>2.5999999999999999E-2</v>
      </c>
      <c r="G47">
        <v>2.2169999999999999E-2</v>
      </c>
      <c r="H47">
        <v>95.589600000000004</v>
      </c>
      <c r="J47">
        <f t="shared" ref="J47:J51" si="64">AVERAGE(E47:G47)</f>
        <v>2.2616666666666663E-2</v>
      </c>
      <c r="K47" s="22">
        <f t="shared" ref="K47:K51" si="65">J47*10000</f>
        <v>226.16666666666663</v>
      </c>
    </row>
    <row r="48" spans="1:20" x14ac:dyDescent="0.3">
      <c r="A48" t="s">
        <v>1113</v>
      </c>
      <c r="B48">
        <v>51.715699999999998</v>
      </c>
      <c r="C48">
        <v>41.052500000000002</v>
      </c>
      <c r="D48">
        <v>0.48808000000000001</v>
      </c>
      <c r="E48">
        <v>8.09E-3</v>
      </c>
      <c r="F48">
        <v>4.4299999999999999E-3</v>
      </c>
      <c r="G48">
        <v>1.048E-2</v>
      </c>
      <c r="H48">
        <v>93.279300000000006</v>
      </c>
      <c r="J48">
        <f t="shared" si="64"/>
        <v>7.6666666666666662E-3</v>
      </c>
      <c r="K48" s="22">
        <f t="shared" si="65"/>
        <v>76.666666666666657</v>
      </c>
    </row>
    <row r="49" spans="1:11" x14ac:dyDescent="0.3">
      <c r="A49" t="s">
        <v>1114</v>
      </c>
      <c r="B49">
        <v>50.384399999999999</v>
      </c>
      <c r="C49">
        <v>40.127299999999998</v>
      </c>
      <c r="D49">
        <v>2.5399099999999999</v>
      </c>
      <c r="E49">
        <v>2.2069999999999999E-2</v>
      </c>
      <c r="F49">
        <v>2.767E-2</v>
      </c>
      <c r="G49">
        <v>2.8160000000000001E-2</v>
      </c>
      <c r="H49">
        <v>93.129599999999996</v>
      </c>
      <c r="J49">
        <f t="shared" si="64"/>
        <v>2.5966666666666666E-2</v>
      </c>
      <c r="K49" s="22">
        <f t="shared" si="65"/>
        <v>259.66666666666663</v>
      </c>
    </row>
    <row r="50" spans="1:11" x14ac:dyDescent="0.3">
      <c r="A50" t="s">
        <v>1115</v>
      </c>
      <c r="B50">
        <v>51.883699999999997</v>
      </c>
      <c r="C50">
        <v>40.381399999999999</v>
      </c>
      <c r="D50">
        <v>0.41578999999999999</v>
      </c>
      <c r="E50">
        <v>1.16E-3</v>
      </c>
      <c r="F50">
        <v>6.0699999999999999E-3</v>
      </c>
      <c r="G50">
        <v>5.0299999999999997E-3</v>
      </c>
      <c r="H50">
        <v>92.693100000000001</v>
      </c>
      <c r="J50">
        <f t="shared" si="64"/>
        <v>4.0866666666666664E-3</v>
      </c>
      <c r="K50" s="22">
        <f t="shared" si="65"/>
        <v>40.866666666666667</v>
      </c>
    </row>
    <row r="51" spans="1:11" x14ac:dyDescent="0.3">
      <c r="A51" t="s">
        <v>1116</v>
      </c>
      <c r="B51">
        <v>50.190100000000001</v>
      </c>
      <c r="C51">
        <v>39.718800000000002</v>
      </c>
      <c r="D51">
        <v>2.2766999999999999</v>
      </c>
      <c r="E51">
        <v>2.7140000000000001E-2</v>
      </c>
      <c r="F51">
        <v>3.0110000000000001E-2</v>
      </c>
      <c r="G51">
        <v>2.5049999999999999E-2</v>
      </c>
      <c r="H51">
        <v>92.267899999999997</v>
      </c>
      <c r="J51">
        <f t="shared" si="64"/>
        <v>2.7433333333333334E-2</v>
      </c>
      <c r="K51" s="22">
        <f t="shared" si="65"/>
        <v>274.33333333333331</v>
      </c>
    </row>
  </sheetData>
  <conditionalFormatting sqref="K4:K9">
    <cfRule type="cellIs" dxfId="54" priority="5" operator="greaterThan">
      <formula>100</formula>
    </cfRule>
  </conditionalFormatting>
  <conditionalFormatting sqref="K14:K19">
    <cfRule type="cellIs" dxfId="53" priority="4" operator="greaterThan">
      <formula>100</formula>
    </cfRule>
  </conditionalFormatting>
  <conditionalFormatting sqref="K24:K29">
    <cfRule type="cellIs" dxfId="52" priority="3" operator="greaterThan">
      <formula>100</formula>
    </cfRule>
  </conditionalFormatting>
  <conditionalFormatting sqref="K34:K41">
    <cfRule type="cellIs" dxfId="51" priority="2" operator="greaterThan">
      <formula>100</formula>
    </cfRule>
  </conditionalFormatting>
  <conditionalFormatting sqref="K46:K51">
    <cfRule type="cellIs" dxfId="50" priority="1" operator="greaterThan">
      <formula>100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AC41"/>
  <sheetViews>
    <sheetView topLeftCell="B1" workbookViewId="0">
      <selection activeCell="AC42" sqref="AC42"/>
    </sheetView>
  </sheetViews>
  <sheetFormatPr defaultRowHeight="14.4" x14ac:dyDescent="0.3"/>
  <sheetData>
    <row r="2" spans="1:20" x14ac:dyDescent="0.3">
      <c r="A2" s="1" t="s">
        <v>651</v>
      </c>
      <c r="B2" s="1" t="s">
        <v>652</v>
      </c>
    </row>
    <row r="3" spans="1:20" x14ac:dyDescent="0.3">
      <c r="A3" t="s">
        <v>0</v>
      </c>
      <c r="B3" t="s">
        <v>13</v>
      </c>
      <c r="C3" t="s">
        <v>380</v>
      </c>
      <c r="D3" t="s">
        <v>12</v>
      </c>
      <c r="E3" t="s">
        <v>15</v>
      </c>
      <c r="F3" t="s">
        <v>15</v>
      </c>
      <c r="G3" t="s">
        <v>15</v>
      </c>
      <c r="H3" t="s">
        <v>29</v>
      </c>
    </row>
    <row r="4" spans="1:20" x14ac:dyDescent="0.3">
      <c r="A4" t="s">
        <v>644</v>
      </c>
      <c r="B4">
        <v>52.871400000000001</v>
      </c>
      <c r="C4">
        <v>47.543599999999998</v>
      </c>
      <c r="D4">
        <v>-2.6329999999999999E-2</v>
      </c>
      <c r="E4">
        <v>8.9999999999999998E-4</v>
      </c>
      <c r="F4">
        <v>8.0000000000000004E-4</v>
      </c>
      <c r="G4">
        <v>1.2E-4</v>
      </c>
      <c r="H4">
        <v>100.39</v>
      </c>
      <c r="J4">
        <f t="shared" ref="J4" si="0">AVERAGE(E4:G4)</f>
        <v>6.066666666666667E-4</v>
      </c>
      <c r="K4" s="22">
        <f t="shared" ref="K4:K10" si="1">J4*10000</f>
        <v>6.0666666666666673</v>
      </c>
      <c r="M4" t="str">
        <f t="shared" ref="M4" si="2">A4</f>
        <v xml:space="preserve"> 2334 G</v>
      </c>
      <c r="N4">
        <f t="shared" ref="N4" si="3">D4</f>
        <v>-2.6329999999999999E-2</v>
      </c>
      <c r="O4">
        <f t="shared" ref="O4:P4" si="4">B4</f>
        <v>52.871400000000001</v>
      </c>
      <c r="P4">
        <f t="shared" si="4"/>
        <v>47.543599999999998</v>
      </c>
      <c r="Q4">
        <f t="shared" ref="Q4:T4" si="5">E4</f>
        <v>8.9999999999999998E-4</v>
      </c>
      <c r="R4">
        <f t="shared" si="5"/>
        <v>8.0000000000000004E-4</v>
      </c>
      <c r="S4">
        <f t="shared" si="5"/>
        <v>1.2E-4</v>
      </c>
      <c r="T4">
        <f t="shared" si="5"/>
        <v>100.39</v>
      </c>
    </row>
    <row r="5" spans="1:20" x14ac:dyDescent="0.3">
      <c r="A5" t="s">
        <v>645</v>
      </c>
      <c r="B5">
        <v>52.6676</v>
      </c>
      <c r="C5">
        <v>47.17</v>
      </c>
      <c r="D5">
        <v>1.094E-2</v>
      </c>
      <c r="E5">
        <v>-2.4000000000000001E-4</v>
      </c>
      <c r="F5">
        <v>5.1999999999999998E-3</v>
      </c>
      <c r="G5">
        <v>1.75E-3</v>
      </c>
      <c r="H5">
        <v>99.8553</v>
      </c>
      <c r="J5">
        <f t="shared" ref="J5:J10" si="6">AVERAGE(E5:G5)</f>
        <v>2.2366666666666668E-3</v>
      </c>
      <c r="K5" s="22">
        <f t="shared" si="1"/>
        <v>22.366666666666667</v>
      </c>
      <c r="M5" t="str">
        <f t="shared" ref="M5:M33" si="7">A5</f>
        <v xml:space="preserve"> 2335 G</v>
      </c>
      <c r="N5">
        <f t="shared" ref="N5:N33" si="8">D5</f>
        <v>1.094E-2</v>
      </c>
      <c r="O5">
        <f t="shared" ref="O5:O33" si="9">B5</f>
        <v>52.6676</v>
      </c>
      <c r="P5">
        <f t="shared" ref="P5:P33" si="10">C5</f>
        <v>47.17</v>
      </c>
      <c r="Q5">
        <f t="shared" ref="Q5:Q33" si="11">E5</f>
        <v>-2.4000000000000001E-4</v>
      </c>
      <c r="R5">
        <f t="shared" ref="R5:R33" si="12">F5</f>
        <v>5.1999999999999998E-3</v>
      </c>
      <c r="S5">
        <f t="shared" ref="S5:S33" si="13">G5</f>
        <v>1.75E-3</v>
      </c>
      <c r="T5">
        <f t="shared" ref="T5:T33" si="14">H5</f>
        <v>99.8553</v>
      </c>
    </row>
    <row r="6" spans="1:20" x14ac:dyDescent="0.3">
      <c r="A6" t="s">
        <v>646</v>
      </c>
      <c r="B6">
        <v>52.715299999999999</v>
      </c>
      <c r="C6">
        <v>47.497700000000002</v>
      </c>
      <c r="D6">
        <v>-1.822E-2</v>
      </c>
      <c r="E6">
        <v>2.5000000000000001E-4</v>
      </c>
      <c r="F6">
        <v>5.4000000000000001E-4</v>
      </c>
      <c r="G6">
        <v>-1.97E-3</v>
      </c>
      <c r="H6">
        <v>100.194</v>
      </c>
      <c r="J6">
        <f t="shared" si="6"/>
        <v>-3.9333333333333337E-4</v>
      </c>
      <c r="K6" s="22">
        <f t="shared" si="1"/>
        <v>-3.9333333333333336</v>
      </c>
      <c r="M6" t="str">
        <f t="shared" si="7"/>
        <v xml:space="preserve"> 2336 G</v>
      </c>
      <c r="N6">
        <f t="shared" si="8"/>
        <v>-1.822E-2</v>
      </c>
      <c r="O6">
        <f t="shared" si="9"/>
        <v>52.715299999999999</v>
      </c>
      <c r="P6">
        <f t="shared" si="10"/>
        <v>47.497700000000002</v>
      </c>
      <c r="Q6">
        <f t="shared" si="11"/>
        <v>2.5000000000000001E-4</v>
      </c>
      <c r="R6">
        <f t="shared" si="12"/>
        <v>5.4000000000000001E-4</v>
      </c>
      <c r="S6">
        <f t="shared" si="13"/>
        <v>-1.97E-3</v>
      </c>
      <c r="T6">
        <f t="shared" si="14"/>
        <v>100.194</v>
      </c>
    </row>
    <row r="7" spans="1:20" x14ac:dyDescent="0.3">
      <c r="A7" t="s">
        <v>647</v>
      </c>
      <c r="B7">
        <v>52.7273</v>
      </c>
      <c r="C7">
        <v>47.273200000000003</v>
      </c>
      <c r="D7">
        <v>-4.4000000000000002E-4</v>
      </c>
      <c r="E7">
        <v>-3.3899999999999998E-3</v>
      </c>
      <c r="F7">
        <v>-3.2000000000000003E-4</v>
      </c>
      <c r="G7">
        <v>-2.3500000000000001E-3</v>
      </c>
      <c r="H7">
        <v>99.994</v>
      </c>
      <c r="J7">
        <f t="shared" si="6"/>
        <v>-2.0199999999999997E-3</v>
      </c>
      <c r="K7" s="22">
        <f t="shared" si="1"/>
        <v>-20.199999999999996</v>
      </c>
      <c r="M7" t="str">
        <f t="shared" si="7"/>
        <v xml:space="preserve"> 2337 G</v>
      </c>
      <c r="N7">
        <f t="shared" si="8"/>
        <v>-4.4000000000000002E-4</v>
      </c>
      <c r="O7">
        <f t="shared" si="9"/>
        <v>52.7273</v>
      </c>
      <c r="P7">
        <f t="shared" si="10"/>
        <v>47.273200000000003</v>
      </c>
      <c r="Q7">
        <f t="shared" si="11"/>
        <v>-3.3899999999999998E-3</v>
      </c>
      <c r="R7">
        <f t="shared" si="12"/>
        <v>-3.2000000000000003E-4</v>
      </c>
      <c r="S7">
        <f t="shared" si="13"/>
        <v>-2.3500000000000001E-3</v>
      </c>
      <c r="T7">
        <f t="shared" si="14"/>
        <v>99.994</v>
      </c>
    </row>
    <row r="8" spans="1:20" x14ac:dyDescent="0.3">
      <c r="A8" t="s">
        <v>648</v>
      </c>
      <c r="B8">
        <v>52.441200000000002</v>
      </c>
      <c r="C8">
        <v>47.215699999999998</v>
      </c>
      <c r="D8">
        <v>-8.2100000000000003E-3</v>
      </c>
      <c r="E8">
        <v>-1.0000000000000001E-5</v>
      </c>
      <c r="F8">
        <v>-8.4000000000000003E-4</v>
      </c>
      <c r="G8">
        <v>3.4199999999999999E-3</v>
      </c>
      <c r="H8">
        <v>99.651200000000003</v>
      </c>
      <c r="J8">
        <f t="shared" si="6"/>
        <v>8.566666666666666E-4</v>
      </c>
      <c r="K8" s="22">
        <f t="shared" si="1"/>
        <v>8.5666666666666664</v>
      </c>
      <c r="M8" t="str">
        <f t="shared" si="7"/>
        <v xml:space="preserve"> 2338 G</v>
      </c>
      <c r="N8">
        <f t="shared" si="8"/>
        <v>-8.2100000000000003E-3</v>
      </c>
      <c r="O8">
        <f t="shared" si="9"/>
        <v>52.441200000000002</v>
      </c>
      <c r="P8">
        <f t="shared" si="10"/>
        <v>47.215699999999998</v>
      </c>
      <c r="Q8">
        <f t="shared" si="11"/>
        <v>-1.0000000000000001E-5</v>
      </c>
      <c r="R8">
        <f t="shared" si="12"/>
        <v>-8.4000000000000003E-4</v>
      </c>
      <c r="S8">
        <f t="shared" si="13"/>
        <v>3.4199999999999999E-3</v>
      </c>
      <c r="T8">
        <f t="shared" si="14"/>
        <v>99.651200000000003</v>
      </c>
    </row>
    <row r="9" spans="1:20" x14ac:dyDescent="0.3">
      <c r="A9" t="s">
        <v>649</v>
      </c>
      <c r="B9">
        <v>52.703299999999999</v>
      </c>
      <c r="C9">
        <v>47.176699999999997</v>
      </c>
      <c r="D9">
        <v>-5.62E-3</v>
      </c>
      <c r="E9">
        <v>-2.9299999999999999E-3</v>
      </c>
      <c r="F9">
        <v>4.4999999999999997E-3</v>
      </c>
      <c r="G9">
        <v>-5.7099999999999998E-3</v>
      </c>
      <c r="H9">
        <v>99.8703</v>
      </c>
      <c r="J9">
        <f t="shared" si="6"/>
        <v>-1.3799999999999999E-3</v>
      </c>
      <c r="K9" s="22">
        <f t="shared" si="1"/>
        <v>-13.799999999999999</v>
      </c>
      <c r="M9" t="str">
        <f t="shared" si="7"/>
        <v xml:space="preserve"> 2339 G</v>
      </c>
      <c r="N9">
        <f t="shared" si="8"/>
        <v>-5.62E-3</v>
      </c>
      <c r="O9">
        <f t="shared" si="9"/>
        <v>52.703299999999999</v>
      </c>
      <c r="P9">
        <f t="shared" si="10"/>
        <v>47.176699999999997</v>
      </c>
      <c r="Q9">
        <f t="shared" si="11"/>
        <v>-2.9299999999999999E-3</v>
      </c>
      <c r="R9">
        <f t="shared" si="12"/>
        <v>4.4999999999999997E-3</v>
      </c>
      <c r="S9">
        <f t="shared" si="13"/>
        <v>-5.7099999999999998E-3</v>
      </c>
      <c r="T9">
        <f t="shared" si="14"/>
        <v>99.8703</v>
      </c>
    </row>
    <row r="10" spans="1:20" x14ac:dyDescent="0.3">
      <c r="A10" t="s">
        <v>650</v>
      </c>
      <c r="B10">
        <v>52.569499999999998</v>
      </c>
      <c r="C10">
        <v>47.161700000000003</v>
      </c>
      <c r="D10">
        <v>1.093E-2</v>
      </c>
      <c r="E10">
        <v>1.2800000000000001E-3</v>
      </c>
      <c r="F10">
        <v>-8.0000000000000004E-4</v>
      </c>
      <c r="G10">
        <v>2.3400000000000001E-3</v>
      </c>
      <c r="H10">
        <v>99.744900000000001</v>
      </c>
      <c r="J10">
        <f t="shared" si="6"/>
        <v>9.3999999999999997E-4</v>
      </c>
      <c r="K10" s="22">
        <f t="shared" si="1"/>
        <v>9.4</v>
      </c>
      <c r="M10" t="str">
        <f t="shared" si="7"/>
        <v xml:space="preserve"> 2340 G</v>
      </c>
      <c r="N10">
        <f t="shared" si="8"/>
        <v>1.093E-2</v>
      </c>
      <c r="O10">
        <f t="shared" si="9"/>
        <v>52.569499999999998</v>
      </c>
      <c r="P10">
        <f t="shared" si="10"/>
        <v>47.161700000000003</v>
      </c>
      <c r="Q10">
        <f t="shared" si="11"/>
        <v>1.2800000000000001E-3</v>
      </c>
      <c r="R10">
        <f t="shared" si="12"/>
        <v>-8.0000000000000004E-4</v>
      </c>
      <c r="S10">
        <f t="shared" si="13"/>
        <v>2.3400000000000001E-3</v>
      </c>
      <c r="T10">
        <f t="shared" si="14"/>
        <v>99.744900000000001</v>
      </c>
    </row>
    <row r="12" spans="1:20" x14ac:dyDescent="0.3">
      <c r="A12" s="1"/>
      <c r="B12" s="1"/>
    </row>
    <row r="13" spans="1:20" x14ac:dyDescent="0.3">
      <c r="A13" s="1" t="s">
        <v>653</v>
      </c>
      <c r="B13" s="1" t="s">
        <v>654</v>
      </c>
    </row>
    <row r="14" spans="1:20" x14ac:dyDescent="0.3">
      <c r="A14" t="s">
        <v>0</v>
      </c>
      <c r="B14" t="s">
        <v>13</v>
      </c>
      <c r="C14" t="s">
        <v>380</v>
      </c>
      <c r="D14" t="s">
        <v>12</v>
      </c>
      <c r="E14" t="s">
        <v>15</v>
      </c>
      <c r="F14" t="s">
        <v>15</v>
      </c>
      <c r="G14" t="s">
        <v>15</v>
      </c>
      <c r="H14" t="s">
        <v>29</v>
      </c>
    </row>
    <row r="15" spans="1:20" x14ac:dyDescent="0.3">
      <c r="A15" t="s">
        <v>657</v>
      </c>
      <c r="B15">
        <v>51.941000000000003</v>
      </c>
      <c r="C15">
        <v>46.986899999999999</v>
      </c>
      <c r="D15">
        <v>6.3200000000000006E-2</v>
      </c>
      <c r="E15">
        <v>2.0899999999999998E-3</v>
      </c>
      <c r="F15">
        <v>1.64E-3</v>
      </c>
      <c r="G15">
        <v>2.5799999999999998E-3</v>
      </c>
      <c r="H15">
        <v>98.997399999999999</v>
      </c>
      <c r="J15">
        <f t="shared" ref="J15" si="15">AVERAGE(E15:G15)</f>
        <v>2.1033333333333334E-3</v>
      </c>
      <c r="K15" s="22">
        <f t="shared" ref="K15:K20" si="16">J15*10000</f>
        <v>21.033333333333335</v>
      </c>
      <c r="M15" t="str">
        <f t="shared" si="7"/>
        <v xml:space="preserve"> 2341 G</v>
      </c>
      <c r="N15">
        <f t="shared" si="8"/>
        <v>6.3200000000000006E-2</v>
      </c>
      <c r="O15">
        <f t="shared" si="9"/>
        <v>51.941000000000003</v>
      </c>
      <c r="P15">
        <f t="shared" si="10"/>
        <v>46.986899999999999</v>
      </c>
      <c r="Q15">
        <f t="shared" si="11"/>
        <v>2.0899999999999998E-3</v>
      </c>
      <c r="R15">
        <f t="shared" si="12"/>
        <v>1.64E-3</v>
      </c>
      <c r="S15">
        <f t="shared" si="13"/>
        <v>2.5799999999999998E-3</v>
      </c>
      <c r="T15">
        <f t="shared" si="14"/>
        <v>98.997399999999999</v>
      </c>
    </row>
    <row r="16" spans="1:20" x14ac:dyDescent="0.3">
      <c r="A16" t="s">
        <v>658</v>
      </c>
      <c r="B16">
        <v>52.997900000000001</v>
      </c>
      <c r="C16">
        <v>47.014299999999999</v>
      </c>
      <c r="D16">
        <v>7.2000000000000005E-4</v>
      </c>
      <c r="E16">
        <v>-1.57E-3</v>
      </c>
      <c r="F16">
        <v>-4.6999999999999999E-4</v>
      </c>
      <c r="G16">
        <v>3.0000000000000001E-5</v>
      </c>
      <c r="H16">
        <v>100.011</v>
      </c>
      <c r="J16">
        <f t="shared" ref="J16:J20" si="17">AVERAGE(E16:G16)</f>
        <v>-6.7000000000000002E-4</v>
      </c>
      <c r="K16" s="22">
        <f t="shared" si="16"/>
        <v>-6.7</v>
      </c>
      <c r="M16" t="str">
        <f t="shared" si="7"/>
        <v xml:space="preserve"> 2342 G</v>
      </c>
      <c r="N16">
        <f t="shared" si="8"/>
        <v>7.2000000000000005E-4</v>
      </c>
      <c r="O16">
        <f t="shared" si="9"/>
        <v>52.997900000000001</v>
      </c>
      <c r="P16">
        <f t="shared" si="10"/>
        <v>47.014299999999999</v>
      </c>
      <c r="Q16">
        <f t="shared" si="11"/>
        <v>-1.57E-3</v>
      </c>
      <c r="R16">
        <f t="shared" si="12"/>
        <v>-4.6999999999999999E-4</v>
      </c>
      <c r="S16">
        <f t="shared" si="13"/>
        <v>3.0000000000000001E-5</v>
      </c>
      <c r="T16">
        <f t="shared" si="14"/>
        <v>100.011</v>
      </c>
    </row>
    <row r="17" spans="1:20" x14ac:dyDescent="0.3">
      <c r="A17" t="s">
        <v>659</v>
      </c>
      <c r="B17">
        <v>52.364600000000003</v>
      </c>
      <c r="C17">
        <v>47.010100000000001</v>
      </c>
      <c r="D17">
        <v>3.6260000000000001E-2</v>
      </c>
      <c r="E17">
        <v>4.3200000000000001E-3</v>
      </c>
      <c r="F17">
        <v>-9.8999999999999999E-4</v>
      </c>
      <c r="G17">
        <v>1.0200000000000001E-3</v>
      </c>
      <c r="H17">
        <v>99.415400000000005</v>
      </c>
      <c r="J17">
        <f t="shared" si="17"/>
        <v>1.4499999999999999E-3</v>
      </c>
      <c r="K17" s="22">
        <f t="shared" si="16"/>
        <v>14.499999999999998</v>
      </c>
      <c r="M17" t="str">
        <f t="shared" si="7"/>
        <v xml:space="preserve"> 2343 G</v>
      </c>
      <c r="N17">
        <f t="shared" si="8"/>
        <v>3.6260000000000001E-2</v>
      </c>
      <c r="O17">
        <f t="shared" si="9"/>
        <v>52.364600000000003</v>
      </c>
      <c r="P17">
        <f t="shared" si="10"/>
        <v>47.010100000000001</v>
      </c>
      <c r="Q17">
        <f t="shared" si="11"/>
        <v>4.3200000000000001E-3</v>
      </c>
      <c r="R17">
        <f t="shared" si="12"/>
        <v>-9.8999999999999999E-4</v>
      </c>
      <c r="S17">
        <f t="shared" si="13"/>
        <v>1.0200000000000001E-3</v>
      </c>
      <c r="T17">
        <f t="shared" si="14"/>
        <v>99.415400000000005</v>
      </c>
    </row>
    <row r="18" spans="1:20" x14ac:dyDescent="0.3">
      <c r="A18" t="s">
        <v>660</v>
      </c>
      <c r="B18">
        <v>52.490600000000001</v>
      </c>
      <c r="C18">
        <v>46.911000000000001</v>
      </c>
      <c r="D18">
        <v>-2.026E-2</v>
      </c>
      <c r="E18">
        <v>-3.8400000000000001E-3</v>
      </c>
      <c r="F18">
        <v>1.75E-3</v>
      </c>
      <c r="G18">
        <v>-3.7399999999999998E-3</v>
      </c>
      <c r="H18">
        <v>99.375500000000002</v>
      </c>
      <c r="J18">
        <f t="shared" si="17"/>
        <v>-1.9433333333333334E-3</v>
      </c>
      <c r="K18" s="22">
        <f t="shared" si="16"/>
        <v>-19.433333333333334</v>
      </c>
      <c r="M18" t="str">
        <f t="shared" si="7"/>
        <v xml:space="preserve"> 2344 G</v>
      </c>
      <c r="N18">
        <f t="shared" si="8"/>
        <v>-2.026E-2</v>
      </c>
      <c r="O18">
        <f t="shared" si="9"/>
        <v>52.490600000000001</v>
      </c>
      <c r="P18">
        <f t="shared" si="10"/>
        <v>46.911000000000001</v>
      </c>
      <c r="Q18">
        <f t="shared" si="11"/>
        <v>-3.8400000000000001E-3</v>
      </c>
      <c r="R18">
        <f t="shared" si="12"/>
        <v>1.75E-3</v>
      </c>
      <c r="S18">
        <f t="shared" si="13"/>
        <v>-3.7399999999999998E-3</v>
      </c>
      <c r="T18">
        <f t="shared" si="14"/>
        <v>99.375500000000002</v>
      </c>
    </row>
    <row r="19" spans="1:20" x14ac:dyDescent="0.3">
      <c r="A19" t="s">
        <v>661</v>
      </c>
      <c r="B19">
        <v>52.4587</v>
      </c>
      <c r="C19">
        <v>47.007399999999997</v>
      </c>
      <c r="D19">
        <v>-4.0000000000000003E-5</v>
      </c>
      <c r="E19">
        <v>9.7999999999999997E-4</v>
      </c>
      <c r="F19">
        <v>2.15E-3</v>
      </c>
      <c r="G19">
        <v>1.97E-3</v>
      </c>
      <c r="H19">
        <v>99.471299999999999</v>
      </c>
      <c r="J19">
        <f t="shared" si="17"/>
        <v>1.7000000000000001E-3</v>
      </c>
      <c r="K19" s="22">
        <f t="shared" si="16"/>
        <v>17</v>
      </c>
      <c r="M19" t="str">
        <f t="shared" si="7"/>
        <v xml:space="preserve"> 2345 G</v>
      </c>
      <c r="N19">
        <f t="shared" si="8"/>
        <v>-4.0000000000000003E-5</v>
      </c>
      <c r="O19">
        <f t="shared" si="9"/>
        <v>52.4587</v>
      </c>
      <c r="P19">
        <f t="shared" si="10"/>
        <v>47.007399999999997</v>
      </c>
      <c r="Q19">
        <f t="shared" si="11"/>
        <v>9.7999999999999997E-4</v>
      </c>
      <c r="R19">
        <f t="shared" si="12"/>
        <v>2.15E-3</v>
      </c>
      <c r="S19">
        <f t="shared" si="13"/>
        <v>1.97E-3</v>
      </c>
      <c r="T19">
        <f t="shared" si="14"/>
        <v>99.471299999999999</v>
      </c>
    </row>
    <row r="20" spans="1:20" x14ac:dyDescent="0.3">
      <c r="A20" t="s">
        <v>662</v>
      </c>
      <c r="B20">
        <v>52.39</v>
      </c>
      <c r="C20">
        <v>46.851300000000002</v>
      </c>
      <c r="D20">
        <v>-1.15E-3</v>
      </c>
      <c r="E20">
        <v>-2.8800000000000002E-3</v>
      </c>
      <c r="F20">
        <v>5.5999999999999995E-4</v>
      </c>
      <c r="G20">
        <v>1.0300000000000001E-3</v>
      </c>
      <c r="H20">
        <v>99.238900000000001</v>
      </c>
      <c r="J20">
        <f t="shared" si="17"/>
        <v>-4.2999999999999999E-4</v>
      </c>
      <c r="K20" s="22">
        <f t="shared" si="16"/>
        <v>-4.3</v>
      </c>
      <c r="M20" t="str">
        <f t="shared" si="7"/>
        <v xml:space="preserve"> 2346 G</v>
      </c>
      <c r="N20">
        <f t="shared" si="8"/>
        <v>-1.15E-3</v>
      </c>
      <c r="O20">
        <f t="shared" si="9"/>
        <v>52.39</v>
      </c>
      <c r="P20">
        <f t="shared" si="10"/>
        <v>46.851300000000002</v>
      </c>
      <c r="Q20">
        <f t="shared" si="11"/>
        <v>-2.8800000000000002E-3</v>
      </c>
      <c r="R20">
        <f t="shared" si="12"/>
        <v>5.5999999999999995E-4</v>
      </c>
      <c r="S20">
        <f t="shared" si="13"/>
        <v>1.0300000000000001E-3</v>
      </c>
      <c r="T20">
        <f t="shared" si="14"/>
        <v>99.238900000000001</v>
      </c>
    </row>
    <row r="23" spans="1:20" x14ac:dyDescent="0.3">
      <c r="A23" s="1" t="s">
        <v>655</v>
      </c>
      <c r="B23" s="1" t="s">
        <v>656</v>
      </c>
    </row>
    <row r="24" spans="1:20" x14ac:dyDescent="0.3">
      <c r="A24" t="s">
        <v>0</v>
      </c>
      <c r="B24" t="s">
        <v>13</v>
      </c>
      <c r="C24" t="s">
        <v>380</v>
      </c>
      <c r="D24" t="s">
        <v>12</v>
      </c>
      <c r="E24" t="s">
        <v>15</v>
      </c>
      <c r="F24" t="s">
        <v>15</v>
      </c>
      <c r="G24" t="s">
        <v>15</v>
      </c>
      <c r="H24" t="s">
        <v>29</v>
      </c>
    </row>
    <row r="25" spans="1:20" x14ac:dyDescent="0.3">
      <c r="A25" t="s">
        <v>663</v>
      </c>
      <c r="B25">
        <v>52.729599999999998</v>
      </c>
      <c r="C25">
        <v>46.990499999999997</v>
      </c>
      <c r="D25">
        <v>-1.917E-2</v>
      </c>
      <c r="E25">
        <v>-1.6000000000000001E-3</v>
      </c>
      <c r="F25">
        <v>-1.0300000000000001E-3</v>
      </c>
      <c r="G25">
        <v>5.5999999999999995E-4</v>
      </c>
      <c r="H25">
        <v>99.698800000000006</v>
      </c>
      <c r="J25">
        <f t="shared" ref="J25" si="18">AVERAGE(E25:G25)</f>
        <v>-6.9000000000000018E-4</v>
      </c>
      <c r="K25" s="22">
        <f t="shared" ref="K25:K33" si="19">J25*10000</f>
        <v>-6.9000000000000021</v>
      </c>
      <c r="M25" t="str">
        <f t="shared" si="7"/>
        <v xml:space="preserve"> 2347 G</v>
      </c>
      <c r="N25">
        <f t="shared" si="8"/>
        <v>-1.917E-2</v>
      </c>
      <c r="O25">
        <f t="shared" si="9"/>
        <v>52.729599999999998</v>
      </c>
      <c r="P25">
        <f t="shared" si="10"/>
        <v>46.990499999999997</v>
      </c>
      <c r="Q25">
        <f t="shared" si="11"/>
        <v>-1.6000000000000001E-3</v>
      </c>
      <c r="R25">
        <f t="shared" si="12"/>
        <v>-1.0300000000000001E-3</v>
      </c>
      <c r="S25">
        <f t="shared" si="13"/>
        <v>5.5999999999999995E-4</v>
      </c>
      <c r="T25">
        <f t="shared" si="14"/>
        <v>99.698800000000006</v>
      </c>
    </row>
    <row r="26" spans="1:20" x14ac:dyDescent="0.3">
      <c r="A26" t="s">
        <v>664</v>
      </c>
      <c r="B26">
        <v>52.556899999999999</v>
      </c>
      <c r="C26">
        <v>46.721899999999998</v>
      </c>
      <c r="D26">
        <v>5.9699999999999996E-3</v>
      </c>
      <c r="E26">
        <v>2.5999999999999998E-4</v>
      </c>
      <c r="F26">
        <v>5.6800000000000002E-3</v>
      </c>
      <c r="G26">
        <v>-2.66E-3</v>
      </c>
      <c r="H26">
        <v>99.2881</v>
      </c>
      <c r="J26">
        <f t="shared" ref="J26:J33" si="20">AVERAGE(E26:G26)</f>
        <v>1.0933333333333333E-3</v>
      </c>
      <c r="K26" s="22">
        <f t="shared" si="19"/>
        <v>10.933333333333334</v>
      </c>
      <c r="M26" t="str">
        <f t="shared" si="7"/>
        <v xml:space="preserve"> 2348 G</v>
      </c>
      <c r="N26">
        <f t="shared" si="8"/>
        <v>5.9699999999999996E-3</v>
      </c>
      <c r="O26">
        <f t="shared" si="9"/>
        <v>52.556899999999999</v>
      </c>
      <c r="P26">
        <f t="shared" si="10"/>
        <v>46.721899999999998</v>
      </c>
      <c r="Q26">
        <f t="shared" si="11"/>
        <v>2.5999999999999998E-4</v>
      </c>
      <c r="R26">
        <f t="shared" si="12"/>
        <v>5.6800000000000002E-3</v>
      </c>
      <c r="S26">
        <f t="shared" si="13"/>
        <v>-2.66E-3</v>
      </c>
      <c r="T26">
        <f t="shared" si="14"/>
        <v>99.2881</v>
      </c>
    </row>
    <row r="27" spans="1:20" x14ac:dyDescent="0.3">
      <c r="A27" t="s">
        <v>665</v>
      </c>
      <c r="B27">
        <v>52.592100000000002</v>
      </c>
      <c r="C27">
        <v>46.728099999999998</v>
      </c>
      <c r="D27">
        <v>2.97E-3</v>
      </c>
      <c r="E27">
        <v>-5.62E-3</v>
      </c>
      <c r="F27">
        <v>6.0800000000000003E-3</v>
      </c>
      <c r="G27">
        <v>-5.2399999999999999E-3</v>
      </c>
      <c r="H27">
        <v>99.318299999999994</v>
      </c>
      <c r="J27">
        <f t="shared" si="20"/>
        <v>-1.5933333333333331E-3</v>
      </c>
      <c r="K27" s="22">
        <f t="shared" si="19"/>
        <v>-15.933333333333332</v>
      </c>
      <c r="M27" t="str">
        <f t="shared" si="7"/>
        <v xml:space="preserve"> 2349 G</v>
      </c>
      <c r="N27">
        <f t="shared" si="8"/>
        <v>2.97E-3</v>
      </c>
      <c r="O27">
        <f t="shared" si="9"/>
        <v>52.592100000000002</v>
      </c>
      <c r="P27">
        <f t="shared" si="10"/>
        <v>46.728099999999998</v>
      </c>
      <c r="Q27">
        <f t="shared" si="11"/>
        <v>-5.62E-3</v>
      </c>
      <c r="R27">
        <f t="shared" si="12"/>
        <v>6.0800000000000003E-3</v>
      </c>
      <c r="S27">
        <f t="shared" si="13"/>
        <v>-5.2399999999999999E-3</v>
      </c>
      <c r="T27">
        <f t="shared" si="14"/>
        <v>99.318299999999994</v>
      </c>
    </row>
    <row r="28" spans="1:20" x14ac:dyDescent="0.3">
      <c r="A28" t="s">
        <v>666</v>
      </c>
      <c r="B28">
        <v>53.021599999999999</v>
      </c>
      <c r="C28">
        <v>47.008400000000002</v>
      </c>
      <c r="D28">
        <v>-1.8290000000000001E-2</v>
      </c>
      <c r="E28">
        <v>-2.8400000000000001E-3</v>
      </c>
      <c r="F28">
        <v>1.9599999999999999E-3</v>
      </c>
      <c r="G28">
        <v>1.5900000000000001E-3</v>
      </c>
      <c r="H28">
        <v>100.012</v>
      </c>
      <c r="J28">
        <f t="shared" si="20"/>
        <v>2.3666666666666663E-4</v>
      </c>
      <c r="K28" s="22">
        <f t="shared" si="19"/>
        <v>2.3666666666666663</v>
      </c>
      <c r="M28" t="str">
        <f t="shared" si="7"/>
        <v xml:space="preserve"> 2350 G</v>
      </c>
      <c r="N28">
        <f t="shared" si="8"/>
        <v>-1.8290000000000001E-2</v>
      </c>
      <c r="O28">
        <f t="shared" si="9"/>
        <v>53.021599999999999</v>
      </c>
      <c r="P28">
        <f t="shared" si="10"/>
        <v>47.008400000000002</v>
      </c>
      <c r="Q28">
        <f t="shared" si="11"/>
        <v>-2.8400000000000001E-3</v>
      </c>
      <c r="R28">
        <f t="shared" si="12"/>
        <v>1.9599999999999999E-3</v>
      </c>
      <c r="S28">
        <f t="shared" si="13"/>
        <v>1.5900000000000001E-3</v>
      </c>
      <c r="T28">
        <f t="shared" si="14"/>
        <v>100.012</v>
      </c>
    </row>
    <row r="29" spans="1:20" x14ac:dyDescent="0.3">
      <c r="A29" t="s">
        <v>667</v>
      </c>
      <c r="B29">
        <v>52.202199999999998</v>
      </c>
      <c r="C29">
        <v>46.308799999999998</v>
      </c>
      <c r="D29">
        <v>2.479E-2</v>
      </c>
      <c r="E29">
        <v>-4.4799999999999996E-3</v>
      </c>
      <c r="F29">
        <v>1.66E-3</v>
      </c>
      <c r="G29">
        <v>2.8400000000000001E-3</v>
      </c>
      <c r="H29">
        <v>98.535799999999995</v>
      </c>
      <c r="J29">
        <f t="shared" si="20"/>
        <v>6.6666666666668284E-6</v>
      </c>
      <c r="K29" s="22">
        <f t="shared" si="19"/>
        <v>6.6666666666668289E-2</v>
      </c>
      <c r="M29" t="str">
        <f t="shared" si="7"/>
        <v xml:space="preserve"> 2351 G</v>
      </c>
      <c r="N29">
        <f t="shared" si="8"/>
        <v>2.479E-2</v>
      </c>
      <c r="O29">
        <f t="shared" si="9"/>
        <v>52.202199999999998</v>
      </c>
      <c r="P29">
        <f t="shared" si="10"/>
        <v>46.308799999999998</v>
      </c>
      <c r="Q29">
        <f t="shared" si="11"/>
        <v>-4.4799999999999996E-3</v>
      </c>
      <c r="R29">
        <f t="shared" si="12"/>
        <v>1.66E-3</v>
      </c>
      <c r="S29">
        <f t="shared" si="13"/>
        <v>2.8400000000000001E-3</v>
      </c>
      <c r="T29">
        <f t="shared" si="14"/>
        <v>98.535799999999995</v>
      </c>
    </row>
    <row r="30" spans="1:20" x14ac:dyDescent="0.3">
      <c r="A30" t="s">
        <v>668</v>
      </c>
      <c r="B30">
        <v>52.195300000000003</v>
      </c>
      <c r="C30">
        <v>46.676299999999998</v>
      </c>
      <c r="D30">
        <v>3.79E-3</v>
      </c>
      <c r="E30">
        <v>-2.8300000000000001E-3</v>
      </c>
      <c r="F30">
        <v>3.4299999999999999E-3</v>
      </c>
      <c r="G30">
        <v>1.16E-3</v>
      </c>
      <c r="H30">
        <v>98.877099999999999</v>
      </c>
      <c r="J30">
        <f t="shared" si="20"/>
        <v>5.8666666666666665E-4</v>
      </c>
      <c r="K30" s="22">
        <f t="shared" si="19"/>
        <v>5.8666666666666663</v>
      </c>
      <c r="M30" t="str">
        <f t="shared" si="7"/>
        <v xml:space="preserve"> 2352 G</v>
      </c>
      <c r="N30">
        <f t="shared" si="8"/>
        <v>3.79E-3</v>
      </c>
      <c r="O30">
        <f t="shared" si="9"/>
        <v>52.195300000000003</v>
      </c>
      <c r="P30">
        <f t="shared" si="10"/>
        <v>46.676299999999998</v>
      </c>
      <c r="Q30">
        <f t="shared" si="11"/>
        <v>-2.8300000000000001E-3</v>
      </c>
      <c r="R30">
        <f t="shared" si="12"/>
        <v>3.4299999999999999E-3</v>
      </c>
      <c r="S30">
        <f t="shared" si="13"/>
        <v>1.16E-3</v>
      </c>
      <c r="T30">
        <f t="shared" si="14"/>
        <v>98.877099999999999</v>
      </c>
    </row>
    <row r="31" spans="1:20" x14ac:dyDescent="0.3">
      <c r="A31" t="s">
        <v>669</v>
      </c>
      <c r="B31">
        <v>52.916600000000003</v>
      </c>
      <c r="C31">
        <v>46.795099999999998</v>
      </c>
      <c r="D31">
        <v>-5.7299999999999999E-3</v>
      </c>
      <c r="E31">
        <v>2.4399999999999999E-3</v>
      </c>
      <c r="F31">
        <v>-1.73E-3</v>
      </c>
      <c r="G31">
        <v>2.3900000000000002E-3</v>
      </c>
      <c r="H31">
        <v>99.709100000000007</v>
      </c>
      <c r="J31">
        <f t="shared" si="20"/>
        <v>1.0333333333333334E-3</v>
      </c>
      <c r="K31" s="22">
        <f t="shared" si="19"/>
        <v>10.333333333333334</v>
      </c>
      <c r="M31" t="str">
        <f t="shared" si="7"/>
        <v xml:space="preserve"> 2353 G</v>
      </c>
      <c r="N31">
        <f t="shared" si="8"/>
        <v>-5.7299999999999999E-3</v>
      </c>
      <c r="O31">
        <f t="shared" si="9"/>
        <v>52.916600000000003</v>
      </c>
      <c r="P31">
        <f t="shared" si="10"/>
        <v>46.795099999999998</v>
      </c>
      <c r="Q31">
        <f t="shared" si="11"/>
        <v>2.4399999999999999E-3</v>
      </c>
      <c r="R31">
        <f t="shared" si="12"/>
        <v>-1.73E-3</v>
      </c>
      <c r="S31">
        <f t="shared" si="13"/>
        <v>2.3900000000000002E-3</v>
      </c>
      <c r="T31">
        <f t="shared" si="14"/>
        <v>99.709100000000007</v>
      </c>
    </row>
    <row r="32" spans="1:20" x14ac:dyDescent="0.3">
      <c r="A32" t="s">
        <v>670</v>
      </c>
      <c r="B32">
        <v>52.1175</v>
      </c>
      <c r="C32">
        <v>46.464199999999998</v>
      </c>
      <c r="D32">
        <v>2.5250000000000002E-2</v>
      </c>
      <c r="E32">
        <v>5.8E-4</v>
      </c>
      <c r="F32">
        <v>2.7499999999999998E-3</v>
      </c>
      <c r="G32">
        <v>-2.1800000000000001E-3</v>
      </c>
      <c r="H32">
        <v>98.608199999999997</v>
      </c>
      <c r="J32">
        <f t="shared" si="20"/>
        <v>3.8333333333333318E-4</v>
      </c>
      <c r="K32" s="22">
        <f t="shared" si="19"/>
        <v>3.8333333333333317</v>
      </c>
      <c r="M32" t="str">
        <f t="shared" si="7"/>
        <v xml:space="preserve"> 2354 G</v>
      </c>
      <c r="N32">
        <f t="shared" si="8"/>
        <v>2.5250000000000002E-2</v>
      </c>
      <c r="O32">
        <f t="shared" si="9"/>
        <v>52.1175</v>
      </c>
      <c r="P32">
        <f t="shared" si="10"/>
        <v>46.464199999999998</v>
      </c>
      <c r="Q32">
        <f t="shared" si="11"/>
        <v>5.8E-4</v>
      </c>
      <c r="R32">
        <f t="shared" si="12"/>
        <v>2.7499999999999998E-3</v>
      </c>
      <c r="S32">
        <f t="shared" si="13"/>
        <v>-2.1800000000000001E-3</v>
      </c>
      <c r="T32">
        <f t="shared" si="14"/>
        <v>98.608199999999997</v>
      </c>
    </row>
    <row r="33" spans="1:29" x14ac:dyDescent="0.3">
      <c r="A33" t="s">
        <v>671</v>
      </c>
      <c r="B33">
        <v>52.634300000000003</v>
      </c>
      <c r="C33">
        <v>46.749099999999999</v>
      </c>
      <c r="D33">
        <v>-9.7000000000000003E-3</v>
      </c>
      <c r="E33">
        <v>-4.4999999999999999E-4</v>
      </c>
      <c r="F33">
        <v>4.7000000000000002E-3</v>
      </c>
      <c r="G33">
        <v>3.8899999999999998E-3</v>
      </c>
      <c r="H33">
        <v>99.381799999999998</v>
      </c>
      <c r="J33">
        <f t="shared" si="20"/>
        <v>2.7133333333333332E-3</v>
      </c>
      <c r="K33" s="22">
        <f t="shared" si="19"/>
        <v>27.133333333333333</v>
      </c>
      <c r="M33" t="str">
        <f t="shared" si="7"/>
        <v xml:space="preserve"> 2355 G</v>
      </c>
      <c r="N33">
        <f t="shared" si="8"/>
        <v>-9.7000000000000003E-3</v>
      </c>
      <c r="O33">
        <f t="shared" si="9"/>
        <v>52.634300000000003</v>
      </c>
      <c r="P33">
        <f t="shared" si="10"/>
        <v>46.749099999999999</v>
      </c>
      <c r="Q33">
        <f t="shared" si="11"/>
        <v>-4.4999999999999999E-4</v>
      </c>
      <c r="R33">
        <f t="shared" si="12"/>
        <v>4.7000000000000002E-3</v>
      </c>
      <c r="S33">
        <f t="shared" si="13"/>
        <v>3.8899999999999998E-3</v>
      </c>
      <c r="T33">
        <f t="shared" si="14"/>
        <v>99.381799999999998</v>
      </c>
    </row>
    <row r="36" spans="1:29" x14ac:dyDescent="0.3">
      <c r="A36" s="1" t="s">
        <v>1109</v>
      </c>
      <c r="B36" s="1" t="s">
        <v>1110</v>
      </c>
    </row>
    <row r="37" spans="1:29" x14ac:dyDescent="0.3">
      <c r="A37" t="s">
        <v>0</v>
      </c>
      <c r="B37" t="s">
        <v>13</v>
      </c>
      <c r="C37" t="s">
        <v>380</v>
      </c>
      <c r="D37" t="s">
        <v>12</v>
      </c>
      <c r="E37" t="s">
        <v>15</v>
      </c>
      <c r="F37" t="s">
        <v>15</v>
      </c>
      <c r="G37" t="s">
        <v>15</v>
      </c>
      <c r="H37" t="s">
        <v>29</v>
      </c>
      <c r="W37" t="s">
        <v>61</v>
      </c>
      <c r="X37" t="s">
        <v>62</v>
      </c>
      <c r="Y37" t="s">
        <v>63</v>
      </c>
      <c r="Z37" t="s">
        <v>64</v>
      </c>
      <c r="AA37" t="s">
        <v>65</v>
      </c>
      <c r="AB37" t="s">
        <v>66</v>
      </c>
      <c r="AC37" t="s">
        <v>67</v>
      </c>
    </row>
    <row r="38" spans="1:29" x14ac:dyDescent="0.3">
      <c r="A38" t="s">
        <v>1106</v>
      </c>
      <c r="B38">
        <v>21.312100000000001</v>
      </c>
      <c r="C38">
        <v>34.783900000000003</v>
      </c>
      <c r="D38">
        <v>40.620600000000003</v>
      </c>
      <c r="E38">
        <v>3.16E-3</v>
      </c>
      <c r="F38">
        <v>6.5900000000000004E-3</v>
      </c>
      <c r="G38">
        <v>7.5500000000000003E-3</v>
      </c>
      <c r="H38">
        <v>96.733900000000006</v>
      </c>
      <c r="J38">
        <f t="shared" ref="J38" si="21">AVERAGE(E38:G38)</f>
        <v>5.7666666666666665E-3</v>
      </c>
      <c r="K38" s="22">
        <f t="shared" ref="K38" si="22">J38*10000</f>
        <v>57.666666666666664</v>
      </c>
      <c r="W38">
        <f>B38/32.06</f>
        <v>0.66475670617592009</v>
      </c>
      <c r="X38">
        <f>(C38)/55.85</f>
        <v>0.62280931065353629</v>
      </c>
      <c r="Y38">
        <f>(D38)/74.94</f>
        <v>0.54204163330664534</v>
      </c>
      <c r="Z38">
        <f>SUM(W38:Y38)</f>
        <v>1.8296076501361018</v>
      </c>
      <c r="AA38">
        <f>100*W38/Z38</f>
        <v>36.333292885306307</v>
      </c>
      <c r="AB38">
        <f>100*X38/Z38</f>
        <v>34.040593927731251</v>
      </c>
      <c r="AC38">
        <f>100*Y38/Z38</f>
        <v>29.626113186962442</v>
      </c>
    </row>
    <row r="39" spans="1:29" x14ac:dyDescent="0.3">
      <c r="A39" t="s">
        <v>1107</v>
      </c>
      <c r="B39">
        <v>21.879899999999999</v>
      </c>
      <c r="C39">
        <v>35.038800000000002</v>
      </c>
      <c r="D39">
        <v>41.084699999999998</v>
      </c>
      <c r="E39">
        <v>4.1099999999999999E-3</v>
      </c>
      <c r="F39">
        <v>6.8500000000000002E-3</v>
      </c>
      <c r="G39">
        <v>4.2599999999999999E-3</v>
      </c>
      <c r="H39">
        <v>98.018600000000006</v>
      </c>
      <c r="J39">
        <f t="shared" ref="J39:J40" si="23">AVERAGE(E39:G39)</f>
        <v>5.0733333333333333E-3</v>
      </c>
      <c r="K39" s="22">
        <f t="shared" ref="K39:K40" si="24">J39*10000</f>
        <v>50.733333333333334</v>
      </c>
      <c r="W39">
        <f t="shared" ref="W39:W40" si="25">B39/32.06</f>
        <v>0.68246724890829691</v>
      </c>
      <c r="X39">
        <f t="shared" ref="X39:X40" si="26">(C39)/55.85</f>
        <v>0.62737332139659807</v>
      </c>
      <c r="Y39">
        <f t="shared" ref="Y39:Y40" si="27">(D39)/74.94</f>
        <v>0.54823458767013611</v>
      </c>
      <c r="Z39">
        <f t="shared" ref="Z39:Z40" si="28">SUM(W39:Y39)</f>
        <v>1.8580751579750312</v>
      </c>
      <c r="AA39">
        <f t="shared" ref="AA39:AA40" si="29">100*W39/Z39</f>
        <v>36.729797822175499</v>
      </c>
      <c r="AB39">
        <f t="shared" ref="AB39:AB40" si="30">100*X39/Z39</f>
        <v>33.764690233538374</v>
      </c>
      <c r="AC39">
        <f t="shared" ref="AC39:AC40" si="31">100*Y39/Z39</f>
        <v>29.505511944286127</v>
      </c>
    </row>
    <row r="40" spans="1:29" x14ac:dyDescent="0.3">
      <c r="A40" t="s">
        <v>1108</v>
      </c>
      <c r="B40">
        <v>22.135899999999999</v>
      </c>
      <c r="C40">
        <v>34.7102</v>
      </c>
      <c r="D40">
        <v>37.167700000000004</v>
      </c>
      <c r="E40">
        <v>1.8600000000000001E-3</v>
      </c>
      <c r="F40">
        <v>8.7299999999999999E-3</v>
      </c>
      <c r="G40">
        <v>3.4199999999999999E-3</v>
      </c>
      <c r="H40">
        <v>94.027900000000002</v>
      </c>
      <c r="J40">
        <f t="shared" si="23"/>
        <v>4.6699999999999997E-3</v>
      </c>
      <c r="K40" s="22">
        <f t="shared" si="24"/>
        <v>46.699999999999996</v>
      </c>
      <c r="W40">
        <f t="shared" si="25"/>
        <v>0.69045227698066114</v>
      </c>
      <c r="X40">
        <f t="shared" si="26"/>
        <v>0.62148970456580122</v>
      </c>
      <c r="Y40">
        <f t="shared" si="27"/>
        <v>0.49596610621830806</v>
      </c>
      <c r="Z40">
        <f t="shared" si="28"/>
        <v>1.8079080877647704</v>
      </c>
      <c r="AA40">
        <f t="shared" si="29"/>
        <v>38.190673610753649</v>
      </c>
      <c r="AB40">
        <f t="shared" si="30"/>
        <v>34.376178123866225</v>
      </c>
      <c r="AC40">
        <f t="shared" si="31"/>
        <v>27.433148265380122</v>
      </c>
    </row>
    <row r="41" spans="1:29" x14ac:dyDescent="0.3">
      <c r="AC41">
        <f>_xlfn.STDEV.P(AC38:AC40)</f>
        <v>1.0065524783291204</v>
      </c>
    </row>
  </sheetData>
  <conditionalFormatting sqref="K4:K10 K15:K20">
    <cfRule type="cellIs" dxfId="49" priority="4" operator="greaterThan">
      <formula>100</formula>
    </cfRule>
  </conditionalFormatting>
  <conditionalFormatting sqref="K25:K33">
    <cfRule type="cellIs" dxfId="48" priority="2" operator="greaterThan">
      <formula>100</formula>
    </cfRule>
  </conditionalFormatting>
  <conditionalFormatting sqref="K38:K40">
    <cfRule type="cellIs" dxfId="47" priority="1" operator="greaterThan">
      <formula>100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AE75"/>
  <sheetViews>
    <sheetView workbookViewId="0">
      <selection activeCell="W41" sqref="W41:AC44"/>
    </sheetView>
  </sheetViews>
  <sheetFormatPr defaultRowHeight="14.4" x14ac:dyDescent="0.3"/>
  <sheetData>
    <row r="2" spans="1:31" x14ac:dyDescent="0.3">
      <c r="A2" s="1" t="s">
        <v>549</v>
      </c>
      <c r="B2" s="1" t="s">
        <v>560</v>
      </c>
    </row>
    <row r="3" spans="1:31" x14ac:dyDescent="0.3">
      <c r="A3" t="s">
        <v>0</v>
      </c>
      <c r="B3" t="s">
        <v>13</v>
      </c>
      <c r="C3" t="s">
        <v>380</v>
      </c>
      <c r="D3" t="s">
        <v>12</v>
      </c>
      <c r="E3" t="s">
        <v>15</v>
      </c>
      <c r="F3" t="s">
        <v>15</v>
      </c>
      <c r="G3" t="s">
        <v>15</v>
      </c>
      <c r="H3" t="s">
        <v>29</v>
      </c>
      <c r="W3" t="s">
        <v>61</v>
      </c>
      <c r="X3" t="s">
        <v>62</v>
      </c>
      <c r="Y3" t="s">
        <v>63</v>
      </c>
      <c r="Z3" t="s">
        <v>64</v>
      </c>
      <c r="AA3" t="s">
        <v>65</v>
      </c>
      <c r="AB3" t="s">
        <v>66</v>
      </c>
      <c r="AC3" t="s">
        <v>67</v>
      </c>
    </row>
    <row r="4" spans="1:31" x14ac:dyDescent="0.3">
      <c r="A4" t="s">
        <v>563</v>
      </c>
      <c r="B4">
        <v>52.153599999999997</v>
      </c>
      <c r="C4">
        <v>46.496200000000002</v>
      </c>
      <c r="D4">
        <v>0.54488999999999999</v>
      </c>
      <c r="E4">
        <v>-5.9999999999999995E-4</v>
      </c>
      <c r="F4">
        <v>3.4000000000000002E-4</v>
      </c>
      <c r="G4">
        <v>-1.4E-3</v>
      </c>
      <c r="H4">
        <v>99.192999999999998</v>
      </c>
      <c r="J4">
        <f t="shared" ref="J4" si="0">AVERAGE(E4:G4)</f>
        <v>-5.533333333333333E-4</v>
      </c>
      <c r="K4" s="22">
        <f t="shared" ref="K4:K7" si="1">J4*10000</f>
        <v>-5.5333333333333332</v>
      </c>
      <c r="M4" t="str">
        <f t="shared" ref="M4" si="2">A4</f>
        <v xml:space="preserve"> 2266 G</v>
      </c>
      <c r="N4">
        <f t="shared" ref="N4" si="3">D4</f>
        <v>0.54488999999999999</v>
      </c>
      <c r="O4">
        <f t="shared" ref="O4:P4" si="4">B4</f>
        <v>52.153599999999997</v>
      </c>
      <c r="P4">
        <f t="shared" si="4"/>
        <v>46.496200000000002</v>
      </c>
      <c r="Q4">
        <f t="shared" ref="Q4:T4" si="5">E4</f>
        <v>-5.9999999999999995E-4</v>
      </c>
      <c r="R4">
        <f t="shared" si="5"/>
        <v>3.4000000000000002E-4</v>
      </c>
      <c r="S4">
        <f t="shared" si="5"/>
        <v>-1.4E-3</v>
      </c>
      <c r="T4">
        <f t="shared" si="5"/>
        <v>99.192999999999998</v>
      </c>
      <c r="W4">
        <f>B4/32.06</f>
        <v>1.6267498440424202</v>
      </c>
      <c r="X4">
        <f>(C4)/55.85</f>
        <v>0.83251924798567589</v>
      </c>
      <c r="Y4">
        <f>(D4)/74.94</f>
        <v>7.2710168134507607E-3</v>
      </c>
      <c r="Z4">
        <f>SUM(W4:Y4)</f>
        <v>2.4665401088415471</v>
      </c>
      <c r="AA4">
        <f>100*W4/Z4</f>
        <v>65.95270185192534</v>
      </c>
      <c r="AB4">
        <f>100*X4/Z4</f>
        <v>33.752512071522034</v>
      </c>
      <c r="AC4">
        <f>100*Y4/Z4</f>
        <v>0.29478607655262162</v>
      </c>
      <c r="AE4">
        <v>30.978935249924525</v>
      </c>
    </row>
    <row r="5" spans="1:31" x14ac:dyDescent="0.3">
      <c r="A5" t="s">
        <v>564</v>
      </c>
      <c r="B5">
        <v>52.085099999999997</v>
      </c>
      <c r="C5">
        <v>46.454300000000003</v>
      </c>
      <c r="D5">
        <v>0.64546000000000003</v>
      </c>
      <c r="E5">
        <v>-3.0200000000000001E-3</v>
      </c>
      <c r="F5">
        <v>-6.8000000000000005E-4</v>
      </c>
      <c r="G5">
        <v>-5.4000000000000003E-3</v>
      </c>
      <c r="H5">
        <v>99.175700000000006</v>
      </c>
      <c r="J5">
        <f t="shared" ref="J5:J7" si="6">AVERAGE(E5:G5)</f>
        <v>-3.0333333333333336E-3</v>
      </c>
      <c r="K5" s="22">
        <f t="shared" si="1"/>
        <v>-30.333333333333336</v>
      </c>
      <c r="M5" t="str">
        <f t="shared" ref="M5:M65" si="7">A5</f>
        <v xml:space="preserve"> 2267 G</v>
      </c>
      <c r="N5">
        <f t="shared" ref="N5:N65" si="8">D5</f>
        <v>0.64546000000000003</v>
      </c>
      <c r="O5">
        <f t="shared" ref="O5:O65" si="9">B5</f>
        <v>52.085099999999997</v>
      </c>
      <c r="P5">
        <f t="shared" ref="P5:P65" si="10">C5</f>
        <v>46.454300000000003</v>
      </c>
      <c r="Q5">
        <f t="shared" ref="Q5:Q65" si="11">E5</f>
        <v>-3.0200000000000001E-3</v>
      </c>
      <c r="R5">
        <f t="shared" ref="R5:R65" si="12">F5</f>
        <v>-6.8000000000000005E-4</v>
      </c>
      <c r="S5">
        <f t="shared" ref="S5:S65" si="13">G5</f>
        <v>-5.4000000000000003E-3</v>
      </c>
      <c r="T5">
        <f t="shared" ref="T5:T65" si="14">H5</f>
        <v>99.175700000000006</v>
      </c>
      <c r="W5">
        <f t="shared" ref="W5:W53" si="15">B5/32.06</f>
        <v>1.6246132252027445</v>
      </c>
      <c r="X5">
        <f t="shared" ref="X5:X53" si="16">(C5)/55.85</f>
        <v>0.83176902417188903</v>
      </c>
      <c r="Y5">
        <f t="shared" ref="Y5:Y53" si="17">(D5)/74.94</f>
        <v>8.613023752335202E-3</v>
      </c>
      <c r="Z5">
        <f t="shared" ref="Z5:Z53" si="18">SUM(W5:Y5)</f>
        <v>2.4649952731269686</v>
      </c>
      <c r="AA5">
        <f t="shared" ref="AA5:AA53" si="19">100*W5/Z5</f>
        <v>65.907356615002428</v>
      </c>
      <c r="AB5">
        <f t="shared" ref="AB5:AB53" si="20">100*X5/Z5</f>
        <v>33.743229986674528</v>
      </c>
      <c r="AC5">
        <f t="shared" ref="AC5:AC53" si="21">100*Y5/Z5</f>
        <v>0.3494133983230383</v>
      </c>
      <c r="AE5">
        <v>28.115261632019891</v>
      </c>
    </row>
    <row r="6" spans="1:31" x14ac:dyDescent="0.3">
      <c r="A6" t="s">
        <v>565</v>
      </c>
      <c r="B6">
        <v>51.9818</v>
      </c>
      <c r="C6">
        <v>46.407400000000003</v>
      </c>
      <c r="D6">
        <v>0.78108999999999995</v>
      </c>
      <c r="E6">
        <v>-3.5400000000000002E-3</v>
      </c>
      <c r="F6">
        <v>2.5799999999999998E-3</v>
      </c>
      <c r="G6">
        <v>-1.8799999999999999E-3</v>
      </c>
      <c r="H6">
        <v>99.167400000000001</v>
      </c>
      <c r="J6">
        <f t="shared" si="6"/>
        <v>-9.4666666666666684E-4</v>
      </c>
      <c r="K6" s="22">
        <f t="shared" si="1"/>
        <v>-9.4666666666666686</v>
      </c>
      <c r="M6" t="str">
        <f t="shared" si="7"/>
        <v xml:space="preserve"> 2268 G</v>
      </c>
      <c r="N6">
        <f t="shared" si="8"/>
        <v>0.78108999999999995</v>
      </c>
      <c r="O6">
        <f t="shared" si="9"/>
        <v>51.9818</v>
      </c>
      <c r="P6">
        <f t="shared" si="10"/>
        <v>46.407400000000003</v>
      </c>
      <c r="Q6">
        <f t="shared" si="11"/>
        <v>-3.5400000000000002E-3</v>
      </c>
      <c r="R6">
        <f t="shared" si="12"/>
        <v>2.5799999999999998E-3</v>
      </c>
      <c r="S6">
        <f t="shared" si="13"/>
        <v>-1.8799999999999999E-3</v>
      </c>
      <c r="T6">
        <f t="shared" si="14"/>
        <v>99.167400000000001</v>
      </c>
      <c r="W6">
        <f t="shared" si="15"/>
        <v>1.6213911416094822</v>
      </c>
      <c r="X6">
        <f t="shared" si="16"/>
        <v>0.83092927484333035</v>
      </c>
      <c r="Y6">
        <f t="shared" si="17"/>
        <v>1.0422871630637843E-2</v>
      </c>
      <c r="Z6">
        <f t="shared" si="18"/>
        <v>2.4627432880834506</v>
      </c>
      <c r="AA6">
        <f t="shared" si="19"/>
        <v>65.836790600748202</v>
      </c>
      <c r="AB6">
        <f t="shared" si="20"/>
        <v>33.73998738983363</v>
      </c>
      <c r="AC6">
        <f t="shared" si="21"/>
        <v>0.42322200941816801</v>
      </c>
      <c r="AE6">
        <v>30.32621090873905</v>
      </c>
    </row>
    <row r="7" spans="1:31" x14ac:dyDescent="0.3">
      <c r="A7" t="s">
        <v>566</v>
      </c>
      <c r="B7">
        <v>52.254199999999997</v>
      </c>
      <c r="C7">
        <v>46.408499999999997</v>
      </c>
      <c r="D7">
        <v>0.18837999999999999</v>
      </c>
      <c r="E7">
        <v>-1.1900000000000001E-3</v>
      </c>
      <c r="F7">
        <v>1.58E-3</v>
      </c>
      <c r="G7">
        <v>-1.57E-3</v>
      </c>
      <c r="H7">
        <v>98.849900000000005</v>
      </c>
      <c r="J7">
        <f t="shared" si="6"/>
        <v>-3.9333333333333337E-4</v>
      </c>
      <c r="K7" s="22">
        <f t="shared" si="1"/>
        <v>-3.9333333333333336</v>
      </c>
      <c r="M7" t="str">
        <f t="shared" si="7"/>
        <v xml:space="preserve"> 2269 G</v>
      </c>
      <c r="N7">
        <f t="shared" si="8"/>
        <v>0.18837999999999999</v>
      </c>
      <c r="O7">
        <f t="shared" si="9"/>
        <v>52.254199999999997</v>
      </c>
      <c r="P7">
        <f t="shared" si="10"/>
        <v>46.408499999999997</v>
      </c>
      <c r="Q7">
        <f t="shared" si="11"/>
        <v>-1.1900000000000001E-3</v>
      </c>
      <c r="R7">
        <f t="shared" si="12"/>
        <v>1.58E-3</v>
      </c>
      <c r="S7">
        <f t="shared" si="13"/>
        <v>-1.57E-3</v>
      </c>
      <c r="T7">
        <f t="shared" si="14"/>
        <v>98.849900000000005</v>
      </c>
      <c r="AE7">
        <v>30.543252234659818</v>
      </c>
    </row>
    <row r="8" spans="1:31" x14ac:dyDescent="0.3">
      <c r="AE8">
        <v>30.564478347212166</v>
      </c>
    </row>
    <row r="9" spans="1:31" x14ac:dyDescent="0.3">
      <c r="AE9">
        <v>30.829775553274747</v>
      </c>
    </row>
    <row r="10" spans="1:31" x14ac:dyDescent="0.3">
      <c r="A10" s="1" t="s">
        <v>550</v>
      </c>
      <c r="B10" s="1" t="s">
        <v>561</v>
      </c>
      <c r="AE10">
        <v>31.275747567043677</v>
      </c>
    </row>
    <row r="11" spans="1:31" x14ac:dyDescent="0.3">
      <c r="A11" t="s">
        <v>0</v>
      </c>
      <c r="B11" t="s">
        <v>13</v>
      </c>
      <c r="C11" t="s">
        <v>380</v>
      </c>
      <c r="D11" t="s">
        <v>12</v>
      </c>
      <c r="E11" t="s">
        <v>15</v>
      </c>
      <c r="F11" t="s">
        <v>15</v>
      </c>
      <c r="G11" t="s">
        <v>15</v>
      </c>
      <c r="H11" t="s">
        <v>29</v>
      </c>
      <c r="AE11">
        <v>27.725787680828887</v>
      </c>
    </row>
    <row r="12" spans="1:31" x14ac:dyDescent="0.3">
      <c r="A12" t="s">
        <v>567</v>
      </c>
      <c r="B12">
        <v>51.6447</v>
      </c>
      <c r="C12">
        <v>46.545099999999998</v>
      </c>
      <c r="D12">
        <v>1.3364</v>
      </c>
      <c r="E12">
        <v>1.7600000000000001E-3</v>
      </c>
      <c r="F12">
        <v>8.0000000000000004E-4</v>
      </c>
      <c r="G12">
        <v>2.9E-4</v>
      </c>
      <c r="H12">
        <v>99.528999999999996</v>
      </c>
      <c r="J12">
        <f t="shared" ref="J12" si="22">AVERAGE(E12:G12)</f>
        <v>9.5E-4</v>
      </c>
      <c r="K12" s="22">
        <f t="shared" ref="K12:K20" si="23">J12*10000</f>
        <v>9.5</v>
      </c>
      <c r="M12" t="str">
        <f t="shared" si="7"/>
        <v xml:space="preserve"> 2270 G</v>
      </c>
      <c r="N12">
        <f t="shared" si="8"/>
        <v>1.3364</v>
      </c>
      <c r="O12">
        <f t="shared" si="9"/>
        <v>51.6447</v>
      </c>
      <c r="P12">
        <f t="shared" si="10"/>
        <v>46.545099999999998</v>
      </c>
      <c r="Q12">
        <f t="shared" si="11"/>
        <v>1.7600000000000001E-3</v>
      </c>
      <c r="R12">
        <f t="shared" si="12"/>
        <v>8.0000000000000004E-4</v>
      </c>
      <c r="S12">
        <f t="shared" si="13"/>
        <v>2.9E-4</v>
      </c>
      <c r="T12">
        <f t="shared" si="14"/>
        <v>99.528999999999996</v>
      </c>
      <c r="W12">
        <f t="shared" si="15"/>
        <v>1.6108764815970056</v>
      </c>
      <c r="X12">
        <f t="shared" si="16"/>
        <v>0.83339480752014317</v>
      </c>
      <c r="Y12">
        <f t="shared" si="17"/>
        <v>1.7832933013077128E-2</v>
      </c>
      <c r="Z12">
        <f t="shared" si="18"/>
        <v>2.4621042221302258</v>
      </c>
      <c r="AA12">
        <f t="shared" si="19"/>
        <v>65.426819348990293</v>
      </c>
      <c r="AB12">
        <f t="shared" si="20"/>
        <v>33.848884219819318</v>
      </c>
      <c r="AC12">
        <f t="shared" si="21"/>
        <v>0.72429643119038956</v>
      </c>
      <c r="AE12">
        <v>29.945871671055603</v>
      </c>
    </row>
    <row r="13" spans="1:31" x14ac:dyDescent="0.3">
      <c r="A13" t="s">
        <v>568</v>
      </c>
      <c r="B13">
        <v>52.692999999999998</v>
      </c>
      <c r="C13">
        <v>46.675699999999999</v>
      </c>
      <c r="D13">
        <v>-2.4099999999999998E-3</v>
      </c>
      <c r="E13">
        <v>2.7999999999999998E-4</v>
      </c>
      <c r="F13">
        <v>3.6000000000000002E-4</v>
      </c>
      <c r="G13">
        <v>2.1199999999999999E-3</v>
      </c>
      <c r="H13">
        <v>99.369100000000003</v>
      </c>
      <c r="J13">
        <f t="shared" ref="J13:J20" si="24">AVERAGE(E13:G13)</f>
        <v>9.1999999999999992E-4</v>
      </c>
      <c r="K13" s="22">
        <f t="shared" si="23"/>
        <v>9.1999999999999993</v>
      </c>
      <c r="M13" t="str">
        <f t="shared" si="7"/>
        <v xml:space="preserve"> 2271 G</v>
      </c>
      <c r="N13">
        <f t="shared" si="8"/>
        <v>-2.4099999999999998E-3</v>
      </c>
      <c r="O13">
        <f t="shared" si="9"/>
        <v>52.692999999999998</v>
      </c>
      <c r="P13">
        <f t="shared" si="10"/>
        <v>46.675699999999999</v>
      </c>
      <c r="Q13">
        <f t="shared" si="11"/>
        <v>2.7999999999999998E-4</v>
      </c>
      <c r="R13">
        <f t="shared" si="12"/>
        <v>3.6000000000000002E-4</v>
      </c>
      <c r="S13">
        <f t="shared" si="13"/>
        <v>2.1199999999999999E-3</v>
      </c>
      <c r="T13">
        <f t="shared" si="14"/>
        <v>99.369100000000003</v>
      </c>
      <c r="W13">
        <f t="shared" si="15"/>
        <v>1.6435745477230193</v>
      </c>
      <c r="X13">
        <f t="shared" si="16"/>
        <v>0.83573321396598022</v>
      </c>
      <c r="Y13">
        <f t="shared" si="17"/>
        <v>-3.2159060581798768E-5</v>
      </c>
      <c r="Z13">
        <f t="shared" si="18"/>
        <v>2.4792756026284177</v>
      </c>
      <c r="AA13">
        <f t="shared" si="19"/>
        <v>66.292531011097537</v>
      </c>
      <c r="AB13">
        <f t="shared" si="20"/>
        <v>33.708766104098025</v>
      </c>
      <c r="AC13">
        <f t="shared" si="21"/>
        <v>-1.2971151955718501E-3</v>
      </c>
      <c r="AE13">
        <v>29.527698958636474</v>
      </c>
    </row>
    <row r="14" spans="1:31" x14ac:dyDescent="0.3">
      <c r="A14" t="s">
        <v>569</v>
      </c>
      <c r="B14">
        <v>52.0336</v>
      </c>
      <c r="C14">
        <v>46.642699999999998</v>
      </c>
      <c r="D14">
        <v>0.82665999999999995</v>
      </c>
      <c r="E14">
        <v>-3.3999999999999998E-3</v>
      </c>
      <c r="F14">
        <v>-6.0000000000000002E-5</v>
      </c>
      <c r="G14">
        <v>-3.7100000000000002E-3</v>
      </c>
      <c r="H14">
        <v>99.495800000000003</v>
      </c>
      <c r="J14">
        <f t="shared" si="24"/>
        <v>-2.3900000000000002E-3</v>
      </c>
      <c r="K14" s="22">
        <f t="shared" si="23"/>
        <v>-23.900000000000002</v>
      </c>
      <c r="M14" t="str">
        <f t="shared" si="7"/>
        <v xml:space="preserve"> 2272 G</v>
      </c>
      <c r="N14">
        <f t="shared" si="8"/>
        <v>0.82665999999999995</v>
      </c>
      <c r="O14">
        <f t="shared" si="9"/>
        <v>52.0336</v>
      </c>
      <c r="P14">
        <f t="shared" si="10"/>
        <v>46.642699999999998</v>
      </c>
      <c r="Q14">
        <f t="shared" si="11"/>
        <v>-3.3999999999999998E-3</v>
      </c>
      <c r="R14">
        <f t="shared" si="12"/>
        <v>-6.0000000000000002E-5</v>
      </c>
      <c r="S14">
        <f t="shared" si="13"/>
        <v>-3.7100000000000002E-3</v>
      </c>
      <c r="T14">
        <f t="shared" si="14"/>
        <v>99.495800000000003</v>
      </c>
      <c r="W14">
        <f t="shared" si="15"/>
        <v>1.6230068621334997</v>
      </c>
      <c r="X14">
        <f t="shared" si="16"/>
        <v>0.83514234556848699</v>
      </c>
      <c r="Y14">
        <f t="shared" si="17"/>
        <v>1.1030958099813184E-2</v>
      </c>
      <c r="Z14">
        <f t="shared" si="18"/>
        <v>2.4691801658018</v>
      </c>
      <c r="AA14">
        <f t="shared" si="19"/>
        <v>65.730596924930012</v>
      </c>
      <c r="AB14">
        <f t="shared" si="20"/>
        <v>33.822657298775802</v>
      </c>
      <c r="AC14">
        <f t="shared" si="21"/>
        <v>0.4467457762941805</v>
      </c>
      <c r="AE14">
        <v>31.060640350088136</v>
      </c>
    </row>
    <row r="15" spans="1:31" x14ac:dyDescent="0.3">
      <c r="A15" t="s">
        <v>570</v>
      </c>
      <c r="B15">
        <v>52.550899999999999</v>
      </c>
      <c r="C15">
        <v>46.769199999999998</v>
      </c>
      <c r="D15">
        <v>-1.7829999999999999E-2</v>
      </c>
      <c r="E15">
        <v>2.0000000000000002E-5</v>
      </c>
      <c r="F15">
        <v>7.3999999999999999E-4</v>
      </c>
      <c r="G15">
        <v>2.5400000000000002E-3</v>
      </c>
      <c r="H15">
        <v>99.305499999999995</v>
      </c>
      <c r="J15">
        <f t="shared" si="24"/>
        <v>1.1000000000000001E-3</v>
      </c>
      <c r="K15" s="22">
        <f t="shared" si="23"/>
        <v>11</v>
      </c>
      <c r="M15" t="str">
        <f t="shared" si="7"/>
        <v xml:space="preserve"> 2273 G</v>
      </c>
      <c r="N15">
        <f t="shared" si="8"/>
        <v>-1.7829999999999999E-2</v>
      </c>
      <c r="O15">
        <f t="shared" si="9"/>
        <v>52.550899999999999</v>
      </c>
      <c r="P15">
        <f t="shared" si="10"/>
        <v>46.769199999999998</v>
      </c>
      <c r="Q15">
        <f t="shared" si="11"/>
        <v>2.0000000000000002E-5</v>
      </c>
      <c r="R15">
        <f t="shared" si="12"/>
        <v>7.3999999999999999E-4</v>
      </c>
      <c r="S15">
        <f t="shared" si="13"/>
        <v>2.5400000000000002E-3</v>
      </c>
      <c r="T15">
        <f t="shared" si="14"/>
        <v>99.305499999999995</v>
      </c>
      <c r="W15">
        <f t="shared" si="15"/>
        <v>1.6391422333125387</v>
      </c>
      <c r="X15">
        <f t="shared" si="16"/>
        <v>0.83740734109221127</v>
      </c>
      <c r="Y15">
        <f t="shared" si="17"/>
        <v>-2.3792367227115025E-4</v>
      </c>
      <c r="Z15">
        <f t="shared" si="18"/>
        <v>2.4763116507324789</v>
      </c>
      <c r="AA15">
        <f t="shared" si="19"/>
        <v>66.19288944619268</v>
      </c>
      <c r="AB15">
        <f t="shared" si="20"/>
        <v>33.816718539627715</v>
      </c>
      <c r="AC15">
        <f t="shared" si="21"/>
        <v>-9.6079858203943665E-3</v>
      </c>
      <c r="AE15">
        <v>28.666628827190031</v>
      </c>
    </row>
    <row r="16" spans="1:31" x14ac:dyDescent="0.3">
      <c r="A16" t="s">
        <v>571</v>
      </c>
      <c r="B16">
        <v>51.478299999999997</v>
      </c>
      <c r="C16">
        <v>46.607100000000003</v>
      </c>
      <c r="D16">
        <v>1.21268</v>
      </c>
      <c r="E16">
        <v>-4.2000000000000002E-4</v>
      </c>
      <c r="F16">
        <v>1.39E-3</v>
      </c>
      <c r="G16">
        <v>5.28E-3</v>
      </c>
      <c r="H16">
        <v>99.304299999999998</v>
      </c>
      <c r="J16">
        <f t="shared" si="24"/>
        <v>2.0833333333333333E-3</v>
      </c>
      <c r="K16" s="22">
        <f t="shared" si="23"/>
        <v>20.833333333333332</v>
      </c>
      <c r="M16" t="str">
        <f t="shared" si="7"/>
        <v xml:space="preserve"> 2274 G</v>
      </c>
      <c r="N16">
        <f t="shared" si="8"/>
        <v>1.21268</v>
      </c>
      <c r="O16">
        <f t="shared" si="9"/>
        <v>51.478299999999997</v>
      </c>
      <c r="P16">
        <f t="shared" si="10"/>
        <v>46.607100000000003</v>
      </c>
      <c r="Q16">
        <f t="shared" si="11"/>
        <v>-4.2000000000000002E-4</v>
      </c>
      <c r="R16">
        <f t="shared" si="12"/>
        <v>1.39E-3</v>
      </c>
      <c r="S16">
        <f t="shared" si="13"/>
        <v>5.28E-3</v>
      </c>
      <c r="T16">
        <f t="shared" si="14"/>
        <v>99.304299999999998</v>
      </c>
      <c r="W16">
        <f t="shared" si="15"/>
        <v>1.6056862133499685</v>
      </c>
      <c r="X16">
        <f t="shared" si="16"/>
        <v>0.83450492390331243</v>
      </c>
      <c r="Y16">
        <f t="shared" si="17"/>
        <v>1.6182012276487856E-2</v>
      </c>
      <c r="Z16">
        <f t="shared" si="18"/>
        <v>2.4563731495297692</v>
      </c>
      <c r="AA16">
        <f t="shared" si="19"/>
        <v>65.368171511618655</v>
      </c>
      <c r="AB16">
        <f t="shared" si="20"/>
        <v>33.97305185749422</v>
      </c>
      <c r="AC16">
        <f t="shared" si="21"/>
        <v>0.65877663088711202</v>
      </c>
      <c r="AE16">
        <v>29.017367784742397</v>
      </c>
    </row>
    <row r="17" spans="1:31" x14ac:dyDescent="0.3">
      <c r="A17" t="s">
        <v>572</v>
      </c>
      <c r="B17">
        <v>51.747500000000002</v>
      </c>
      <c r="C17">
        <v>46.671799999999998</v>
      </c>
      <c r="D17">
        <v>1.1504799999999999</v>
      </c>
      <c r="E17">
        <v>-3.0000000000000001E-3</v>
      </c>
      <c r="F17">
        <v>1.97E-3</v>
      </c>
      <c r="G17">
        <v>-1.4300000000000001E-3</v>
      </c>
      <c r="H17">
        <v>99.567300000000003</v>
      </c>
      <c r="J17">
        <f t="shared" si="24"/>
        <v>-8.2000000000000009E-4</v>
      </c>
      <c r="K17" s="22">
        <f t="shared" si="23"/>
        <v>-8.2000000000000011</v>
      </c>
      <c r="M17" t="str">
        <f t="shared" si="7"/>
        <v xml:space="preserve"> 2275 G</v>
      </c>
      <c r="N17">
        <f t="shared" si="8"/>
        <v>1.1504799999999999</v>
      </c>
      <c r="O17">
        <f t="shared" si="9"/>
        <v>51.747500000000002</v>
      </c>
      <c r="P17">
        <f t="shared" si="10"/>
        <v>46.671799999999998</v>
      </c>
      <c r="Q17">
        <f t="shared" si="11"/>
        <v>-3.0000000000000001E-3</v>
      </c>
      <c r="R17">
        <f t="shared" si="12"/>
        <v>1.97E-3</v>
      </c>
      <c r="S17">
        <f t="shared" si="13"/>
        <v>-1.4300000000000001E-3</v>
      </c>
      <c r="T17">
        <f t="shared" si="14"/>
        <v>99.567300000000003</v>
      </c>
      <c r="W17">
        <f t="shared" si="15"/>
        <v>1.6140829694323144</v>
      </c>
      <c r="X17">
        <f t="shared" si="16"/>
        <v>0.83566338406445828</v>
      </c>
      <c r="Y17">
        <f t="shared" si="17"/>
        <v>1.5352014945289564E-2</v>
      </c>
      <c r="Z17">
        <f t="shared" si="18"/>
        <v>2.465098368442062</v>
      </c>
      <c r="AA17">
        <f t="shared" si="19"/>
        <v>65.477426381666561</v>
      </c>
      <c r="AB17">
        <f t="shared" si="20"/>
        <v>33.899798675887979</v>
      </c>
      <c r="AC17">
        <f t="shared" si="21"/>
        <v>0.62277494244548193</v>
      </c>
      <c r="AE17">
        <v>30.459532644799374</v>
      </c>
    </row>
    <row r="18" spans="1:31" x14ac:dyDescent="0.3">
      <c r="A18" t="s">
        <v>573</v>
      </c>
      <c r="B18">
        <v>52.7027</v>
      </c>
      <c r="C18">
        <v>46.818600000000004</v>
      </c>
      <c r="D18">
        <v>-7.9000000000000001E-4</v>
      </c>
      <c r="E18">
        <v>-1.1000000000000001E-3</v>
      </c>
      <c r="F18">
        <v>2.8300000000000001E-3</v>
      </c>
      <c r="G18">
        <v>6.4999999999999997E-4</v>
      </c>
      <c r="H18">
        <v>99.522800000000004</v>
      </c>
      <c r="J18">
        <f t="shared" si="24"/>
        <v>7.9333333333333339E-4</v>
      </c>
      <c r="K18" s="22">
        <f t="shared" si="23"/>
        <v>7.9333333333333336</v>
      </c>
      <c r="M18" t="str">
        <f t="shared" si="7"/>
        <v xml:space="preserve"> 2276 G</v>
      </c>
      <c r="N18">
        <f t="shared" si="8"/>
        <v>-7.9000000000000001E-4</v>
      </c>
      <c r="O18">
        <f t="shared" si="9"/>
        <v>52.7027</v>
      </c>
      <c r="P18">
        <f t="shared" si="10"/>
        <v>46.818600000000004</v>
      </c>
      <c r="Q18">
        <f t="shared" si="11"/>
        <v>-1.1000000000000001E-3</v>
      </c>
      <c r="R18">
        <f t="shared" si="12"/>
        <v>2.8300000000000001E-3</v>
      </c>
      <c r="S18">
        <f t="shared" si="13"/>
        <v>6.4999999999999997E-4</v>
      </c>
      <c r="T18">
        <f t="shared" si="14"/>
        <v>99.522800000000004</v>
      </c>
      <c r="W18">
        <f t="shared" si="15"/>
        <v>1.6438771054273236</v>
      </c>
      <c r="X18">
        <f t="shared" si="16"/>
        <v>0.8382918531781558</v>
      </c>
      <c r="Y18">
        <f t="shared" si="17"/>
        <v>-1.0541766746730719E-5</v>
      </c>
      <c r="Z18">
        <f t="shared" si="18"/>
        <v>2.4821584168387325</v>
      </c>
      <c r="AA18">
        <f t="shared" si="19"/>
        <v>66.227727218190978</v>
      </c>
      <c r="AB18">
        <f t="shared" si="20"/>
        <v>33.772697483418533</v>
      </c>
      <c r="AC18">
        <f t="shared" si="21"/>
        <v>-4.2470160950309826E-4</v>
      </c>
      <c r="AE18">
        <v>30.108736229910594</v>
      </c>
    </row>
    <row r="19" spans="1:31" x14ac:dyDescent="0.3">
      <c r="A19" t="s">
        <v>574</v>
      </c>
      <c r="B19">
        <v>52.637799999999999</v>
      </c>
      <c r="C19">
        <v>47.062100000000001</v>
      </c>
      <c r="D19">
        <v>-8.7899999999999992E-3</v>
      </c>
      <c r="E19">
        <v>-4.4000000000000003E-3</v>
      </c>
      <c r="F19">
        <v>1.5299999999999999E-3</v>
      </c>
      <c r="G19">
        <v>-5.6100000000000004E-3</v>
      </c>
      <c r="H19">
        <v>99.682699999999997</v>
      </c>
      <c r="J19">
        <f t="shared" si="24"/>
        <v>-2.826666666666667E-3</v>
      </c>
      <c r="K19" s="22">
        <f t="shared" si="23"/>
        <v>-28.266666666666669</v>
      </c>
      <c r="M19" t="str">
        <f t="shared" si="7"/>
        <v xml:space="preserve"> 2277 G</v>
      </c>
      <c r="N19">
        <f t="shared" si="8"/>
        <v>-8.7899999999999992E-3</v>
      </c>
      <c r="O19">
        <f t="shared" si="9"/>
        <v>52.637799999999999</v>
      </c>
      <c r="P19">
        <f t="shared" si="10"/>
        <v>47.062100000000001</v>
      </c>
      <c r="Q19">
        <f t="shared" si="11"/>
        <v>-4.4000000000000003E-3</v>
      </c>
      <c r="R19">
        <f t="shared" si="12"/>
        <v>1.5299999999999999E-3</v>
      </c>
      <c r="S19">
        <f t="shared" si="13"/>
        <v>-5.6100000000000004E-3</v>
      </c>
      <c r="T19">
        <f t="shared" si="14"/>
        <v>99.682699999999997</v>
      </c>
      <c r="W19">
        <f t="shared" si="15"/>
        <v>1.6418527760449155</v>
      </c>
      <c r="X19">
        <f t="shared" si="16"/>
        <v>0.84265174574753809</v>
      </c>
      <c r="Y19">
        <f t="shared" si="17"/>
        <v>-1.1729383506805444E-4</v>
      </c>
      <c r="Z19">
        <f t="shared" si="18"/>
        <v>2.4843872279573853</v>
      </c>
      <c r="AA19">
        <f t="shared" si="19"/>
        <v>66.086830489577693</v>
      </c>
      <c r="AB19">
        <f t="shared" si="20"/>
        <v>33.917890748470398</v>
      </c>
      <c r="AC19">
        <f t="shared" si="21"/>
        <v>-4.7212380480836369E-3</v>
      </c>
      <c r="AE19">
        <v>30.632772519843275</v>
      </c>
    </row>
    <row r="20" spans="1:31" x14ac:dyDescent="0.3">
      <c r="A20" t="s">
        <v>575</v>
      </c>
      <c r="B20">
        <v>52.610599999999998</v>
      </c>
      <c r="C20">
        <v>46.895699999999998</v>
      </c>
      <c r="D20">
        <v>1E-3</v>
      </c>
      <c r="E20">
        <v>-2.1900000000000001E-3</v>
      </c>
      <c r="F20">
        <v>3.6600000000000001E-3</v>
      </c>
      <c r="G20">
        <v>-7.1000000000000002E-4</v>
      </c>
      <c r="H20">
        <v>99.508099999999999</v>
      </c>
      <c r="J20">
        <f t="shared" si="24"/>
        <v>2.5333333333333333E-4</v>
      </c>
      <c r="K20" s="22">
        <f t="shared" si="23"/>
        <v>2.5333333333333332</v>
      </c>
      <c r="M20" t="str">
        <f t="shared" si="7"/>
        <v xml:space="preserve"> 2278 G</v>
      </c>
      <c r="N20">
        <f t="shared" si="8"/>
        <v>1E-3</v>
      </c>
      <c r="O20">
        <f t="shared" si="9"/>
        <v>52.610599999999998</v>
      </c>
      <c r="P20">
        <f t="shared" si="10"/>
        <v>46.895699999999998</v>
      </c>
      <c r="Q20">
        <f t="shared" si="11"/>
        <v>-2.1900000000000001E-3</v>
      </c>
      <c r="R20">
        <f t="shared" si="12"/>
        <v>3.6600000000000001E-3</v>
      </c>
      <c r="S20">
        <f t="shared" si="13"/>
        <v>-7.1000000000000002E-4</v>
      </c>
      <c r="T20">
        <f t="shared" si="14"/>
        <v>99.508099999999999</v>
      </c>
      <c r="W20">
        <f t="shared" si="15"/>
        <v>1.6410043668122269</v>
      </c>
      <c r="X20">
        <f t="shared" si="16"/>
        <v>0.83967233661593543</v>
      </c>
      <c r="Y20">
        <f t="shared" si="17"/>
        <v>1.3344008540165467E-5</v>
      </c>
      <c r="Z20">
        <f t="shared" si="18"/>
        <v>2.4806900474367026</v>
      </c>
      <c r="AA20">
        <f t="shared" si="19"/>
        <v>66.151124704510224</v>
      </c>
      <c r="AB20">
        <f t="shared" si="20"/>
        <v>33.848337380301459</v>
      </c>
      <c r="AC20">
        <f t="shared" si="21"/>
        <v>5.3791518831438983E-4</v>
      </c>
      <c r="AE20">
        <f>_xlfn.STDEV.P(AE4:AE19)</f>
        <v>1.0438379040533554</v>
      </c>
    </row>
    <row r="23" spans="1:31" x14ac:dyDescent="0.3">
      <c r="A23" s="1" t="s">
        <v>551</v>
      </c>
      <c r="B23" s="1" t="s">
        <v>562</v>
      </c>
    </row>
    <row r="24" spans="1:31" x14ac:dyDescent="0.3">
      <c r="A24" t="s">
        <v>0</v>
      </c>
      <c r="B24" t="s">
        <v>13</v>
      </c>
      <c r="C24" t="s">
        <v>380</v>
      </c>
      <c r="D24" t="s">
        <v>12</v>
      </c>
      <c r="E24" t="s">
        <v>15</v>
      </c>
      <c r="F24" t="s">
        <v>15</v>
      </c>
      <c r="G24" t="s">
        <v>15</v>
      </c>
      <c r="H24" t="s">
        <v>29</v>
      </c>
    </row>
    <row r="25" spans="1:31" x14ac:dyDescent="0.3">
      <c r="A25" t="s">
        <v>582</v>
      </c>
      <c r="B25">
        <v>52.497399999999999</v>
      </c>
      <c r="C25">
        <v>46.966200000000001</v>
      </c>
      <c r="D25">
        <v>0.15891</v>
      </c>
      <c r="E25">
        <v>7.2999999999999996E-4</v>
      </c>
      <c r="F25">
        <v>3.2599999999999999E-3</v>
      </c>
      <c r="G25">
        <v>1.7899999999999999E-3</v>
      </c>
      <c r="H25">
        <v>99.628299999999996</v>
      </c>
      <c r="J25">
        <f t="shared" ref="J25" si="25">AVERAGE(E25:G25)</f>
        <v>1.9266666666666666E-3</v>
      </c>
      <c r="K25" s="22">
        <f t="shared" ref="K25:K31" si="26">J25*10000</f>
        <v>19.266666666666666</v>
      </c>
      <c r="M25" t="str">
        <f t="shared" si="7"/>
        <v xml:space="preserve"> 2279 G</v>
      </c>
      <c r="N25">
        <f t="shared" si="8"/>
        <v>0.15891</v>
      </c>
      <c r="O25">
        <f t="shared" si="9"/>
        <v>52.497399999999999</v>
      </c>
      <c r="P25">
        <f t="shared" si="10"/>
        <v>46.966200000000001</v>
      </c>
      <c r="Q25">
        <f t="shared" si="11"/>
        <v>7.2999999999999996E-4</v>
      </c>
      <c r="R25">
        <f t="shared" si="12"/>
        <v>3.2599999999999999E-3</v>
      </c>
      <c r="S25">
        <f t="shared" si="13"/>
        <v>1.7899999999999999E-3</v>
      </c>
      <c r="T25">
        <f t="shared" si="14"/>
        <v>99.628299999999996</v>
      </c>
      <c r="W25">
        <f t="shared" si="15"/>
        <v>1.6374734872114782</v>
      </c>
      <c r="X25">
        <f t="shared" si="16"/>
        <v>0.84093464637421667</v>
      </c>
      <c r="Y25">
        <f t="shared" si="17"/>
        <v>2.1204963971176941E-3</v>
      </c>
      <c r="Z25">
        <f t="shared" si="18"/>
        <v>2.4805286299828126</v>
      </c>
      <c r="AA25">
        <f t="shared" si="19"/>
        <v>66.013085574538366</v>
      </c>
      <c r="AB25">
        <f t="shared" si="20"/>
        <v>33.901428760370457</v>
      </c>
      <c r="AC25">
        <f t="shared" si="21"/>
        <v>8.5485665091169977E-2</v>
      </c>
    </row>
    <row r="26" spans="1:31" x14ac:dyDescent="0.3">
      <c r="A26" t="s">
        <v>583</v>
      </c>
      <c r="B26">
        <v>51.599499999999999</v>
      </c>
      <c r="C26">
        <v>46.6143</v>
      </c>
      <c r="D26">
        <v>1.35276</v>
      </c>
      <c r="E26">
        <v>5.5000000000000003E-4</v>
      </c>
      <c r="F26">
        <v>-1.24E-3</v>
      </c>
      <c r="G26">
        <v>-2.32E-3</v>
      </c>
      <c r="H26">
        <v>99.563599999999994</v>
      </c>
      <c r="J26">
        <f t="shared" ref="J26:J31" si="27">AVERAGE(E26:G26)</f>
        <v>-1.0033333333333333E-3</v>
      </c>
      <c r="K26" s="22">
        <f t="shared" si="26"/>
        <v>-10.033333333333333</v>
      </c>
      <c r="M26" t="str">
        <f t="shared" si="7"/>
        <v xml:space="preserve"> 2280 G</v>
      </c>
      <c r="N26">
        <f t="shared" si="8"/>
        <v>1.35276</v>
      </c>
      <c r="O26">
        <f t="shared" si="9"/>
        <v>51.599499999999999</v>
      </c>
      <c r="P26">
        <f t="shared" si="10"/>
        <v>46.6143</v>
      </c>
      <c r="Q26">
        <f t="shared" si="11"/>
        <v>5.5000000000000003E-4</v>
      </c>
      <c r="R26">
        <f t="shared" si="12"/>
        <v>-1.24E-3</v>
      </c>
      <c r="S26">
        <f t="shared" si="13"/>
        <v>-2.32E-3</v>
      </c>
      <c r="T26">
        <f t="shared" si="14"/>
        <v>99.563599999999994</v>
      </c>
      <c r="W26">
        <f t="shared" si="15"/>
        <v>1.6094666250779786</v>
      </c>
      <c r="X26">
        <f t="shared" si="16"/>
        <v>0.83463384064458368</v>
      </c>
      <c r="Y26">
        <f t="shared" si="17"/>
        <v>1.8051240992794235E-2</v>
      </c>
      <c r="Z26">
        <f t="shared" si="18"/>
        <v>2.4621517067153569</v>
      </c>
      <c r="AA26">
        <f t="shared" si="19"/>
        <v>65.368296384348056</v>
      </c>
      <c r="AB26">
        <f t="shared" si="20"/>
        <v>33.898554600359304</v>
      </c>
      <c r="AC26">
        <f t="shared" si="21"/>
        <v>0.73314901529262644</v>
      </c>
    </row>
    <row r="27" spans="1:31" x14ac:dyDescent="0.3">
      <c r="A27" t="s">
        <v>584</v>
      </c>
      <c r="B27">
        <v>51.889499999999998</v>
      </c>
      <c r="C27">
        <v>46.694600000000001</v>
      </c>
      <c r="D27">
        <v>1.2033799999999999</v>
      </c>
      <c r="E27">
        <v>-4.2300000000000003E-3</v>
      </c>
      <c r="F27">
        <v>3.2000000000000002E-3</v>
      </c>
      <c r="G27">
        <v>-2.98E-3</v>
      </c>
      <c r="H27">
        <v>99.7834</v>
      </c>
      <c r="J27">
        <f t="shared" si="27"/>
        <v>-1.3366666666666666E-3</v>
      </c>
      <c r="K27" s="22">
        <f t="shared" si="26"/>
        <v>-13.366666666666665</v>
      </c>
      <c r="M27" t="str">
        <f t="shared" si="7"/>
        <v xml:space="preserve"> 2281 G</v>
      </c>
      <c r="N27">
        <f t="shared" si="8"/>
        <v>1.2033799999999999</v>
      </c>
      <c r="O27">
        <f t="shared" si="9"/>
        <v>51.889499999999998</v>
      </c>
      <c r="P27">
        <f t="shared" si="10"/>
        <v>46.694600000000001</v>
      </c>
      <c r="Q27">
        <f t="shared" si="11"/>
        <v>-4.2300000000000003E-3</v>
      </c>
      <c r="R27">
        <f t="shared" si="12"/>
        <v>3.2000000000000002E-3</v>
      </c>
      <c r="S27">
        <f t="shared" si="13"/>
        <v>-2.98E-3</v>
      </c>
      <c r="T27">
        <f t="shared" si="14"/>
        <v>99.7834</v>
      </c>
      <c r="W27">
        <f t="shared" si="15"/>
        <v>1.6185121646912037</v>
      </c>
      <c r="X27">
        <f t="shared" si="16"/>
        <v>0.83607162041181737</v>
      </c>
      <c r="Y27">
        <f t="shared" si="17"/>
        <v>1.6057912997064317E-2</v>
      </c>
      <c r="Z27">
        <f t="shared" si="18"/>
        <v>2.4706416981000854</v>
      </c>
      <c r="AA27">
        <f t="shared" si="19"/>
        <v>65.509789053420164</v>
      </c>
      <c r="AB27">
        <f t="shared" si="20"/>
        <v>33.840261866168348</v>
      </c>
      <c r="AC27">
        <f t="shared" si="21"/>
        <v>0.64994908041148958</v>
      </c>
    </row>
    <row r="28" spans="1:31" x14ac:dyDescent="0.3">
      <c r="A28" t="s">
        <v>585</v>
      </c>
      <c r="B28">
        <v>51.712899999999998</v>
      </c>
      <c r="C28">
        <v>46.714300000000001</v>
      </c>
      <c r="D28">
        <v>1.2899499999999999</v>
      </c>
      <c r="E28">
        <v>-2.0100000000000001E-3</v>
      </c>
      <c r="F28">
        <v>8.4999999999999995E-4</v>
      </c>
      <c r="G28">
        <v>8.5999999999999998E-4</v>
      </c>
      <c r="H28">
        <v>99.716899999999995</v>
      </c>
      <c r="J28">
        <f t="shared" si="27"/>
        <v>-1E-4</v>
      </c>
      <c r="K28" s="22">
        <f t="shared" si="26"/>
        <v>-1</v>
      </c>
      <c r="M28" t="str">
        <f t="shared" si="7"/>
        <v xml:space="preserve"> 2282 G</v>
      </c>
      <c r="N28">
        <f t="shared" si="8"/>
        <v>1.2899499999999999</v>
      </c>
      <c r="O28">
        <f t="shared" si="9"/>
        <v>51.712899999999998</v>
      </c>
      <c r="P28">
        <f t="shared" si="10"/>
        <v>46.714300000000001</v>
      </c>
      <c r="Q28">
        <f t="shared" si="11"/>
        <v>-2.0100000000000001E-3</v>
      </c>
      <c r="R28">
        <f t="shared" si="12"/>
        <v>8.4999999999999995E-4</v>
      </c>
      <c r="S28">
        <f t="shared" si="13"/>
        <v>8.5999999999999998E-4</v>
      </c>
      <c r="T28">
        <f t="shared" si="14"/>
        <v>99.716899999999995</v>
      </c>
      <c r="W28">
        <f t="shared" si="15"/>
        <v>1.6130037429819086</v>
      </c>
      <c r="X28">
        <f t="shared" si="16"/>
        <v>0.83642435094001788</v>
      </c>
      <c r="Y28">
        <f t="shared" si="17"/>
        <v>1.7213103816386442E-2</v>
      </c>
      <c r="Z28">
        <f t="shared" si="18"/>
        <v>2.4666411977383129</v>
      </c>
      <c r="AA28">
        <f t="shared" si="19"/>
        <v>65.392718829997946</v>
      </c>
      <c r="AB28">
        <f t="shared" si="20"/>
        <v>33.909445431582974</v>
      </c>
      <c r="AC28">
        <f t="shared" si="21"/>
        <v>0.69783573841908186</v>
      </c>
    </row>
    <row r="29" spans="1:31" x14ac:dyDescent="0.3">
      <c r="A29" t="s">
        <v>586</v>
      </c>
      <c r="B29">
        <v>52.591900000000003</v>
      </c>
      <c r="C29">
        <v>47.074399999999997</v>
      </c>
      <c r="D29">
        <v>0.19270000000000001</v>
      </c>
      <c r="E29">
        <v>1.1E-4</v>
      </c>
      <c r="F29">
        <v>-3.7299999999999998E-3</v>
      </c>
      <c r="G29">
        <v>-1.08E-3</v>
      </c>
      <c r="H29">
        <v>99.854299999999995</v>
      </c>
      <c r="J29">
        <f t="shared" si="27"/>
        <v>-1.5666666666666667E-3</v>
      </c>
      <c r="K29" s="22">
        <f t="shared" si="26"/>
        <v>-15.666666666666668</v>
      </c>
      <c r="M29" t="str">
        <f t="shared" si="7"/>
        <v xml:space="preserve"> 2283 G</v>
      </c>
      <c r="N29">
        <f t="shared" si="8"/>
        <v>0.19270000000000001</v>
      </c>
      <c r="O29">
        <f t="shared" si="9"/>
        <v>52.591900000000003</v>
      </c>
      <c r="P29">
        <f t="shared" si="10"/>
        <v>47.074399999999997</v>
      </c>
      <c r="Q29">
        <f t="shared" si="11"/>
        <v>1.1E-4</v>
      </c>
      <c r="R29">
        <f t="shared" si="12"/>
        <v>-3.7299999999999998E-3</v>
      </c>
      <c r="S29">
        <f t="shared" si="13"/>
        <v>-1.08E-3</v>
      </c>
      <c r="T29">
        <f t="shared" si="14"/>
        <v>99.854299999999995</v>
      </c>
      <c r="W29">
        <f t="shared" si="15"/>
        <v>1.6404210854647536</v>
      </c>
      <c r="X29">
        <f t="shared" si="16"/>
        <v>0.84287197851387641</v>
      </c>
      <c r="Y29">
        <f t="shared" si="17"/>
        <v>2.5713904456898854E-3</v>
      </c>
      <c r="Z29">
        <f t="shared" si="18"/>
        <v>2.4858644544243202</v>
      </c>
      <c r="AA29">
        <f t="shared" si="19"/>
        <v>65.989965082172773</v>
      </c>
      <c r="AB29">
        <f t="shared" si="20"/>
        <v>33.906594424878641</v>
      </c>
      <c r="AC29">
        <f t="shared" si="21"/>
        <v>0.10344049294857356</v>
      </c>
    </row>
    <row r="30" spans="1:31" x14ac:dyDescent="0.3">
      <c r="A30" t="s">
        <v>587</v>
      </c>
      <c r="B30">
        <v>51.627699999999997</v>
      </c>
      <c r="C30">
        <v>46.377200000000002</v>
      </c>
      <c r="D30">
        <v>1.5432300000000001</v>
      </c>
      <c r="E30">
        <v>-4.9199999999999999E-3</v>
      </c>
      <c r="F30">
        <v>-4.4900000000000001E-3</v>
      </c>
      <c r="G30">
        <v>-3.8800000000000002E-3</v>
      </c>
      <c r="H30">
        <v>99.534899999999993</v>
      </c>
      <c r="J30">
        <f t="shared" si="27"/>
        <v>-4.4299999999999999E-3</v>
      </c>
      <c r="K30" s="22">
        <f t="shared" si="26"/>
        <v>-44.3</v>
      </c>
      <c r="M30" t="str">
        <f t="shared" si="7"/>
        <v xml:space="preserve"> 2284 G</v>
      </c>
      <c r="N30">
        <f t="shared" si="8"/>
        <v>1.5432300000000001</v>
      </c>
      <c r="O30">
        <f t="shared" si="9"/>
        <v>51.627699999999997</v>
      </c>
      <c r="P30">
        <f t="shared" si="10"/>
        <v>46.377200000000002</v>
      </c>
      <c r="Q30">
        <f t="shared" si="11"/>
        <v>-4.9199999999999999E-3</v>
      </c>
      <c r="R30">
        <f t="shared" si="12"/>
        <v>-4.4900000000000001E-3</v>
      </c>
      <c r="S30">
        <f t="shared" si="13"/>
        <v>-3.8800000000000002E-3</v>
      </c>
      <c r="T30">
        <f t="shared" si="14"/>
        <v>99.534899999999993</v>
      </c>
      <c r="W30">
        <f t="shared" si="15"/>
        <v>1.6103462258265751</v>
      </c>
      <c r="X30">
        <f t="shared" si="16"/>
        <v>0.83038854073410928</v>
      </c>
      <c r="Y30">
        <f t="shared" si="17"/>
        <v>2.0592874299439554E-2</v>
      </c>
      <c r="Z30">
        <f t="shared" si="18"/>
        <v>2.4613276408601239</v>
      </c>
      <c r="AA30">
        <f t="shared" si="19"/>
        <v>65.425918885948519</v>
      </c>
      <c r="AB30">
        <f t="shared" si="20"/>
        <v>33.737423939379546</v>
      </c>
      <c r="AC30">
        <f t="shared" si="21"/>
        <v>0.8366571746719289</v>
      </c>
    </row>
    <row r="31" spans="1:31" x14ac:dyDescent="0.3">
      <c r="A31" t="s">
        <v>588</v>
      </c>
      <c r="B31">
        <v>52.723500000000001</v>
      </c>
      <c r="C31">
        <v>46.849499999999999</v>
      </c>
      <c r="D31">
        <v>3.7740000000000003E-2</v>
      </c>
      <c r="E31">
        <v>4.4999999999999999E-4</v>
      </c>
      <c r="F31">
        <v>-1.9300000000000001E-3</v>
      </c>
      <c r="G31">
        <v>-3.7499999999999999E-3</v>
      </c>
      <c r="H31">
        <v>99.605500000000006</v>
      </c>
      <c r="J31">
        <f t="shared" si="27"/>
        <v>-1.7433333333333335E-3</v>
      </c>
      <c r="K31" s="22">
        <f t="shared" si="26"/>
        <v>-17.433333333333334</v>
      </c>
      <c r="M31" t="str">
        <f t="shared" si="7"/>
        <v xml:space="preserve"> 2285 G</v>
      </c>
      <c r="N31">
        <f t="shared" si="8"/>
        <v>3.7740000000000003E-2</v>
      </c>
      <c r="O31">
        <f t="shared" si="9"/>
        <v>52.723500000000001</v>
      </c>
      <c r="P31">
        <f t="shared" si="10"/>
        <v>46.849499999999999</v>
      </c>
      <c r="Q31">
        <f t="shared" si="11"/>
        <v>4.4999999999999999E-4</v>
      </c>
      <c r="R31">
        <f t="shared" si="12"/>
        <v>-1.9300000000000001E-3</v>
      </c>
      <c r="S31">
        <f t="shared" si="13"/>
        <v>-3.7499999999999999E-3</v>
      </c>
      <c r="T31">
        <f t="shared" si="14"/>
        <v>99.605500000000006</v>
      </c>
      <c r="W31">
        <f t="shared" si="15"/>
        <v>1.6445258889582033</v>
      </c>
      <c r="X31">
        <f t="shared" si="16"/>
        <v>0.83884512085944485</v>
      </c>
      <c r="Y31">
        <f t="shared" si="17"/>
        <v>5.0360288230584473E-4</v>
      </c>
      <c r="Z31">
        <f t="shared" si="18"/>
        <v>2.483874612699954</v>
      </c>
      <c r="AA31">
        <f t="shared" si="19"/>
        <v>66.20808798277524</v>
      </c>
      <c r="AB31">
        <f t="shared" si="20"/>
        <v>33.771637125741471</v>
      </c>
      <c r="AC31">
        <f t="shared" si="21"/>
        <v>2.0274891483287556E-2</v>
      </c>
    </row>
    <row r="34" spans="1:29" x14ac:dyDescent="0.3">
      <c r="A34" s="1" t="s">
        <v>552</v>
      </c>
      <c r="B34" s="1" t="s">
        <v>576</v>
      </c>
    </row>
    <row r="35" spans="1:29" x14ac:dyDescent="0.3">
      <c r="A35" t="s">
        <v>0</v>
      </c>
      <c r="B35" t="s">
        <v>13</v>
      </c>
      <c r="C35" t="s">
        <v>380</v>
      </c>
      <c r="D35" t="s">
        <v>12</v>
      </c>
      <c r="E35" t="s">
        <v>15</v>
      </c>
      <c r="F35" t="s">
        <v>15</v>
      </c>
      <c r="G35" t="s">
        <v>15</v>
      </c>
      <c r="H35" t="s">
        <v>29</v>
      </c>
    </row>
    <row r="36" spans="1:29" x14ac:dyDescent="0.3">
      <c r="A36" t="s">
        <v>589</v>
      </c>
      <c r="B36">
        <v>20.595300000000002</v>
      </c>
      <c r="C36">
        <v>35.013599999999997</v>
      </c>
      <c r="D36">
        <v>42.694299999999998</v>
      </c>
      <c r="E36">
        <v>-3.7000000000000002E-3</v>
      </c>
      <c r="F36">
        <v>-3.0000000000000001E-5</v>
      </c>
      <c r="G36">
        <v>6.3000000000000003E-4</v>
      </c>
      <c r="H36">
        <v>98.3001</v>
      </c>
      <c r="J36">
        <f t="shared" ref="J36" si="28">AVERAGE(E36:G36)</f>
        <v>-1.0333333333333334E-3</v>
      </c>
      <c r="K36" s="22">
        <f t="shared" ref="K36:K40" si="29">J36*10000</f>
        <v>-10.333333333333334</v>
      </c>
      <c r="M36" t="str">
        <f t="shared" si="7"/>
        <v xml:space="preserve"> 2286 G</v>
      </c>
      <c r="N36">
        <f t="shared" si="8"/>
        <v>42.694299999999998</v>
      </c>
      <c r="O36">
        <f t="shared" si="9"/>
        <v>20.595300000000002</v>
      </c>
      <c r="P36">
        <f t="shared" si="10"/>
        <v>35.013599999999997</v>
      </c>
      <c r="Q36">
        <f t="shared" si="11"/>
        <v>-3.7000000000000002E-3</v>
      </c>
      <c r="R36">
        <f t="shared" si="12"/>
        <v>-3.0000000000000001E-5</v>
      </c>
      <c r="S36">
        <f t="shared" si="13"/>
        <v>6.3000000000000003E-4</v>
      </c>
      <c r="T36">
        <f t="shared" si="14"/>
        <v>98.3001</v>
      </c>
      <c r="W36">
        <f t="shared" si="15"/>
        <v>0.64239862757330002</v>
      </c>
      <c r="X36">
        <f t="shared" si="16"/>
        <v>0.62692211280214849</v>
      </c>
      <c r="Y36">
        <f t="shared" si="17"/>
        <v>0.5697131038163864</v>
      </c>
      <c r="Z36">
        <f t="shared" si="18"/>
        <v>1.8390338441918348</v>
      </c>
      <c r="AA36">
        <f t="shared" si="19"/>
        <v>34.931310785941662</v>
      </c>
      <c r="AB36">
        <f t="shared" si="20"/>
        <v>34.089753964133813</v>
      </c>
      <c r="AC36">
        <f t="shared" si="21"/>
        <v>30.978935249924525</v>
      </c>
    </row>
    <row r="37" spans="1:29" x14ac:dyDescent="0.3">
      <c r="A37" t="s">
        <v>590</v>
      </c>
      <c r="B37">
        <v>22.410499999999999</v>
      </c>
      <c r="C37">
        <v>35.872999999999998</v>
      </c>
      <c r="D37">
        <v>39.314599999999999</v>
      </c>
      <c r="E37">
        <v>2.955E-2</v>
      </c>
      <c r="F37">
        <v>2.5690000000000001E-2</v>
      </c>
      <c r="G37">
        <v>2.6849999999999999E-2</v>
      </c>
      <c r="H37">
        <v>97.680199999999999</v>
      </c>
      <c r="J37">
        <f t="shared" ref="J37:J40" si="30">AVERAGE(E37:G37)</f>
        <v>2.7363333333333333E-2</v>
      </c>
      <c r="K37" s="22">
        <f t="shared" si="29"/>
        <v>273.63333333333333</v>
      </c>
      <c r="M37" t="str">
        <f t="shared" si="7"/>
        <v xml:space="preserve"> 2287 G</v>
      </c>
      <c r="N37">
        <f t="shared" si="8"/>
        <v>39.314599999999999</v>
      </c>
      <c r="O37">
        <f t="shared" si="9"/>
        <v>22.410499999999999</v>
      </c>
      <c r="P37">
        <f t="shared" si="10"/>
        <v>35.872999999999998</v>
      </c>
      <c r="Q37">
        <f t="shared" si="11"/>
        <v>2.955E-2</v>
      </c>
      <c r="R37">
        <f t="shared" si="12"/>
        <v>2.5690000000000001E-2</v>
      </c>
      <c r="S37">
        <f t="shared" si="13"/>
        <v>2.6849999999999999E-2</v>
      </c>
      <c r="T37">
        <f t="shared" si="14"/>
        <v>97.680199999999999</v>
      </c>
      <c r="W37">
        <f t="shared" si="15"/>
        <v>0.69901746724890823</v>
      </c>
      <c r="X37">
        <f t="shared" si="16"/>
        <v>0.64230975828111003</v>
      </c>
      <c r="Y37">
        <f t="shared" si="17"/>
        <v>0.52461435815318924</v>
      </c>
      <c r="Z37">
        <f t="shared" si="18"/>
        <v>1.8659415836832076</v>
      </c>
      <c r="AA37">
        <f t="shared" si="19"/>
        <v>37.461915922850494</v>
      </c>
      <c r="AB37">
        <f t="shared" si="20"/>
        <v>34.422822445129604</v>
      </c>
      <c r="AC37">
        <f t="shared" si="21"/>
        <v>28.115261632019891</v>
      </c>
    </row>
    <row r="38" spans="1:29" x14ac:dyDescent="0.3">
      <c r="A38" t="s">
        <v>591</v>
      </c>
      <c r="B38">
        <v>20.854399999999998</v>
      </c>
      <c r="C38">
        <v>34.667900000000003</v>
      </c>
      <c r="D38">
        <v>41.4649</v>
      </c>
      <c r="E38">
        <v>-2.0500000000000002E-3</v>
      </c>
      <c r="F38">
        <v>3.8300000000000001E-3</v>
      </c>
      <c r="G38">
        <v>1.5499999999999999E-3</v>
      </c>
      <c r="H38">
        <v>96.990499999999997</v>
      </c>
      <c r="J38">
        <f t="shared" si="30"/>
        <v>1.1099999999999999E-3</v>
      </c>
      <c r="K38" s="22">
        <f t="shared" si="29"/>
        <v>11.099999999999998</v>
      </c>
      <c r="M38" t="str">
        <f t="shared" si="7"/>
        <v xml:space="preserve"> 2288 G</v>
      </c>
      <c r="N38">
        <f t="shared" si="8"/>
        <v>41.4649</v>
      </c>
      <c r="O38">
        <f t="shared" si="9"/>
        <v>20.854399999999998</v>
      </c>
      <c r="P38">
        <f t="shared" si="10"/>
        <v>34.667900000000003</v>
      </c>
      <c r="Q38">
        <f t="shared" si="11"/>
        <v>-2.0500000000000002E-3</v>
      </c>
      <c r="R38">
        <f t="shared" si="12"/>
        <v>3.8300000000000001E-3</v>
      </c>
      <c r="S38">
        <f t="shared" si="13"/>
        <v>1.5499999999999999E-3</v>
      </c>
      <c r="T38">
        <f t="shared" si="14"/>
        <v>96.990499999999997</v>
      </c>
      <c r="W38">
        <f t="shared" si="15"/>
        <v>0.65048034934497811</v>
      </c>
      <c r="X38">
        <f t="shared" si="16"/>
        <v>0.62073231871083268</v>
      </c>
      <c r="Y38">
        <f t="shared" si="17"/>
        <v>0.55330797971710699</v>
      </c>
      <c r="Z38">
        <f t="shared" si="18"/>
        <v>1.8245206477729179</v>
      </c>
      <c r="AA38">
        <f t="shared" si="19"/>
        <v>35.652123210498061</v>
      </c>
      <c r="AB38">
        <f t="shared" si="20"/>
        <v>34.021665880762882</v>
      </c>
      <c r="AC38">
        <f t="shared" si="21"/>
        <v>30.32621090873905</v>
      </c>
    </row>
    <row r="39" spans="1:29" x14ac:dyDescent="0.3">
      <c r="A39" t="s">
        <v>592</v>
      </c>
      <c r="B39">
        <v>20.2682</v>
      </c>
      <c r="C39">
        <v>33.805599999999998</v>
      </c>
      <c r="D39">
        <v>40.780799999999999</v>
      </c>
      <c r="E39">
        <v>-4.5799999999999999E-3</v>
      </c>
      <c r="F39">
        <v>1.0300000000000001E-3</v>
      </c>
      <c r="G39">
        <v>-1.34E-3</v>
      </c>
      <c r="H39">
        <v>94.849800000000002</v>
      </c>
      <c r="J39">
        <f t="shared" si="30"/>
        <v>-1.6300000000000002E-3</v>
      </c>
      <c r="K39" s="22">
        <f t="shared" si="29"/>
        <v>-16.3</v>
      </c>
      <c r="M39" t="str">
        <f t="shared" si="7"/>
        <v xml:space="preserve"> 2289 G</v>
      </c>
      <c r="N39">
        <f t="shared" si="8"/>
        <v>40.780799999999999</v>
      </c>
      <c r="O39">
        <f t="shared" si="9"/>
        <v>20.2682</v>
      </c>
      <c r="P39">
        <f t="shared" si="10"/>
        <v>33.805599999999998</v>
      </c>
      <c r="Q39">
        <f t="shared" si="11"/>
        <v>-4.5799999999999999E-3</v>
      </c>
      <c r="R39">
        <f t="shared" si="12"/>
        <v>1.0300000000000001E-3</v>
      </c>
      <c r="S39">
        <f t="shared" si="13"/>
        <v>-1.34E-3</v>
      </c>
      <c r="T39">
        <f t="shared" si="14"/>
        <v>94.849800000000002</v>
      </c>
      <c r="W39">
        <f t="shared" si="15"/>
        <v>0.63219588271990013</v>
      </c>
      <c r="X39">
        <f t="shared" si="16"/>
        <v>0.6052927484333035</v>
      </c>
      <c r="Y39">
        <f t="shared" si="17"/>
        <v>0.54417934347477981</v>
      </c>
      <c r="Z39">
        <f t="shared" si="18"/>
        <v>1.7816679746279833</v>
      </c>
      <c r="AA39">
        <f t="shared" si="19"/>
        <v>35.483372419707109</v>
      </c>
      <c r="AB39">
        <f t="shared" si="20"/>
        <v>33.97337534563308</v>
      </c>
      <c r="AC39">
        <f t="shared" si="21"/>
        <v>30.543252234659818</v>
      </c>
    </row>
    <row r="40" spans="1:29" x14ac:dyDescent="0.3">
      <c r="A40" t="s">
        <v>593</v>
      </c>
      <c r="B40">
        <v>20.790500000000002</v>
      </c>
      <c r="C40">
        <v>34.845100000000002</v>
      </c>
      <c r="D40">
        <v>41.972999999999999</v>
      </c>
      <c r="E40">
        <v>-2.4599999999999999E-3</v>
      </c>
      <c r="F40">
        <v>4.0999999999999999E-4</v>
      </c>
      <c r="G40">
        <v>1.4499999999999999E-3</v>
      </c>
      <c r="H40">
        <v>97.608000000000004</v>
      </c>
      <c r="J40">
        <f t="shared" si="30"/>
        <v>-1.9999999999999996E-4</v>
      </c>
      <c r="K40" s="22">
        <f t="shared" si="29"/>
        <v>-1.9999999999999996</v>
      </c>
      <c r="M40" t="str">
        <f t="shared" si="7"/>
        <v xml:space="preserve"> 2290 G</v>
      </c>
      <c r="N40">
        <f t="shared" si="8"/>
        <v>41.972999999999999</v>
      </c>
      <c r="O40">
        <f t="shared" si="9"/>
        <v>20.790500000000002</v>
      </c>
      <c r="P40">
        <f t="shared" si="10"/>
        <v>34.845100000000002</v>
      </c>
      <c r="Q40">
        <f t="shared" si="11"/>
        <v>-2.4599999999999999E-3</v>
      </c>
      <c r="R40">
        <f t="shared" si="12"/>
        <v>4.0999999999999999E-4</v>
      </c>
      <c r="S40">
        <f t="shared" si="13"/>
        <v>1.4499999999999999E-3</v>
      </c>
      <c r="T40">
        <f t="shared" si="14"/>
        <v>97.608000000000004</v>
      </c>
      <c r="W40">
        <f t="shared" si="15"/>
        <v>0.64848721147847788</v>
      </c>
      <c r="X40">
        <f t="shared" si="16"/>
        <v>0.62390510295434198</v>
      </c>
      <c r="Y40">
        <f t="shared" si="17"/>
        <v>0.56008807045636511</v>
      </c>
      <c r="Z40">
        <f t="shared" si="18"/>
        <v>1.8324803848891849</v>
      </c>
      <c r="AA40">
        <f t="shared" si="19"/>
        <v>35.388494022962959</v>
      </c>
      <c r="AB40">
        <f t="shared" si="20"/>
        <v>34.047027629824875</v>
      </c>
      <c r="AC40">
        <f t="shared" si="21"/>
        <v>30.564478347212166</v>
      </c>
    </row>
    <row r="43" spans="1:29" x14ac:dyDescent="0.3">
      <c r="A43" s="1" t="s">
        <v>577</v>
      </c>
      <c r="B43" s="1" t="s">
        <v>578</v>
      </c>
    </row>
    <row r="44" spans="1:29" x14ac:dyDescent="0.3">
      <c r="A44" t="s">
        <v>0</v>
      </c>
      <c r="B44" t="s">
        <v>13</v>
      </c>
      <c r="C44" t="s">
        <v>380</v>
      </c>
      <c r="D44" t="s">
        <v>12</v>
      </c>
      <c r="E44" t="s">
        <v>15</v>
      </c>
      <c r="F44" t="s">
        <v>15</v>
      </c>
      <c r="G44" t="s">
        <v>15</v>
      </c>
      <c r="H44" t="s">
        <v>29</v>
      </c>
    </row>
    <row r="45" spans="1:29" x14ac:dyDescent="0.3">
      <c r="A45" t="s">
        <v>594</v>
      </c>
      <c r="B45">
        <v>20.933199999999999</v>
      </c>
      <c r="C45">
        <v>31.704799999999999</v>
      </c>
      <c r="D45">
        <v>40.770299999999999</v>
      </c>
      <c r="E45">
        <v>-1.15E-3</v>
      </c>
      <c r="F45">
        <v>4.9899999999999996E-3</v>
      </c>
      <c r="G45">
        <v>-1.16E-3</v>
      </c>
      <c r="H45">
        <v>93.411000000000001</v>
      </c>
      <c r="J45">
        <f t="shared" ref="J45" si="31">AVERAGE(E45:G45)</f>
        <v>8.9333333333333322E-4</v>
      </c>
      <c r="K45" s="22">
        <f t="shared" ref="K45:K53" si="32">J45*10000</f>
        <v>8.9333333333333318</v>
      </c>
      <c r="M45" t="str">
        <f t="shared" si="7"/>
        <v xml:space="preserve"> 2291 G</v>
      </c>
      <c r="N45">
        <f t="shared" si="8"/>
        <v>40.770299999999999</v>
      </c>
      <c r="O45">
        <f t="shared" si="9"/>
        <v>20.933199999999999</v>
      </c>
      <c r="P45">
        <f t="shared" si="10"/>
        <v>31.704799999999999</v>
      </c>
      <c r="Q45">
        <f t="shared" si="11"/>
        <v>-1.15E-3</v>
      </c>
      <c r="R45">
        <f t="shared" si="12"/>
        <v>4.9899999999999996E-3</v>
      </c>
      <c r="S45">
        <f t="shared" si="13"/>
        <v>-1.16E-3</v>
      </c>
      <c r="T45">
        <f t="shared" si="14"/>
        <v>93.411000000000001</v>
      </c>
      <c r="W45">
        <f t="shared" si="15"/>
        <v>0.65293824079850271</v>
      </c>
      <c r="X45">
        <f t="shared" si="16"/>
        <v>0.56767770814682184</v>
      </c>
      <c r="Y45">
        <f t="shared" si="17"/>
        <v>0.54403923138510812</v>
      </c>
      <c r="Z45">
        <f t="shared" si="18"/>
        <v>1.7646551803304327</v>
      </c>
      <c r="AA45">
        <f t="shared" si="19"/>
        <v>37.00089672341764</v>
      </c>
      <c r="AB45">
        <f t="shared" si="20"/>
        <v>32.16932772330761</v>
      </c>
      <c r="AC45">
        <f t="shared" si="21"/>
        <v>30.829775553274747</v>
      </c>
    </row>
    <row r="46" spans="1:29" x14ac:dyDescent="0.3">
      <c r="A46" t="s">
        <v>595</v>
      </c>
      <c r="B46">
        <v>20.595800000000001</v>
      </c>
      <c r="C46">
        <v>31.5611</v>
      </c>
      <c r="D46">
        <v>41.181800000000003</v>
      </c>
      <c r="E46">
        <v>-8.7000000000000001E-4</v>
      </c>
      <c r="F46">
        <v>3.8400000000000001E-3</v>
      </c>
      <c r="G46">
        <v>1.8500000000000001E-3</v>
      </c>
      <c r="H46">
        <v>93.343400000000003</v>
      </c>
      <c r="J46">
        <f t="shared" ref="J46:J53" si="33">AVERAGE(E46:G46)</f>
        <v>1.6066666666666666E-3</v>
      </c>
      <c r="K46" s="22">
        <f t="shared" si="32"/>
        <v>16.066666666666666</v>
      </c>
      <c r="M46" t="str">
        <f t="shared" si="7"/>
        <v xml:space="preserve"> 2292 G</v>
      </c>
      <c r="N46">
        <f t="shared" si="8"/>
        <v>41.181800000000003</v>
      </c>
      <c r="O46">
        <f t="shared" si="9"/>
        <v>20.595800000000001</v>
      </c>
      <c r="P46">
        <f t="shared" si="10"/>
        <v>31.5611</v>
      </c>
      <c r="Q46">
        <f t="shared" si="11"/>
        <v>-8.7000000000000001E-4</v>
      </c>
      <c r="R46">
        <f t="shared" si="12"/>
        <v>3.8400000000000001E-3</v>
      </c>
      <c r="S46">
        <f t="shared" si="13"/>
        <v>1.8500000000000001E-3</v>
      </c>
      <c r="T46">
        <f t="shared" si="14"/>
        <v>93.343400000000003</v>
      </c>
      <c r="W46">
        <f t="shared" si="15"/>
        <v>0.64241422333125386</v>
      </c>
      <c r="X46">
        <f t="shared" si="16"/>
        <v>0.5651047448522829</v>
      </c>
      <c r="Y46">
        <f t="shared" si="17"/>
        <v>0.54953029089938621</v>
      </c>
      <c r="Z46">
        <f t="shared" si="18"/>
        <v>1.757049259082923</v>
      </c>
      <c r="AA46">
        <f t="shared" si="19"/>
        <v>36.562106611999972</v>
      </c>
      <c r="AB46">
        <f t="shared" si="20"/>
        <v>32.162145820956354</v>
      </c>
      <c r="AC46">
        <f t="shared" si="21"/>
        <v>31.275747567043677</v>
      </c>
    </row>
    <row r="47" spans="1:29" x14ac:dyDescent="0.3">
      <c r="A47" t="s">
        <v>596</v>
      </c>
      <c r="B47">
        <v>23.3718</v>
      </c>
      <c r="C47">
        <v>32.433300000000003</v>
      </c>
      <c r="D47">
        <v>37.652500000000003</v>
      </c>
      <c r="E47">
        <v>8.8100000000000001E-3</v>
      </c>
      <c r="F47">
        <v>3.6800000000000001E-3</v>
      </c>
      <c r="G47">
        <v>2.1199999999999999E-3</v>
      </c>
      <c r="H47">
        <v>93.472099999999998</v>
      </c>
      <c r="J47">
        <f t="shared" si="33"/>
        <v>4.8700000000000002E-3</v>
      </c>
      <c r="K47" s="22">
        <f t="shared" si="32"/>
        <v>48.7</v>
      </c>
      <c r="M47" t="str">
        <f t="shared" si="7"/>
        <v xml:space="preserve"> 2293 G</v>
      </c>
      <c r="N47">
        <f t="shared" si="8"/>
        <v>37.652500000000003</v>
      </c>
      <c r="O47">
        <f t="shared" si="9"/>
        <v>23.3718</v>
      </c>
      <c r="P47">
        <f t="shared" si="10"/>
        <v>32.433300000000003</v>
      </c>
      <c r="Q47">
        <f t="shared" si="11"/>
        <v>8.8100000000000001E-3</v>
      </c>
      <c r="R47">
        <f t="shared" si="12"/>
        <v>3.6800000000000001E-3</v>
      </c>
      <c r="S47">
        <f t="shared" si="13"/>
        <v>2.1199999999999999E-3</v>
      </c>
      <c r="T47">
        <f t="shared" si="14"/>
        <v>93.472099999999998</v>
      </c>
      <c r="W47">
        <f t="shared" si="15"/>
        <v>0.72900187149095441</v>
      </c>
      <c r="X47">
        <f t="shared" si="16"/>
        <v>0.58072157564906002</v>
      </c>
      <c r="Y47">
        <f t="shared" si="17"/>
        <v>0.5024352815585803</v>
      </c>
      <c r="Z47">
        <f t="shared" si="18"/>
        <v>1.8121587286985945</v>
      </c>
      <c r="AA47">
        <f t="shared" si="19"/>
        <v>40.228367413183975</v>
      </c>
      <c r="AB47">
        <f t="shared" si="20"/>
        <v>32.045844905987146</v>
      </c>
      <c r="AC47">
        <f t="shared" si="21"/>
        <v>27.725787680828887</v>
      </c>
    </row>
    <row r="48" spans="1:29" x14ac:dyDescent="0.3">
      <c r="A48" t="s">
        <v>597</v>
      </c>
      <c r="B48">
        <v>21.625599999999999</v>
      </c>
      <c r="C48">
        <v>32.094499999999996</v>
      </c>
      <c r="D48">
        <v>40.017099999999999</v>
      </c>
      <c r="E48">
        <v>1.6920000000000001E-2</v>
      </c>
      <c r="F48">
        <v>2.1329999999999998E-2</v>
      </c>
      <c r="G48">
        <v>2.3980000000000001E-2</v>
      </c>
      <c r="H48">
        <v>93.799400000000006</v>
      </c>
      <c r="J48">
        <f t="shared" si="33"/>
        <v>2.0743333333333332E-2</v>
      </c>
      <c r="K48" s="22">
        <f t="shared" si="32"/>
        <v>207.43333333333334</v>
      </c>
      <c r="M48" t="str">
        <f t="shared" si="7"/>
        <v xml:space="preserve"> 2294 G</v>
      </c>
      <c r="N48">
        <f t="shared" si="8"/>
        <v>40.017099999999999</v>
      </c>
      <c r="O48">
        <f t="shared" si="9"/>
        <v>21.625599999999999</v>
      </c>
      <c r="P48">
        <f t="shared" si="10"/>
        <v>32.094499999999996</v>
      </c>
      <c r="Q48">
        <f t="shared" si="11"/>
        <v>1.6920000000000001E-2</v>
      </c>
      <c r="R48">
        <f t="shared" si="12"/>
        <v>2.1329999999999998E-2</v>
      </c>
      <c r="S48">
        <f t="shared" si="13"/>
        <v>2.3980000000000001E-2</v>
      </c>
      <c r="T48">
        <f t="shared" si="14"/>
        <v>93.799400000000006</v>
      </c>
      <c r="W48">
        <f t="shared" si="15"/>
        <v>0.67453524641297558</v>
      </c>
      <c r="X48">
        <f t="shared" si="16"/>
        <v>0.5746553267681288</v>
      </c>
      <c r="Y48">
        <f t="shared" si="17"/>
        <v>0.53398852415265541</v>
      </c>
      <c r="Z48">
        <f t="shared" si="18"/>
        <v>1.7831790973337598</v>
      </c>
      <c r="AA48">
        <f t="shared" si="19"/>
        <v>37.827677961319331</v>
      </c>
      <c r="AB48">
        <f t="shared" si="20"/>
        <v>32.22645036762507</v>
      </c>
      <c r="AC48">
        <f t="shared" si="21"/>
        <v>29.945871671055603</v>
      </c>
    </row>
    <row r="49" spans="1:29" x14ac:dyDescent="0.3">
      <c r="A49" t="s">
        <v>598</v>
      </c>
      <c r="B49">
        <v>21.9803</v>
      </c>
      <c r="C49">
        <v>31.9861</v>
      </c>
      <c r="D49">
        <v>39.510599999999997</v>
      </c>
      <c r="E49">
        <v>3.7699999999999999E-3</v>
      </c>
      <c r="F49">
        <v>1.1730000000000001E-2</v>
      </c>
      <c r="G49">
        <v>1.6299999999999999E-3</v>
      </c>
      <c r="H49">
        <v>93.494100000000003</v>
      </c>
      <c r="J49">
        <f t="shared" si="33"/>
        <v>5.7099999999999998E-3</v>
      </c>
      <c r="K49" s="22">
        <f t="shared" si="32"/>
        <v>57.1</v>
      </c>
      <c r="M49" t="str">
        <f t="shared" si="7"/>
        <v xml:space="preserve"> 2295 G</v>
      </c>
      <c r="N49">
        <f t="shared" si="8"/>
        <v>39.510599999999997</v>
      </c>
      <c r="O49">
        <f t="shared" si="9"/>
        <v>21.9803</v>
      </c>
      <c r="P49">
        <f t="shared" si="10"/>
        <v>31.9861</v>
      </c>
      <c r="Q49">
        <f t="shared" si="11"/>
        <v>3.7699999999999999E-3</v>
      </c>
      <c r="R49">
        <f t="shared" si="12"/>
        <v>1.1730000000000001E-2</v>
      </c>
      <c r="S49">
        <f t="shared" si="13"/>
        <v>1.6299999999999999E-3</v>
      </c>
      <c r="T49">
        <f t="shared" si="14"/>
        <v>93.494100000000003</v>
      </c>
      <c r="W49">
        <f t="shared" si="15"/>
        <v>0.68559887710542722</v>
      </c>
      <c r="X49">
        <f t="shared" si="16"/>
        <v>0.57271441360787823</v>
      </c>
      <c r="Y49">
        <f t="shared" si="17"/>
        <v>0.52722978382706165</v>
      </c>
      <c r="Z49">
        <f t="shared" si="18"/>
        <v>1.7855430745403671</v>
      </c>
      <c r="AA49">
        <f t="shared" si="19"/>
        <v>38.397218576309818</v>
      </c>
      <c r="AB49">
        <f t="shared" si="20"/>
        <v>32.075082465053711</v>
      </c>
      <c r="AC49">
        <f t="shared" si="21"/>
        <v>29.527698958636474</v>
      </c>
    </row>
    <row r="50" spans="1:29" x14ac:dyDescent="0.3">
      <c r="A50" t="s">
        <v>599</v>
      </c>
      <c r="B50">
        <v>20.788699999999999</v>
      </c>
      <c r="C50">
        <v>31.652899999999999</v>
      </c>
      <c r="D50">
        <v>41.029600000000002</v>
      </c>
      <c r="E50">
        <v>-2.9099999999999998E-3</v>
      </c>
      <c r="F50">
        <v>-3.1E-4</v>
      </c>
      <c r="G50">
        <v>-1.17E-3</v>
      </c>
      <c r="H50">
        <v>93.466800000000006</v>
      </c>
      <c r="J50">
        <f t="shared" si="33"/>
        <v>-1.4633333333333332E-3</v>
      </c>
      <c r="K50" s="22">
        <f t="shared" si="32"/>
        <v>-14.633333333333331</v>
      </c>
      <c r="M50" t="str">
        <f t="shared" si="7"/>
        <v xml:space="preserve"> 2296 G</v>
      </c>
      <c r="N50">
        <f t="shared" si="8"/>
        <v>41.029600000000002</v>
      </c>
      <c r="O50">
        <f t="shared" si="9"/>
        <v>20.788699999999999</v>
      </c>
      <c r="P50">
        <f t="shared" si="10"/>
        <v>31.652899999999999</v>
      </c>
      <c r="Q50">
        <f t="shared" si="11"/>
        <v>-2.9099999999999998E-3</v>
      </c>
      <c r="R50">
        <f t="shared" si="12"/>
        <v>-3.1E-4</v>
      </c>
      <c r="S50">
        <f t="shared" si="13"/>
        <v>-1.17E-3</v>
      </c>
      <c r="T50">
        <f t="shared" si="14"/>
        <v>93.466800000000006</v>
      </c>
      <c r="W50">
        <f t="shared" si="15"/>
        <v>0.64843106674984397</v>
      </c>
      <c r="X50">
        <f t="shared" si="16"/>
        <v>0.56674843330349145</v>
      </c>
      <c r="Y50">
        <f t="shared" si="17"/>
        <v>0.54749933279957308</v>
      </c>
      <c r="Z50">
        <f t="shared" si="18"/>
        <v>1.7626788328529086</v>
      </c>
      <c r="AA50">
        <f t="shared" si="19"/>
        <v>36.786682557499915</v>
      </c>
      <c r="AB50">
        <f t="shared" si="20"/>
        <v>32.152677092411949</v>
      </c>
      <c r="AC50">
        <f t="shared" si="21"/>
        <v>31.060640350088136</v>
      </c>
    </row>
    <row r="51" spans="1:29" x14ac:dyDescent="0.3">
      <c r="A51" t="s">
        <v>600</v>
      </c>
      <c r="B51">
        <v>22.5047</v>
      </c>
      <c r="C51">
        <v>32.089599999999997</v>
      </c>
      <c r="D51">
        <v>38.443800000000003</v>
      </c>
      <c r="E51">
        <v>2.8E-3</v>
      </c>
      <c r="F51">
        <v>7.5199999999999998E-3</v>
      </c>
      <c r="G51">
        <v>1.89E-3</v>
      </c>
      <c r="H51">
        <v>93.050299999999993</v>
      </c>
      <c r="J51">
        <f t="shared" si="33"/>
        <v>4.0699999999999998E-3</v>
      </c>
      <c r="K51" s="22">
        <f t="shared" si="32"/>
        <v>40.699999999999996</v>
      </c>
      <c r="M51" t="str">
        <f t="shared" si="7"/>
        <v xml:space="preserve"> 2297 G</v>
      </c>
      <c r="N51">
        <f t="shared" si="8"/>
        <v>38.443800000000003</v>
      </c>
      <c r="O51">
        <f t="shared" si="9"/>
        <v>22.5047</v>
      </c>
      <c r="P51">
        <f t="shared" si="10"/>
        <v>32.089599999999997</v>
      </c>
      <c r="Q51">
        <f t="shared" si="11"/>
        <v>2.8E-3</v>
      </c>
      <c r="R51">
        <f t="shared" si="12"/>
        <v>7.5199999999999998E-3</v>
      </c>
      <c r="S51">
        <f t="shared" si="13"/>
        <v>1.89E-3</v>
      </c>
      <c r="T51">
        <f t="shared" si="14"/>
        <v>93.050299999999993</v>
      </c>
      <c r="W51">
        <f t="shared" si="15"/>
        <v>0.70195570804741103</v>
      </c>
      <c r="X51">
        <f t="shared" si="16"/>
        <v>0.57456759176365257</v>
      </c>
      <c r="Y51">
        <f t="shared" si="17"/>
        <v>0.51299439551641324</v>
      </c>
      <c r="Z51">
        <f t="shared" si="18"/>
        <v>1.789517695327477</v>
      </c>
      <c r="AA51">
        <f t="shared" si="19"/>
        <v>39.225971885064546</v>
      </c>
      <c r="AB51">
        <f t="shared" si="20"/>
        <v>32.107399287745423</v>
      </c>
      <c r="AC51">
        <f t="shared" si="21"/>
        <v>28.666628827190031</v>
      </c>
    </row>
    <row r="52" spans="1:29" x14ac:dyDescent="0.3">
      <c r="A52" t="s">
        <v>601</v>
      </c>
      <c r="B52">
        <v>22.249500000000001</v>
      </c>
      <c r="C52">
        <v>32.339199999999998</v>
      </c>
      <c r="D52">
        <v>38.999499999999998</v>
      </c>
      <c r="E52">
        <v>-1.75E-3</v>
      </c>
      <c r="F52">
        <v>3.0699999999999998E-3</v>
      </c>
      <c r="G52">
        <v>4.6999999999999999E-4</v>
      </c>
      <c r="H52">
        <v>93.59</v>
      </c>
      <c r="J52">
        <f t="shared" si="33"/>
        <v>5.9666666666666657E-4</v>
      </c>
      <c r="K52" s="22">
        <f t="shared" si="32"/>
        <v>5.9666666666666659</v>
      </c>
      <c r="M52" t="str">
        <f t="shared" si="7"/>
        <v xml:space="preserve"> 2298 G</v>
      </c>
      <c r="N52">
        <f t="shared" si="8"/>
        <v>38.999499999999998</v>
      </c>
      <c r="O52">
        <f t="shared" si="9"/>
        <v>22.249500000000001</v>
      </c>
      <c r="P52">
        <f t="shared" si="10"/>
        <v>32.339199999999998</v>
      </c>
      <c r="Q52">
        <f t="shared" si="11"/>
        <v>-1.75E-3</v>
      </c>
      <c r="R52">
        <f t="shared" si="12"/>
        <v>3.0699999999999998E-3</v>
      </c>
      <c r="S52">
        <f t="shared" si="13"/>
        <v>4.6999999999999999E-4</v>
      </c>
      <c r="T52">
        <f t="shared" si="14"/>
        <v>93.59</v>
      </c>
      <c r="W52">
        <f t="shared" si="15"/>
        <v>0.69399563318777291</v>
      </c>
      <c r="X52">
        <f t="shared" si="16"/>
        <v>0.57903670546105634</v>
      </c>
      <c r="Y52">
        <f t="shared" si="17"/>
        <v>0.52040966106218312</v>
      </c>
      <c r="Z52">
        <f t="shared" si="18"/>
        <v>1.7934419997110123</v>
      </c>
      <c r="AA52">
        <f t="shared" si="19"/>
        <v>38.696296467886917</v>
      </c>
      <c r="AB52">
        <f t="shared" si="20"/>
        <v>32.286335747370693</v>
      </c>
      <c r="AC52">
        <f t="shared" si="21"/>
        <v>29.017367784742397</v>
      </c>
    </row>
    <row r="53" spans="1:29" x14ac:dyDescent="0.3">
      <c r="A53" t="s">
        <v>602</v>
      </c>
      <c r="B53">
        <v>21.108799999999999</v>
      </c>
      <c r="C53">
        <v>32.471299999999999</v>
      </c>
      <c r="D53">
        <v>40.6965</v>
      </c>
      <c r="E53">
        <v>1.8400000000000001E-3</v>
      </c>
      <c r="F53">
        <v>1.6800000000000001E-3</v>
      </c>
      <c r="G53">
        <v>-1E-4</v>
      </c>
      <c r="H53">
        <v>94.280100000000004</v>
      </c>
      <c r="J53">
        <f t="shared" si="33"/>
        <v>1.1400000000000002E-3</v>
      </c>
      <c r="K53" s="22">
        <f t="shared" si="32"/>
        <v>11.400000000000002</v>
      </c>
      <c r="M53" t="str">
        <f t="shared" si="7"/>
        <v xml:space="preserve"> 2299 G</v>
      </c>
      <c r="N53">
        <f t="shared" si="8"/>
        <v>40.6965</v>
      </c>
      <c r="O53">
        <f t="shared" si="9"/>
        <v>21.108799999999999</v>
      </c>
      <c r="P53">
        <f t="shared" si="10"/>
        <v>32.471299999999999</v>
      </c>
      <c r="Q53">
        <f t="shared" si="11"/>
        <v>1.8400000000000001E-3</v>
      </c>
      <c r="R53">
        <f t="shared" si="12"/>
        <v>1.6800000000000001E-3</v>
      </c>
      <c r="S53">
        <f t="shared" si="13"/>
        <v>-1E-4</v>
      </c>
      <c r="T53">
        <f t="shared" si="14"/>
        <v>94.280100000000004</v>
      </c>
      <c r="W53">
        <f t="shared" si="15"/>
        <v>0.65841547099189013</v>
      </c>
      <c r="X53">
        <f t="shared" si="16"/>
        <v>0.58140196956132495</v>
      </c>
      <c r="Y53">
        <f t="shared" si="17"/>
        <v>0.54305444355484389</v>
      </c>
      <c r="Z53">
        <f t="shared" si="18"/>
        <v>1.7828718841080591</v>
      </c>
      <c r="AA53">
        <f t="shared" si="19"/>
        <v>36.930049593624297</v>
      </c>
      <c r="AB53">
        <f t="shared" si="20"/>
        <v>32.610417761576322</v>
      </c>
      <c r="AC53">
        <f t="shared" si="21"/>
        <v>30.459532644799374</v>
      </c>
    </row>
    <row r="56" spans="1:29" x14ac:dyDescent="0.3">
      <c r="A56" s="1" t="s">
        <v>579</v>
      </c>
      <c r="B56" s="1" t="s">
        <v>580</v>
      </c>
    </row>
    <row r="57" spans="1:29" x14ac:dyDescent="0.3">
      <c r="A57" t="s">
        <v>0</v>
      </c>
      <c r="B57" t="s">
        <v>13</v>
      </c>
      <c r="C57" t="s">
        <v>380</v>
      </c>
      <c r="D57" t="s">
        <v>12</v>
      </c>
      <c r="E57" t="s">
        <v>15</v>
      </c>
      <c r="F57" t="s">
        <v>15</v>
      </c>
      <c r="G57" t="s">
        <v>15</v>
      </c>
      <c r="H57" t="s">
        <v>29</v>
      </c>
    </row>
    <row r="58" spans="1:29" x14ac:dyDescent="0.3">
      <c r="A58" s="4" t="s">
        <v>603</v>
      </c>
      <c r="B58" s="4">
        <v>22.8156</v>
      </c>
      <c r="C58">
        <v>28.590399999999999</v>
      </c>
      <c r="D58">
        <v>33.359299999999998</v>
      </c>
      <c r="E58">
        <v>4.64E-3</v>
      </c>
      <c r="F58">
        <v>6.6899999999999998E-3</v>
      </c>
      <c r="G58">
        <v>1.0499999999999999E-3</v>
      </c>
      <c r="H58" s="15">
        <v>84.777600000000007</v>
      </c>
      <c r="J58">
        <f t="shared" ref="J58" si="34">AVERAGE(E58:G58)</f>
        <v>4.1266666666666665E-3</v>
      </c>
      <c r="K58" s="22">
        <f t="shared" ref="K58:K65" si="35">J58*10000</f>
        <v>41.266666666666666</v>
      </c>
      <c r="M58" t="str">
        <f t="shared" si="7"/>
        <v xml:space="preserve"> 2300 G</v>
      </c>
      <c r="N58">
        <f t="shared" si="8"/>
        <v>33.359299999999998</v>
      </c>
      <c r="O58">
        <f t="shared" si="9"/>
        <v>22.8156</v>
      </c>
      <c r="P58">
        <f t="shared" si="10"/>
        <v>28.590399999999999</v>
      </c>
      <c r="Q58">
        <f t="shared" si="11"/>
        <v>4.64E-3</v>
      </c>
      <c r="R58">
        <f t="shared" si="12"/>
        <v>6.6899999999999998E-3</v>
      </c>
      <c r="S58">
        <f t="shared" si="13"/>
        <v>1.0499999999999999E-3</v>
      </c>
      <c r="T58">
        <f t="shared" si="14"/>
        <v>84.777600000000007</v>
      </c>
    </row>
    <row r="59" spans="1:29" x14ac:dyDescent="0.3">
      <c r="A59" t="s">
        <v>604</v>
      </c>
      <c r="B59">
        <v>20.590900000000001</v>
      </c>
      <c r="C59">
        <v>28.223800000000001</v>
      </c>
      <c r="D59">
        <v>35.914299999999997</v>
      </c>
      <c r="E59">
        <v>3.4000000000000002E-4</v>
      </c>
      <c r="F59">
        <v>3.8999999999999998E-3</v>
      </c>
      <c r="G59">
        <v>7.9000000000000008E-3</v>
      </c>
      <c r="H59" s="15">
        <v>84.741100000000003</v>
      </c>
      <c r="J59">
        <f t="shared" ref="J59:J65" si="36">AVERAGE(E59:G59)</f>
        <v>4.0466666666666672E-3</v>
      </c>
      <c r="K59" s="22">
        <f t="shared" si="35"/>
        <v>40.466666666666669</v>
      </c>
      <c r="M59" t="str">
        <f t="shared" si="7"/>
        <v xml:space="preserve"> 2301 G</v>
      </c>
      <c r="N59">
        <f t="shared" si="8"/>
        <v>35.914299999999997</v>
      </c>
      <c r="O59">
        <f t="shared" si="9"/>
        <v>20.590900000000001</v>
      </c>
      <c r="P59">
        <f t="shared" si="10"/>
        <v>28.223800000000001</v>
      </c>
      <c r="Q59">
        <f t="shared" si="11"/>
        <v>3.4000000000000002E-4</v>
      </c>
      <c r="R59">
        <f t="shared" si="12"/>
        <v>3.8999999999999998E-3</v>
      </c>
      <c r="S59">
        <f t="shared" si="13"/>
        <v>7.9000000000000008E-3</v>
      </c>
      <c r="T59">
        <f t="shared" si="14"/>
        <v>84.741100000000003</v>
      </c>
    </row>
    <row r="60" spans="1:29" x14ac:dyDescent="0.3">
      <c r="A60" t="s">
        <v>605</v>
      </c>
      <c r="B60">
        <v>21.172799999999999</v>
      </c>
      <c r="C60">
        <v>28.692799999999998</v>
      </c>
      <c r="D60">
        <v>35.196100000000001</v>
      </c>
      <c r="E60">
        <v>8.5800000000000008E-3</v>
      </c>
      <c r="F60">
        <v>7.26E-3</v>
      </c>
      <c r="G60">
        <v>6.3400000000000001E-3</v>
      </c>
      <c r="H60" s="15">
        <v>85.0839</v>
      </c>
      <c r="J60">
        <f t="shared" si="36"/>
        <v>7.3933333333333325E-3</v>
      </c>
      <c r="K60" s="22">
        <f t="shared" si="35"/>
        <v>73.933333333333323</v>
      </c>
      <c r="M60" t="str">
        <f t="shared" si="7"/>
        <v xml:space="preserve"> 2302 G</v>
      </c>
      <c r="N60">
        <f t="shared" si="8"/>
        <v>35.196100000000001</v>
      </c>
      <c r="O60">
        <f t="shared" si="9"/>
        <v>21.172799999999999</v>
      </c>
      <c r="P60">
        <f t="shared" si="10"/>
        <v>28.692799999999998</v>
      </c>
      <c r="Q60">
        <f t="shared" si="11"/>
        <v>8.5800000000000008E-3</v>
      </c>
      <c r="R60">
        <f t="shared" si="12"/>
        <v>7.26E-3</v>
      </c>
      <c r="S60">
        <f t="shared" si="13"/>
        <v>6.3400000000000001E-3</v>
      </c>
      <c r="T60">
        <f t="shared" si="14"/>
        <v>85.0839</v>
      </c>
    </row>
    <row r="61" spans="1:29" x14ac:dyDescent="0.3">
      <c r="A61" t="s">
        <v>606</v>
      </c>
      <c r="B61">
        <v>22.4681</v>
      </c>
      <c r="C61">
        <v>28.924399999999999</v>
      </c>
      <c r="D61">
        <v>33.5931</v>
      </c>
      <c r="E61">
        <v>5.7600000000000004E-3</v>
      </c>
      <c r="F61">
        <v>2.5999999999999998E-4</v>
      </c>
      <c r="G61">
        <v>1.3600000000000001E-3</v>
      </c>
      <c r="H61" s="15">
        <v>84.992999999999995</v>
      </c>
      <c r="J61">
        <f t="shared" si="36"/>
        <v>2.4599999999999999E-3</v>
      </c>
      <c r="K61" s="22">
        <f t="shared" si="35"/>
        <v>24.599999999999998</v>
      </c>
      <c r="M61" t="str">
        <f t="shared" si="7"/>
        <v xml:space="preserve"> 2303 G</v>
      </c>
      <c r="N61">
        <f t="shared" si="8"/>
        <v>33.5931</v>
      </c>
      <c r="O61">
        <f t="shared" si="9"/>
        <v>22.4681</v>
      </c>
      <c r="P61">
        <f t="shared" si="10"/>
        <v>28.924399999999999</v>
      </c>
      <c r="Q61">
        <f t="shared" si="11"/>
        <v>5.7600000000000004E-3</v>
      </c>
      <c r="R61">
        <f t="shared" si="12"/>
        <v>2.5999999999999998E-4</v>
      </c>
      <c r="S61">
        <f t="shared" si="13"/>
        <v>1.3600000000000001E-3</v>
      </c>
      <c r="T61">
        <f t="shared" si="14"/>
        <v>84.992999999999995</v>
      </c>
    </row>
    <row r="62" spans="1:29" x14ac:dyDescent="0.3">
      <c r="A62" t="s">
        <v>607</v>
      </c>
      <c r="B62">
        <v>20.4969</v>
      </c>
      <c r="C62">
        <v>28.242599999999999</v>
      </c>
      <c r="D62">
        <v>35.734499999999997</v>
      </c>
      <c r="E62">
        <v>5.6299999999999996E-3</v>
      </c>
      <c r="F62">
        <v>4.7999999999999996E-3</v>
      </c>
      <c r="G62">
        <v>-3.2499999999999999E-3</v>
      </c>
      <c r="H62" s="15">
        <v>84.481200000000001</v>
      </c>
      <c r="J62">
        <f t="shared" si="36"/>
        <v>2.3933333333333328E-3</v>
      </c>
      <c r="K62" s="22">
        <f t="shared" si="35"/>
        <v>23.933333333333326</v>
      </c>
      <c r="M62" t="str">
        <f t="shared" si="7"/>
        <v xml:space="preserve"> 2304 G</v>
      </c>
      <c r="N62">
        <f t="shared" si="8"/>
        <v>35.734499999999997</v>
      </c>
      <c r="O62">
        <f t="shared" si="9"/>
        <v>20.4969</v>
      </c>
      <c r="P62">
        <f t="shared" si="10"/>
        <v>28.242599999999999</v>
      </c>
      <c r="Q62">
        <f t="shared" si="11"/>
        <v>5.6299999999999996E-3</v>
      </c>
      <c r="R62">
        <f t="shared" si="12"/>
        <v>4.7999999999999996E-3</v>
      </c>
      <c r="S62">
        <f t="shared" si="13"/>
        <v>-3.2499999999999999E-3</v>
      </c>
      <c r="T62">
        <f t="shared" si="14"/>
        <v>84.481200000000001</v>
      </c>
    </row>
    <row r="63" spans="1:29" x14ac:dyDescent="0.3">
      <c r="A63" t="s">
        <v>608</v>
      </c>
      <c r="B63">
        <v>20.678799999999999</v>
      </c>
      <c r="C63">
        <v>28.322700000000001</v>
      </c>
      <c r="D63">
        <v>35.316699999999997</v>
      </c>
      <c r="E63">
        <v>4.1399999999999996E-3</v>
      </c>
      <c r="F63">
        <v>5.1799999999999997E-3</v>
      </c>
      <c r="G63">
        <v>3.4099999999999998E-3</v>
      </c>
      <c r="H63" s="15">
        <v>84.331000000000003</v>
      </c>
      <c r="J63">
        <f t="shared" si="36"/>
        <v>4.2433333333333325E-3</v>
      </c>
      <c r="K63" s="22">
        <f t="shared" si="35"/>
        <v>42.433333333333323</v>
      </c>
      <c r="M63" t="str">
        <f t="shared" si="7"/>
        <v xml:space="preserve"> 2305 G</v>
      </c>
      <c r="N63">
        <f t="shared" si="8"/>
        <v>35.316699999999997</v>
      </c>
      <c r="O63">
        <f t="shared" si="9"/>
        <v>20.678799999999999</v>
      </c>
      <c r="P63">
        <f t="shared" si="10"/>
        <v>28.322700000000001</v>
      </c>
      <c r="Q63">
        <f t="shared" si="11"/>
        <v>4.1399999999999996E-3</v>
      </c>
      <c r="R63">
        <f t="shared" si="12"/>
        <v>5.1799999999999997E-3</v>
      </c>
      <c r="S63">
        <f t="shared" si="13"/>
        <v>3.4099999999999998E-3</v>
      </c>
      <c r="T63">
        <f t="shared" si="14"/>
        <v>84.331000000000003</v>
      </c>
    </row>
    <row r="64" spans="1:29" x14ac:dyDescent="0.3">
      <c r="A64" t="s">
        <v>609</v>
      </c>
      <c r="B64">
        <v>21.399100000000001</v>
      </c>
      <c r="C64">
        <v>28.4711</v>
      </c>
      <c r="D64">
        <v>34.855600000000003</v>
      </c>
      <c r="E64">
        <v>2.5000000000000001E-2</v>
      </c>
      <c r="F64">
        <v>2.0199999999999999E-2</v>
      </c>
      <c r="G64">
        <v>2.121E-2</v>
      </c>
      <c r="H64" s="15">
        <v>84.792100000000005</v>
      </c>
      <c r="J64">
        <f t="shared" si="36"/>
        <v>2.2136666666666666E-2</v>
      </c>
      <c r="K64" s="22">
        <f t="shared" si="35"/>
        <v>221.36666666666665</v>
      </c>
      <c r="M64" t="str">
        <f t="shared" si="7"/>
        <v xml:space="preserve"> 2306 G</v>
      </c>
      <c r="N64">
        <f t="shared" si="8"/>
        <v>34.855600000000003</v>
      </c>
      <c r="O64">
        <f t="shared" si="9"/>
        <v>21.399100000000001</v>
      </c>
      <c r="P64">
        <f t="shared" si="10"/>
        <v>28.4711</v>
      </c>
      <c r="Q64">
        <f t="shared" si="11"/>
        <v>2.5000000000000001E-2</v>
      </c>
      <c r="R64">
        <f t="shared" si="12"/>
        <v>2.0199999999999999E-2</v>
      </c>
      <c r="S64">
        <f t="shared" si="13"/>
        <v>2.121E-2</v>
      </c>
      <c r="T64">
        <f t="shared" si="14"/>
        <v>84.792100000000005</v>
      </c>
    </row>
    <row r="65" spans="1:29" x14ac:dyDescent="0.3">
      <c r="A65" t="s">
        <v>610</v>
      </c>
      <c r="B65">
        <v>20.825900000000001</v>
      </c>
      <c r="C65">
        <v>28.372699999999998</v>
      </c>
      <c r="D65">
        <v>35.847299999999997</v>
      </c>
      <c r="E65">
        <v>7.3999999999999999E-4</v>
      </c>
      <c r="F65">
        <v>8.9099999999999995E-3</v>
      </c>
      <c r="G65">
        <v>2.4099999999999998E-3</v>
      </c>
      <c r="H65" s="15">
        <v>85.058000000000007</v>
      </c>
      <c r="J65">
        <f t="shared" si="36"/>
        <v>4.0199999999999993E-3</v>
      </c>
      <c r="K65" s="22">
        <f t="shared" si="35"/>
        <v>40.199999999999996</v>
      </c>
      <c r="M65" t="str">
        <f t="shared" si="7"/>
        <v xml:space="preserve"> 2307 G</v>
      </c>
      <c r="N65">
        <f t="shared" si="8"/>
        <v>35.847299999999997</v>
      </c>
      <c r="O65">
        <f t="shared" si="9"/>
        <v>20.825900000000001</v>
      </c>
      <c r="P65">
        <f t="shared" si="10"/>
        <v>28.372699999999998</v>
      </c>
      <c r="Q65">
        <f t="shared" si="11"/>
        <v>7.3999999999999999E-4</v>
      </c>
      <c r="R65">
        <f t="shared" si="12"/>
        <v>8.9099999999999995E-3</v>
      </c>
      <c r="S65">
        <f t="shared" si="13"/>
        <v>2.4099999999999998E-3</v>
      </c>
      <c r="T65">
        <f t="shared" si="14"/>
        <v>85.058000000000007</v>
      </c>
    </row>
    <row r="68" spans="1:29" x14ac:dyDescent="0.3">
      <c r="A68" s="1" t="s">
        <v>1066</v>
      </c>
      <c r="B68" s="1" t="s">
        <v>1067</v>
      </c>
    </row>
    <row r="69" spans="1:29" x14ac:dyDescent="0.3">
      <c r="A69" t="s">
        <v>0</v>
      </c>
      <c r="B69" t="s">
        <v>13</v>
      </c>
      <c r="C69" t="s">
        <v>380</v>
      </c>
      <c r="D69" t="s">
        <v>12</v>
      </c>
      <c r="E69" t="s">
        <v>15</v>
      </c>
      <c r="F69" t="s">
        <v>15</v>
      </c>
      <c r="G69" t="s">
        <v>15</v>
      </c>
      <c r="H69" t="s">
        <v>29</v>
      </c>
      <c r="W69" t="s">
        <v>61</v>
      </c>
      <c r="X69" t="s">
        <v>62</v>
      </c>
      <c r="Y69" t="s">
        <v>63</v>
      </c>
      <c r="Z69" t="s">
        <v>64</v>
      </c>
      <c r="AA69" t="s">
        <v>65</v>
      </c>
      <c r="AB69" t="s">
        <v>66</v>
      </c>
      <c r="AC69" t="s">
        <v>67</v>
      </c>
    </row>
    <row r="70" spans="1:29" x14ac:dyDescent="0.3">
      <c r="A70" t="s">
        <v>1065</v>
      </c>
      <c r="B70">
        <v>21.550799999999999</v>
      </c>
      <c r="C70">
        <v>34.992600000000003</v>
      </c>
      <c r="D70">
        <v>41.928400000000003</v>
      </c>
      <c r="E70">
        <v>1.856E-2</v>
      </c>
      <c r="F70">
        <v>1.7000000000000001E-2</v>
      </c>
      <c r="G70">
        <v>2.2329999999999999E-2</v>
      </c>
      <c r="H70">
        <v>98.529700000000005</v>
      </c>
      <c r="J70">
        <f t="shared" ref="J70" si="37">AVERAGE(E70:G70)</f>
        <v>1.9296666666666667E-2</v>
      </c>
      <c r="K70" s="22">
        <f t="shared" ref="K70" si="38">J70*10000</f>
        <v>192.96666666666667</v>
      </c>
      <c r="W70">
        <f>B70/32.06</f>
        <v>0.67220212102308163</v>
      </c>
      <c r="X70">
        <f>(C70)/55.85</f>
        <v>0.62654610564010749</v>
      </c>
      <c r="Y70">
        <f>(D70)/74.94</f>
        <v>0.55949292767547376</v>
      </c>
      <c r="Z70">
        <f>SUM(W70:Y70)</f>
        <v>1.8582411543386628</v>
      </c>
      <c r="AA70">
        <f>100*W70/Z70</f>
        <v>36.174105791038436</v>
      </c>
      <c r="AB70">
        <f>100*X70/Z70</f>
        <v>33.717157979050981</v>
      </c>
      <c r="AC70">
        <f>100*Y70/Z70</f>
        <v>30.108736229910594</v>
      </c>
    </row>
    <row r="73" spans="1:29" x14ac:dyDescent="0.3">
      <c r="A73" s="1" t="s">
        <v>1066</v>
      </c>
      <c r="B73" s="1" t="s">
        <v>1069</v>
      </c>
    </row>
    <row r="74" spans="1:29" x14ac:dyDescent="0.3">
      <c r="A74" t="s">
        <v>0</v>
      </c>
      <c r="B74" t="s">
        <v>13</v>
      </c>
      <c r="C74" t="s">
        <v>380</v>
      </c>
      <c r="D74" t="s">
        <v>12</v>
      </c>
      <c r="E74" t="s">
        <v>15</v>
      </c>
      <c r="F74" t="s">
        <v>15</v>
      </c>
      <c r="G74" t="s">
        <v>15</v>
      </c>
      <c r="H74" t="s">
        <v>29</v>
      </c>
      <c r="W74" t="s">
        <v>61</v>
      </c>
      <c r="X74" t="s">
        <v>62</v>
      </c>
      <c r="Y74" t="s">
        <v>63</v>
      </c>
      <c r="Z74" t="s">
        <v>64</v>
      </c>
      <c r="AA74" t="s">
        <v>65</v>
      </c>
      <c r="AB74" t="s">
        <v>66</v>
      </c>
      <c r="AC74" t="s">
        <v>67</v>
      </c>
    </row>
    <row r="75" spans="1:29" x14ac:dyDescent="0.3">
      <c r="A75" t="s">
        <v>1068</v>
      </c>
      <c r="B75">
        <v>21.043099999999999</v>
      </c>
      <c r="C75">
        <v>34.647399999999998</v>
      </c>
      <c r="D75">
        <v>42.251800000000003</v>
      </c>
      <c r="E75">
        <v>1.602E-2</v>
      </c>
      <c r="F75">
        <v>2.4240000000000001E-2</v>
      </c>
      <c r="G75">
        <v>2.528E-2</v>
      </c>
      <c r="H75">
        <v>98.007900000000006</v>
      </c>
      <c r="J75">
        <f t="shared" ref="J75" si="39">AVERAGE(E75:G75)</f>
        <v>2.1846666666666667E-2</v>
      </c>
      <c r="K75" s="22">
        <f t="shared" ref="K75" si="40">J75*10000</f>
        <v>218.46666666666667</v>
      </c>
      <c r="W75">
        <f>B75/32.06</f>
        <v>0.65636618839675598</v>
      </c>
      <c r="X75">
        <f>(C75)/55.85</f>
        <v>0.62036526410026849</v>
      </c>
      <c r="Y75">
        <f>(D75)/74.94</f>
        <v>0.56380838003736333</v>
      </c>
      <c r="Z75">
        <f>SUM(W75:Y75)</f>
        <v>1.8405398325343878</v>
      </c>
      <c r="AA75">
        <f>100*W75/Z75</f>
        <v>35.66161279394602</v>
      </c>
      <c r="AB75">
        <f>100*X75/Z75</f>
        <v>33.705614686210701</v>
      </c>
      <c r="AC75">
        <f>100*Y75/Z75</f>
        <v>30.632772519843275</v>
      </c>
    </row>
  </sheetData>
  <conditionalFormatting sqref="K4:K7">
    <cfRule type="cellIs" dxfId="62" priority="8" operator="greaterThan">
      <formula>100</formula>
    </cfRule>
  </conditionalFormatting>
  <conditionalFormatting sqref="K12:K20">
    <cfRule type="cellIs" dxfId="61" priority="7" operator="greaterThan">
      <formula>100</formula>
    </cfRule>
  </conditionalFormatting>
  <conditionalFormatting sqref="K25:K31">
    <cfRule type="cellIs" dxfId="60" priority="6" operator="greaterThan">
      <formula>100</formula>
    </cfRule>
  </conditionalFormatting>
  <conditionalFormatting sqref="K36:K40">
    <cfRule type="cellIs" dxfId="59" priority="5" operator="greaterThan">
      <formula>100</formula>
    </cfRule>
  </conditionalFormatting>
  <conditionalFormatting sqref="K45:K53">
    <cfRule type="cellIs" dxfId="58" priority="4" operator="greaterThan">
      <formula>100</formula>
    </cfRule>
  </conditionalFormatting>
  <conditionalFormatting sqref="K58:K65">
    <cfRule type="cellIs" dxfId="57" priority="3" operator="greaterThan">
      <formula>100</formula>
    </cfRule>
  </conditionalFormatting>
  <conditionalFormatting sqref="K70">
    <cfRule type="cellIs" dxfId="56" priority="2" operator="greaterThan">
      <formula>100</formula>
    </cfRule>
  </conditionalFormatting>
  <conditionalFormatting sqref="K75">
    <cfRule type="cellIs" dxfId="55" priority="1" operator="greaterThan">
      <formula>100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X59"/>
  <sheetViews>
    <sheetView workbookViewId="0">
      <selection activeCell="R35" sqref="R35"/>
    </sheetView>
  </sheetViews>
  <sheetFormatPr defaultRowHeight="14.4" x14ac:dyDescent="0.3"/>
  <sheetData>
    <row r="2" spans="1:24" x14ac:dyDescent="0.3">
      <c r="A2" s="1" t="s">
        <v>906</v>
      </c>
      <c r="B2" s="1" t="s">
        <v>774</v>
      </c>
    </row>
    <row r="3" spans="1:24" x14ac:dyDescent="0.3">
      <c r="A3" t="s">
        <v>0</v>
      </c>
      <c r="B3" t="s">
        <v>13</v>
      </c>
      <c r="C3" t="s">
        <v>380</v>
      </c>
      <c r="D3" t="s">
        <v>12</v>
      </c>
      <c r="E3" t="s">
        <v>15</v>
      </c>
      <c r="F3" t="s">
        <v>15</v>
      </c>
      <c r="G3" t="s">
        <v>15</v>
      </c>
      <c r="H3" t="s">
        <v>29</v>
      </c>
      <c r="M3" t="s">
        <v>60</v>
      </c>
      <c r="N3" t="s">
        <v>61</v>
      </c>
      <c r="O3" t="s">
        <v>62</v>
      </c>
      <c r="P3" t="s">
        <v>63</v>
      </c>
      <c r="Q3" t="s">
        <v>64</v>
      </c>
      <c r="R3" t="s">
        <v>65</v>
      </c>
      <c r="S3" t="s">
        <v>66</v>
      </c>
      <c r="T3" t="s">
        <v>67</v>
      </c>
    </row>
    <row r="4" spans="1:24" x14ac:dyDescent="0.3">
      <c r="A4" t="s">
        <v>905</v>
      </c>
      <c r="B4">
        <v>52.160899999999998</v>
      </c>
      <c r="C4">
        <v>44.333599999999997</v>
      </c>
      <c r="D4">
        <v>0.41639999999999999</v>
      </c>
      <c r="E4">
        <v>4.9500000000000004E-3</v>
      </c>
      <c r="F4">
        <v>5.9000000000000003E-4</v>
      </c>
      <c r="G4">
        <v>2.5000000000000001E-4</v>
      </c>
      <c r="H4">
        <v>96.916700000000006</v>
      </c>
      <c r="J4">
        <f t="shared" ref="J4" si="0">AVERAGE(E4:G4)</f>
        <v>1.9300000000000003E-3</v>
      </c>
      <c r="K4" s="22">
        <f t="shared" ref="K4" si="1">J4*10000</f>
        <v>19.300000000000004</v>
      </c>
      <c r="M4" s="36">
        <f>C4</f>
        <v>44.333599999999997</v>
      </c>
      <c r="N4" s="36">
        <f>B4/32.06</f>
        <v>1.6269775421085464</v>
      </c>
      <c r="O4" s="36">
        <f>(M4)/55.85</f>
        <v>0.79379767233661591</v>
      </c>
      <c r="P4" s="36">
        <f>(D4)/74.94</f>
        <v>5.5564451561248996E-3</v>
      </c>
      <c r="Q4" s="36">
        <f>SUM(N4:P4)</f>
        <v>2.4263316596012872</v>
      </c>
      <c r="R4" s="36">
        <f t="shared" ref="R4" si="2">100*N4/Q4</f>
        <v>67.055034940108044</v>
      </c>
      <c r="S4" s="36">
        <f t="shared" ref="S4" si="3">100*O4/Q4</f>
        <v>32.715959056770444</v>
      </c>
      <c r="T4" s="38">
        <f t="shared" ref="T4" si="4">100*P4/Q4</f>
        <v>0.22900600312151784</v>
      </c>
      <c r="U4" s="36">
        <f t="shared" ref="U4" si="5">SUM(R4:T4)</f>
        <v>100</v>
      </c>
      <c r="X4">
        <v>29.309729134000687</v>
      </c>
    </row>
    <row r="5" spans="1:24" x14ac:dyDescent="0.3">
      <c r="X5">
        <v>30.119449319067783</v>
      </c>
    </row>
    <row r="6" spans="1:24" x14ac:dyDescent="0.3">
      <c r="X6">
        <v>29.869936057670994</v>
      </c>
    </row>
    <row r="7" spans="1:24" x14ac:dyDescent="0.3">
      <c r="A7" s="1" t="s">
        <v>907</v>
      </c>
      <c r="B7" s="1" t="s">
        <v>708</v>
      </c>
      <c r="X7">
        <v>29.048402607174825</v>
      </c>
    </row>
    <row r="8" spans="1:24" x14ac:dyDescent="0.3">
      <c r="A8" t="s">
        <v>0</v>
      </c>
      <c r="B8" t="s">
        <v>13</v>
      </c>
      <c r="C8" t="s">
        <v>380</v>
      </c>
      <c r="D8" t="s">
        <v>12</v>
      </c>
      <c r="E8" t="s">
        <v>15</v>
      </c>
      <c r="F8" t="s">
        <v>15</v>
      </c>
      <c r="G8" t="s">
        <v>15</v>
      </c>
      <c r="H8" t="s">
        <v>29</v>
      </c>
      <c r="X8">
        <v>27.827891242493454</v>
      </c>
    </row>
    <row r="9" spans="1:24" x14ac:dyDescent="0.3">
      <c r="A9" t="s">
        <v>912</v>
      </c>
      <c r="B9">
        <v>21.677600000000002</v>
      </c>
      <c r="C9">
        <v>34.095700000000001</v>
      </c>
      <c r="D9">
        <v>39.978299999999997</v>
      </c>
      <c r="E9">
        <v>3.7399999999999998E-3</v>
      </c>
      <c r="F9">
        <v>2.8999999999999998E-3</v>
      </c>
      <c r="G9">
        <v>9.1E-4</v>
      </c>
      <c r="H9">
        <v>95.759100000000004</v>
      </c>
      <c r="J9">
        <f t="shared" ref="J9" si="6">AVERAGE(E9:G9)</f>
        <v>2.5166666666666666E-3</v>
      </c>
      <c r="K9" s="22">
        <f t="shared" ref="K9" si="7">J9*10000</f>
        <v>25.166666666666668</v>
      </c>
      <c r="M9" s="36">
        <f>C9</f>
        <v>34.095700000000001</v>
      </c>
      <c r="N9" s="36">
        <f>B9/32.06</f>
        <v>0.67615720524017464</v>
      </c>
      <c r="O9" s="36">
        <f>(M9)/55.85</f>
        <v>0.61048701880035805</v>
      </c>
      <c r="P9" s="36">
        <f>(D9)/74.94</f>
        <v>0.53347077662129705</v>
      </c>
      <c r="Q9" s="36">
        <f>SUM(N9:P9)</f>
        <v>1.8201150006618296</v>
      </c>
      <c r="R9" s="36">
        <f t="shared" ref="R9" si="8">100*N9/Q9</f>
        <v>37.149147443667601</v>
      </c>
      <c r="S9" s="36">
        <f t="shared" ref="S9" si="9">100*O9/Q9</f>
        <v>33.541123422331722</v>
      </c>
      <c r="T9" s="38">
        <f t="shared" ref="T9" si="10">100*P9/Q9</f>
        <v>29.309729134000687</v>
      </c>
      <c r="U9" s="36">
        <f t="shared" ref="U9" si="11">SUM(R9:T9)</f>
        <v>100.00000000000001</v>
      </c>
      <c r="X9">
        <v>29.855895740296074</v>
      </c>
    </row>
    <row r="10" spans="1:24" x14ac:dyDescent="0.3">
      <c r="A10" t="s">
        <v>913</v>
      </c>
      <c r="B10">
        <v>21.250699999999998</v>
      </c>
      <c r="C10">
        <v>33.950299999999999</v>
      </c>
      <c r="D10">
        <v>41.044600000000003</v>
      </c>
      <c r="E10">
        <v>6.3099999999999996E-3</v>
      </c>
      <c r="F10">
        <v>5.0600000000000003E-3</v>
      </c>
      <c r="G10">
        <v>4.2999999999999999E-4</v>
      </c>
      <c r="H10">
        <v>96.257499999999993</v>
      </c>
      <c r="J10">
        <f t="shared" ref="J10:J12" si="12">AVERAGE(E10:G10)</f>
        <v>3.933333333333333E-3</v>
      </c>
      <c r="K10" s="22">
        <f t="shared" ref="K10:K12" si="13">J10*10000</f>
        <v>39.333333333333329</v>
      </c>
      <c r="M10" s="36">
        <f t="shared" ref="M10:M12" si="14">C10</f>
        <v>33.950299999999999</v>
      </c>
      <c r="N10" s="36">
        <f t="shared" ref="N10:N12" si="15">B10/32.06</f>
        <v>0.66284154709918897</v>
      </c>
      <c r="O10" s="36">
        <f t="shared" ref="O10:O12" si="16">(M10)/55.85</f>
        <v>0.60788361683079672</v>
      </c>
      <c r="P10" s="36">
        <f t="shared" ref="P10:P12" si="17">(D10)/74.94</f>
        <v>0.5476994929276755</v>
      </c>
      <c r="Q10" s="36">
        <f t="shared" ref="Q10:Q12" si="18">SUM(N10:P10)</f>
        <v>1.8184246568576612</v>
      </c>
      <c r="R10" s="36">
        <f t="shared" ref="R10:R12" si="19">100*N10/Q10</f>
        <v>36.451416592899477</v>
      </c>
      <c r="S10" s="36">
        <f t="shared" ref="S10:S12" si="20">100*O10/Q10</f>
        <v>33.429134088032733</v>
      </c>
      <c r="T10" s="38">
        <f t="shared" ref="T10:T12" si="21">100*P10/Q10</f>
        <v>30.119449319067783</v>
      </c>
      <c r="U10" s="36">
        <f t="shared" ref="U10:U12" si="22">SUM(R10:T10)</f>
        <v>99.999999999999986</v>
      </c>
      <c r="X10">
        <v>31.153174301709292</v>
      </c>
    </row>
    <row r="11" spans="1:24" x14ac:dyDescent="0.3">
      <c r="A11" t="s">
        <v>914</v>
      </c>
      <c r="B11">
        <v>21.491599999999998</v>
      </c>
      <c r="C11">
        <v>33.982500000000002</v>
      </c>
      <c r="D11">
        <v>40.817999999999998</v>
      </c>
      <c r="E11">
        <v>6.96E-3</v>
      </c>
      <c r="F11">
        <v>5.9100000000000003E-3</v>
      </c>
      <c r="G11">
        <v>-6.7000000000000002E-4</v>
      </c>
      <c r="H11">
        <v>96.304199999999994</v>
      </c>
      <c r="J11">
        <f t="shared" si="12"/>
        <v>4.0666666666666663E-3</v>
      </c>
      <c r="K11" s="22">
        <f t="shared" si="13"/>
        <v>40.666666666666664</v>
      </c>
      <c r="M11" s="36">
        <f t="shared" si="14"/>
        <v>33.982500000000002</v>
      </c>
      <c r="N11" s="36">
        <f t="shared" si="15"/>
        <v>0.67035558328134737</v>
      </c>
      <c r="O11" s="36">
        <f t="shared" si="16"/>
        <v>0.6084601611459266</v>
      </c>
      <c r="P11" s="36">
        <f t="shared" si="17"/>
        <v>0.54467574059247392</v>
      </c>
      <c r="Q11" s="36">
        <f t="shared" si="18"/>
        <v>1.8234914850197477</v>
      </c>
      <c r="R11" s="36">
        <f t="shared" si="19"/>
        <v>36.762199812196421</v>
      </c>
      <c r="S11" s="36">
        <f t="shared" si="20"/>
        <v>33.367864130132595</v>
      </c>
      <c r="T11" s="38">
        <f t="shared" si="21"/>
        <v>29.869936057670994</v>
      </c>
      <c r="U11" s="36">
        <f t="shared" si="22"/>
        <v>100.00000000000001</v>
      </c>
      <c r="X11">
        <v>29.996264021755319</v>
      </c>
    </row>
    <row r="12" spans="1:24" x14ac:dyDescent="0.3">
      <c r="A12" t="s">
        <v>915</v>
      </c>
      <c r="B12">
        <v>21.9391</v>
      </c>
      <c r="C12">
        <v>34.254300000000001</v>
      </c>
      <c r="D12">
        <v>39.813299999999998</v>
      </c>
      <c r="E12">
        <v>6.9899999999999997E-3</v>
      </c>
      <c r="F12">
        <v>8.43E-3</v>
      </c>
      <c r="G12">
        <v>9.1299999999999992E-3</v>
      </c>
      <c r="H12">
        <v>96.031300000000002</v>
      </c>
      <c r="J12">
        <f t="shared" si="12"/>
        <v>8.1833333333333324E-3</v>
      </c>
      <c r="K12" s="22">
        <f t="shared" si="13"/>
        <v>81.833333333333329</v>
      </c>
      <c r="M12" s="36">
        <f t="shared" si="14"/>
        <v>34.254300000000001</v>
      </c>
      <c r="N12" s="36">
        <f t="shared" si="15"/>
        <v>0.68431378665003118</v>
      </c>
      <c r="O12" s="36">
        <f t="shared" si="16"/>
        <v>0.61332676812891673</v>
      </c>
      <c r="P12" s="36">
        <f t="shared" si="17"/>
        <v>0.53126901521216974</v>
      </c>
      <c r="Q12" s="36">
        <f t="shared" si="18"/>
        <v>1.8289095699911178</v>
      </c>
      <c r="R12" s="36">
        <f t="shared" si="19"/>
        <v>37.416491109145142</v>
      </c>
      <c r="S12" s="36">
        <f t="shared" si="20"/>
        <v>33.53510628368003</v>
      </c>
      <c r="T12" s="38">
        <f t="shared" si="21"/>
        <v>29.048402607174825</v>
      </c>
      <c r="U12" s="36">
        <f t="shared" si="22"/>
        <v>99.999999999999986</v>
      </c>
      <c r="X12">
        <v>30.817009233956949</v>
      </c>
    </row>
    <row r="13" spans="1:24" x14ac:dyDescent="0.3">
      <c r="X13">
        <v>31.376171242615108</v>
      </c>
    </row>
    <row r="14" spans="1:24" x14ac:dyDescent="0.3">
      <c r="X14">
        <v>30.947281191360517</v>
      </c>
    </row>
    <row r="15" spans="1:24" x14ac:dyDescent="0.3">
      <c r="A15" s="1" t="s">
        <v>908</v>
      </c>
      <c r="B15" s="1" t="s">
        <v>710</v>
      </c>
      <c r="X15">
        <v>31.151825958756568</v>
      </c>
    </row>
    <row r="16" spans="1:24" x14ac:dyDescent="0.3">
      <c r="A16" t="s">
        <v>0</v>
      </c>
      <c r="B16" t="s">
        <v>13</v>
      </c>
      <c r="C16" t="s">
        <v>380</v>
      </c>
      <c r="D16" t="s">
        <v>12</v>
      </c>
      <c r="E16" t="s">
        <v>15</v>
      </c>
      <c r="F16" t="s">
        <v>15</v>
      </c>
      <c r="G16" t="s">
        <v>15</v>
      </c>
      <c r="H16" t="s">
        <v>29</v>
      </c>
      <c r="X16">
        <v>30.94074520946192</v>
      </c>
    </row>
    <row r="17" spans="1:24" x14ac:dyDescent="0.3">
      <c r="A17" t="s">
        <v>916</v>
      </c>
      <c r="B17">
        <v>22.7075</v>
      </c>
      <c r="C17">
        <v>34.721600000000002</v>
      </c>
      <c r="D17">
        <v>38.4298</v>
      </c>
      <c r="E17">
        <v>3.3300000000000001E-3</v>
      </c>
      <c r="F17">
        <v>-1.0399999999999999E-3</v>
      </c>
      <c r="G17">
        <v>5.7600000000000004E-3</v>
      </c>
      <c r="H17">
        <v>95.866900000000001</v>
      </c>
      <c r="J17">
        <f t="shared" ref="J17" si="23">AVERAGE(E17:G17)</f>
        <v>2.683333333333334E-3</v>
      </c>
      <c r="K17" s="22">
        <f t="shared" ref="K17" si="24">J17*10000</f>
        <v>26.833333333333339</v>
      </c>
      <c r="M17" s="36">
        <f>C17</f>
        <v>34.721600000000002</v>
      </c>
      <c r="N17" s="36">
        <f>B17/32.06</f>
        <v>0.70828134747348714</v>
      </c>
      <c r="O17" s="36">
        <f>(M17)/55.85</f>
        <v>0.62169382273948082</v>
      </c>
      <c r="P17" s="36">
        <f>(D17)/74.94</f>
        <v>0.51280757939685084</v>
      </c>
      <c r="Q17" s="36">
        <f>SUM(N17:P17)</f>
        <v>1.8427827496098188</v>
      </c>
      <c r="R17" s="36">
        <f t="shared" ref="R17" si="25">100*N17/Q17</f>
        <v>38.435423145970674</v>
      </c>
      <c r="S17" s="36">
        <f t="shared" ref="S17" si="26">100*O17/Q17</f>
        <v>33.736685611535869</v>
      </c>
      <c r="T17" s="38">
        <f t="shared" ref="T17" si="27">100*P17/Q17</f>
        <v>27.827891242493454</v>
      </c>
      <c r="U17" s="36">
        <f t="shared" ref="U17" si="28">SUM(R17:T17)</f>
        <v>100</v>
      </c>
      <c r="X17">
        <v>30.756722796634623</v>
      </c>
    </row>
    <row r="18" spans="1:24" x14ac:dyDescent="0.3">
      <c r="A18" t="s">
        <v>917</v>
      </c>
      <c r="B18">
        <v>21.296199999999999</v>
      </c>
      <c r="C18">
        <v>34.251199999999997</v>
      </c>
      <c r="D18">
        <v>40.749699999999997</v>
      </c>
      <c r="E18">
        <v>-2.7299999999999998E-3</v>
      </c>
      <c r="F18">
        <v>5.3099999999999996E-3</v>
      </c>
      <c r="G18">
        <v>7.5199999999999998E-3</v>
      </c>
      <c r="H18">
        <v>96.307199999999995</v>
      </c>
      <c r="J18">
        <f t="shared" ref="J18:J20" si="29">AVERAGE(E18:G18)</f>
        <v>3.3666666666666667E-3</v>
      </c>
      <c r="K18" s="22">
        <f t="shared" ref="K18:K20" si="30">J18*10000</f>
        <v>33.666666666666664</v>
      </c>
      <c r="M18" s="36">
        <f t="shared" ref="M18:M20" si="31">C18</f>
        <v>34.251199999999997</v>
      </c>
      <c r="N18" s="36">
        <f t="shared" ref="N18:N20" si="32">B18/32.06</f>
        <v>0.66426076107298804</v>
      </c>
      <c r="O18" s="36">
        <f t="shared" ref="O18:O20" si="33">(M18)/55.85</f>
        <v>0.61327126230975826</v>
      </c>
      <c r="P18" s="36">
        <f t="shared" ref="P18:P20" si="34">(D18)/74.94</f>
        <v>0.54376434480918068</v>
      </c>
      <c r="Q18" s="36">
        <f t="shared" ref="Q18:Q20" si="35">SUM(N18:P18)</f>
        <v>1.821296368191927</v>
      </c>
      <c r="R18" s="36">
        <f t="shared" ref="R18:R20" si="36">100*N18/Q18</f>
        <v>36.47186546209533</v>
      </c>
      <c r="S18" s="36">
        <f t="shared" ref="S18:S20" si="37">100*O18/Q18</f>
        <v>33.672238797608593</v>
      </c>
      <c r="T18" s="38">
        <f t="shared" ref="T18:T20" si="38">100*P18/Q18</f>
        <v>29.855895740296074</v>
      </c>
      <c r="U18" s="36">
        <f t="shared" ref="U18:U20" si="39">SUM(R18:T18)</f>
        <v>100</v>
      </c>
      <c r="X18">
        <v>30.619250530166415</v>
      </c>
    </row>
    <row r="19" spans="1:24" x14ac:dyDescent="0.3">
      <c r="A19" t="s">
        <v>918</v>
      </c>
      <c r="B19">
        <v>20.279299999999999</v>
      </c>
      <c r="C19">
        <v>34.046399999999998</v>
      </c>
      <c r="D19">
        <v>42.121600000000001</v>
      </c>
      <c r="E19">
        <v>1.3780000000000001E-2</v>
      </c>
      <c r="F19">
        <v>1.6799999999999999E-2</v>
      </c>
      <c r="G19">
        <v>1.1310000000000001E-2</v>
      </c>
      <c r="H19">
        <v>96.489199999999997</v>
      </c>
      <c r="J19">
        <f t="shared" si="29"/>
        <v>1.3963333333333333E-2</v>
      </c>
      <c r="K19" s="22">
        <f t="shared" si="30"/>
        <v>139.63333333333333</v>
      </c>
      <c r="M19" s="36">
        <f t="shared" si="31"/>
        <v>34.046399999999998</v>
      </c>
      <c r="N19" s="36">
        <f t="shared" si="32"/>
        <v>0.6325421085464753</v>
      </c>
      <c r="O19" s="36">
        <f t="shared" si="33"/>
        <v>0.60960429722470899</v>
      </c>
      <c r="P19" s="36">
        <f t="shared" si="34"/>
        <v>0.56207099012543371</v>
      </c>
      <c r="Q19" s="36">
        <f t="shared" si="35"/>
        <v>1.8042173958966179</v>
      </c>
      <c r="R19" s="36">
        <f t="shared" si="36"/>
        <v>35.059084896591926</v>
      </c>
      <c r="S19" s="36">
        <f t="shared" si="37"/>
        <v>33.787740801698789</v>
      </c>
      <c r="T19" s="38">
        <f t="shared" si="38"/>
        <v>31.153174301709292</v>
      </c>
      <c r="U19" s="36">
        <f t="shared" si="39"/>
        <v>100</v>
      </c>
      <c r="X19">
        <v>30.631939277367714</v>
      </c>
    </row>
    <row r="20" spans="1:24" x14ac:dyDescent="0.3">
      <c r="A20" t="s">
        <v>919</v>
      </c>
      <c r="B20">
        <v>21.088699999999999</v>
      </c>
      <c r="C20">
        <v>34.408000000000001</v>
      </c>
      <c r="D20">
        <v>40.905700000000003</v>
      </c>
      <c r="E20">
        <v>2.9399999999999999E-3</v>
      </c>
      <c r="F20">
        <v>5.5999999999999999E-3</v>
      </c>
      <c r="G20">
        <v>8.5699999999999995E-3</v>
      </c>
      <c r="H20">
        <v>96.419499999999999</v>
      </c>
      <c r="J20">
        <f t="shared" si="29"/>
        <v>5.7033333333333337E-3</v>
      </c>
      <c r="K20" s="22">
        <f t="shared" si="30"/>
        <v>57.033333333333339</v>
      </c>
      <c r="M20" s="36">
        <f t="shared" si="31"/>
        <v>34.408000000000001</v>
      </c>
      <c r="N20" s="36">
        <f t="shared" si="32"/>
        <v>0.65778852152214595</v>
      </c>
      <c r="O20" s="36">
        <f t="shared" si="33"/>
        <v>0.61607878245299907</v>
      </c>
      <c r="P20" s="36">
        <f t="shared" si="34"/>
        <v>0.54584601014144651</v>
      </c>
      <c r="Q20" s="36">
        <f t="shared" si="35"/>
        <v>1.8197133141165915</v>
      </c>
      <c r="R20" s="36">
        <f t="shared" si="36"/>
        <v>36.14792046743252</v>
      </c>
      <c r="S20" s="36">
        <f t="shared" si="37"/>
        <v>33.855815510812164</v>
      </c>
      <c r="T20" s="38">
        <f t="shared" si="38"/>
        <v>29.996264021755319</v>
      </c>
      <c r="U20" s="36">
        <f t="shared" si="39"/>
        <v>100.00000000000001</v>
      </c>
      <c r="X20">
        <v>31.163133161221722</v>
      </c>
    </row>
    <row r="21" spans="1:24" x14ac:dyDescent="0.3">
      <c r="X21">
        <v>30.720607985862898</v>
      </c>
    </row>
    <row r="22" spans="1:24" x14ac:dyDescent="0.3">
      <c r="X22">
        <v>30.358489602276048</v>
      </c>
    </row>
    <row r="23" spans="1:24" x14ac:dyDescent="0.3">
      <c r="A23" s="1" t="s">
        <v>909</v>
      </c>
      <c r="B23" s="1" t="s">
        <v>712</v>
      </c>
      <c r="X23">
        <v>29.615781425306224</v>
      </c>
    </row>
    <row r="24" spans="1:24" x14ac:dyDescent="0.3">
      <c r="A24" t="s">
        <v>0</v>
      </c>
      <c r="B24" t="s">
        <v>13</v>
      </c>
      <c r="C24" t="s">
        <v>380</v>
      </c>
      <c r="D24" t="s">
        <v>12</v>
      </c>
      <c r="E24" t="s">
        <v>15</v>
      </c>
      <c r="F24" t="s">
        <v>15</v>
      </c>
      <c r="G24" t="s">
        <v>15</v>
      </c>
      <c r="H24" t="s">
        <v>29</v>
      </c>
      <c r="X24">
        <v>32.157852666633318</v>
      </c>
    </row>
    <row r="25" spans="1:24" x14ac:dyDescent="0.3">
      <c r="A25" t="s">
        <v>920</v>
      </c>
      <c r="B25">
        <v>20.528300000000002</v>
      </c>
      <c r="C25">
        <v>33.862900000000003</v>
      </c>
      <c r="D25">
        <v>41.614199999999997</v>
      </c>
      <c r="E25">
        <v>5.0600000000000003E-3</v>
      </c>
      <c r="F25">
        <v>8.0599999999999995E-3</v>
      </c>
      <c r="G25">
        <v>7.3600000000000002E-3</v>
      </c>
      <c r="H25">
        <v>96.025999999999996</v>
      </c>
      <c r="J25">
        <f t="shared" ref="J25" si="40">AVERAGE(E25:G25)</f>
        <v>6.8266666666666658E-3</v>
      </c>
      <c r="K25" s="22">
        <f t="shared" ref="K25" si="41">J25*10000</f>
        <v>68.266666666666652</v>
      </c>
      <c r="M25" s="36">
        <f>C25</f>
        <v>33.862900000000003</v>
      </c>
      <c r="N25" s="36">
        <f>B25/32.06</f>
        <v>0.64030879600748591</v>
      </c>
      <c r="O25" s="36">
        <f>(M25)/55.85</f>
        <v>0.60631871083258737</v>
      </c>
      <c r="P25" s="36">
        <f>(D25)/74.94</f>
        <v>0.55530024019215374</v>
      </c>
      <c r="Q25" s="36">
        <f>SUM(N25:P25)</f>
        <v>1.8019277470322268</v>
      </c>
      <c r="R25" s="36">
        <f t="shared" ref="R25" si="42">100*N25/Q25</f>
        <v>35.534654320189802</v>
      </c>
      <c r="S25" s="36">
        <f t="shared" ref="S25" si="43">100*O25/Q25</f>
        <v>33.648336445853261</v>
      </c>
      <c r="T25" s="38">
        <f t="shared" ref="T25" si="44">100*P25/Q25</f>
        <v>30.817009233956949</v>
      </c>
      <c r="U25" s="36">
        <f t="shared" ref="U25" si="45">SUM(R25:T25)</f>
        <v>100.00000000000001</v>
      </c>
      <c r="X25">
        <v>32.510462130761951</v>
      </c>
    </row>
    <row r="26" spans="1:24" x14ac:dyDescent="0.3">
      <c r="A26" t="s">
        <v>921</v>
      </c>
      <c r="B26">
        <v>20.215900000000001</v>
      </c>
      <c r="C26">
        <v>33.882899999999999</v>
      </c>
      <c r="D26">
        <v>42.392899999999997</v>
      </c>
      <c r="E26">
        <v>5.8599999999999998E-3</v>
      </c>
      <c r="F26">
        <v>6.3600000000000002E-3</v>
      </c>
      <c r="G26">
        <v>1.74E-3</v>
      </c>
      <c r="H26">
        <v>96.505700000000004</v>
      </c>
      <c r="J26">
        <f t="shared" ref="J26:J30" si="46">AVERAGE(E26:G26)</f>
        <v>4.6533333333333331E-3</v>
      </c>
      <c r="K26" s="22">
        <f t="shared" ref="K26:K30" si="47">J26*10000</f>
        <v>46.533333333333331</v>
      </c>
      <c r="M26" s="36">
        <f t="shared" ref="M26:M30" si="48">C26</f>
        <v>33.882899999999999</v>
      </c>
      <c r="N26" s="36">
        <f t="shared" ref="N26:N30" si="49">B26/32.06</f>
        <v>0.63056456643792891</v>
      </c>
      <c r="O26" s="36">
        <f t="shared" ref="O26:O30" si="50">(M26)/55.85</f>
        <v>0.60667681289167408</v>
      </c>
      <c r="P26" s="36">
        <f t="shared" ref="P26:P30" si="51">(D26)/74.94</f>
        <v>0.56569121964238056</v>
      </c>
      <c r="Q26" s="36">
        <f t="shared" ref="Q26:Q30" si="52">SUM(N26:P26)</f>
        <v>1.8029325989719833</v>
      </c>
      <c r="R26" s="36">
        <f t="shared" ref="R26:R30" si="53">100*N26/Q26</f>
        <v>34.974383778820759</v>
      </c>
      <c r="S26" s="36">
        <f t="shared" ref="S26:S30" si="54">100*O26/Q26</f>
        <v>33.649444978564141</v>
      </c>
      <c r="T26" s="38">
        <f t="shared" ref="T26:T30" si="55">100*P26/Q26</f>
        <v>31.376171242615108</v>
      </c>
      <c r="U26" s="36">
        <f t="shared" ref="U26:U30" si="56">SUM(R26:T26)</f>
        <v>100</v>
      </c>
      <c r="X26">
        <v>31.775518421335114</v>
      </c>
    </row>
    <row r="27" spans="1:24" x14ac:dyDescent="0.3">
      <c r="A27" t="s">
        <v>922</v>
      </c>
      <c r="B27">
        <v>20.467700000000001</v>
      </c>
      <c r="C27">
        <v>34.2682</v>
      </c>
      <c r="D27">
        <v>42.049199999999999</v>
      </c>
      <c r="E27">
        <v>1.5350000000000001E-2</v>
      </c>
      <c r="F27">
        <v>1.9120000000000002E-2</v>
      </c>
      <c r="G27">
        <v>1.3820000000000001E-2</v>
      </c>
      <c r="H27">
        <v>96.833299999999994</v>
      </c>
      <c r="J27">
        <f t="shared" si="46"/>
        <v>1.6096666666666665E-2</v>
      </c>
      <c r="K27" s="22">
        <f t="shared" si="47"/>
        <v>160.96666666666664</v>
      </c>
      <c r="M27" s="36">
        <f t="shared" si="48"/>
        <v>34.2682</v>
      </c>
      <c r="N27" s="36">
        <f t="shared" si="49"/>
        <v>0.6384185901434809</v>
      </c>
      <c r="O27" s="36">
        <f t="shared" si="50"/>
        <v>0.61357564905998208</v>
      </c>
      <c r="P27" s="36">
        <f t="shared" si="51"/>
        <v>0.56110488390712565</v>
      </c>
      <c r="Q27" s="36">
        <f t="shared" si="52"/>
        <v>1.8130991231105886</v>
      </c>
      <c r="R27" s="36">
        <f t="shared" si="53"/>
        <v>35.211455458000408</v>
      </c>
      <c r="S27" s="36">
        <f t="shared" si="54"/>
        <v>33.841263350639075</v>
      </c>
      <c r="T27" s="38">
        <f t="shared" si="55"/>
        <v>30.947281191360517</v>
      </c>
      <c r="U27" s="36">
        <f t="shared" si="56"/>
        <v>100</v>
      </c>
      <c r="X27">
        <v>33.857970922606448</v>
      </c>
    </row>
    <row r="28" spans="1:24" x14ac:dyDescent="0.3">
      <c r="A28" t="s">
        <v>923</v>
      </c>
      <c r="B28">
        <v>20.202100000000002</v>
      </c>
      <c r="C28">
        <v>34.169600000000003</v>
      </c>
      <c r="D28">
        <v>42.112099999999998</v>
      </c>
      <c r="E28">
        <v>5.0400000000000002E-3</v>
      </c>
      <c r="F28">
        <v>4.5700000000000003E-3</v>
      </c>
      <c r="G28">
        <v>2.63E-3</v>
      </c>
      <c r="H28">
        <v>96.496099999999998</v>
      </c>
      <c r="J28">
        <f t="shared" si="46"/>
        <v>4.0800000000000003E-3</v>
      </c>
      <c r="K28" s="22">
        <f t="shared" si="47"/>
        <v>40.800000000000004</v>
      </c>
      <c r="M28" s="36">
        <f t="shared" si="48"/>
        <v>34.169600000000003</v>
      </c>
      <c r="N28" s="36">
        <f t="shared" si="49"/>
        <v>0.63013412351840303</v>
      </c>
      <c r="O28" s="36">
        <f t="shared" si="50"/>
        <v>0.61181020590868396</v>
      </c>
      <c r="P28" s="36">
        <f t="shared" si="51"/>
        <v>0.56194422204430206</v>
      </c>
      <c r="Q28" s="36">
        <f t="shared" si="52"/>
        <v>1.8038885514713892</v>
      </c>
      <c r="R28" s="36">
        <f t="shared" si="53"/>
        <v>34.931987511335862</v>
      </c>
      <c r="S28" s="36">
        <f t="shared" si="54"/>
        <v>33.916186529907563</v>
      </c>
      <c r="T28" s="38">
        <f t="shared" si="55"/>
        <v>31.151825958756568</v>
      </c>
      <c r="U28" s="36">
        <f t="shared" si="56"/>
        <v>100</v>
      </c>
      <c r="X28">
        <v>32.033774721066429</v>
      </c>
    </row>
    <row r="29" spans="1:24" x14ac:dyDescent="0.3">
      <c r="A29" t="s">
        <v>924</v>
      </c>
      <c r="B29">
        <v>20.357900000000001</v>
      </c>
      <c r="C29">
        <v>34.276600000000002</v>
      </c>
      <c r="D29">
        <v>41.926400000000001</v>
      </c>
      <c r="E29">
        <v>7.7799999999999996E-3</v>
      </c>
      <c r="F29">
        <v>1.251E-2</v>
      </c>
      <c r="G29">
        <v>4.9899999999999996E-3</v>
      </c>
      <c r="H29">
        <v>96.586100000000002</v>
      </c>
      <c r="J29">
        <f t="shared" si="46"/>
        <v>8.4266666666666656E-3</v>
      </c>
      <c r="K29" s="22">
        <f t="shared" si="47"/>
        <v>84.266666666666652</v>
      </c>
      <c r="M29" s="36">
        <f t="shared" si="48"/>
        <v>34.276600000000002</v>
      </c>
      <c r="N29" s="36">
        <f t="shared" si="49"/>
        <v>0.63499376169681843</v>
      </c>
      <c r="O29" s="36">
        <f t="shared" si="50"/>
        <v>0.61372605192479857</v>
      </c>
      <c r="P29" s="36">
        <f t="shared" si="51"/>
        <v>0.55946623965839337</v>
      </c>
      <c r="Q29" s="36">
        <f t="shared" si="52"/>
        <v>1.8081860532800105</v>
      </c>
      <c r="R29" s="36">
        <f t="shared" si="53"/>
        <v>35.117722567594939</v>
      </c>
      <c r="S29" s="36">
        <f t="shared" si="54"/>
        <v>33.941532222943138</v>
      </c>
      <c r="T29" s="38">
        <f t="shared" si="55"/>
        <v>30.94074520946192</v>
      </c>
      <c r="U29" s="36">
        <f t="shared" si="56"/>
        <v>100</v>
      </c>
      <c r="X29">
        <v>33.598923929277156</v>
      </c>
    </row>
    <row r="30" spans="1:24" x14ac:dyDescent="0.3">
      <c r="A30" t="s">
        <v>925</v>
      </c>
      <c r="B30">
        <v>20.4148</v>
      </c>
      <c r="C30">
        <v>34.6614</v>
      </c>
      <c r="D30">
        <v>41.854700000000001</v>
      </c>
      <c r="E30">
        <v>8.3899999999999999E-3</v>
      </c>
      <c r="F30">
        <v>8.1899999999999994E-3</v>
      </c>
      <c r="G30">
        <v>9.6699999999999998E-3</v>
      </c>
      <c r="H30">
        <v>96.957099999999997</v>
      </c>
      <c r="J30">
        <f t="shared" si="46"/>
        <v>8.7499999999999991E-3</v>
      </c>
      <c r="K30" s="22">
        <f t="shared" si="47"/>
        <v>87.499999999999986</v>
      </c>
      <c r="M30" s="36">
        <f t="shared" si="48"/>
        <v>34.6614</v>
      </c>
      <c r="N30" s="36">
        <f t="shared" si="49"/>
        <v>0.63676855895196505</v>
      </c>
      <c r="O30" s="36">
        <f t="shared" si="50"/>
        <v>0.6206159355416293</v>
      </c>
      <c r="P30" s="36">
        <f t="shared" si="51"/>
        <v>0.55850947424606356</v>
      </c>
      <c r="Q30" s="36">
        <f t="shared" si="52"/>
        <v>1.8158939687396578</v>
      </c>
      <c r="R30" s="36">
        <f t="shared" si="53"/>
        <v>35.066395390581178</v>
      </c>
      <c r="S30" s="36">
        <f t="shared" si="54"/>
        <v>34.176881812784202</v>
      </c>
      <c r="T30" s="38">
        <f t="shared" si="55"/>
        <v>30.756722796634623</v>
      </c>
      <c r="U30" s="36">
        <f t="shared" si="56"/>
        <v>100</v>
      </c>
      <c r="X30">
        <f>_xlfn.STDEV.P(X4:X29)</f>
        <v>1.2973342881562742</v>
      </c>
    </row>
    <row r="33" spans="1:21" x14ac:dyDescent="0.3">
      <c r="A33" s="1" t="s">
        <v>910</v>
      </c>
      <c r="B33" s="1" t="s">
        <v>714</v>
      </c>
    </row>
    <row r="34" spans="1:21" x14ac:dyDescent="0.3">
      <c r="A34" t="s">
        <v>0</v>
      </c>
      <c r="B34" t="s">
        <v>13</v>
      </c>
      <c r="C34" t="s">
        <v>380</v>
      </c>
      <c r="D34" t="s">
        <v>12</v>
      </c>
      <c r="E34" t="s">
        <v>15</v>
      </c>
      <c r="F34" t="s">
        <v>15</v>
      </c>
      <c r="G34" t="s">
        <v>15</v>
      </c>
      <c r="H34" t="s">
        <v>29</v>
      </c>
    </row>
    <row r="35" spans="1:21" x14ac:dyDescent="0.3">
      <c r="A35" t="s">
        <v>926</v>
      </c>
      <c r="B35">
        <v>20.4834</v>
      </c>
      <c r="C35">
        <v>34.5732</v>
      </c>
      <c r="D35">
        <v>41.6036</v>
      </c>
      <c r="E35">
        <v>1.2840000000000001E-2</v>
      </c>
      <c r="F35">
        <v>1.221E-2</v>
      </c>
      <c r="G35">
        <v>1.308E-2</v>
      </c>
      <c r="H35">
        <v>96.698300000000003</v>
      </c>
      <c r="J35">
        <f t="shared" ref="J35" si="57">AVERAGE(E35:G35)</f>
        <v>1.2710000000000001E-2</v>
      </c>
      <c r="K35" s="22">
        <f t="shared" ref="K35" si="58">J35*10000</f>
        <v>127.10000000000001</v>
      </c>
      <c r="M35" s="36">
        <f>C35</f>
        <v>34.5732</v>
      </c>
      <c r="N35" s="36">
        <f>B35/32.06</f>
        <v>0.63890829694323137</v>
      </c>
      <c r="O35" s="36">
        <f>(M35)/55.85</f>
        <v>0.61903670546105638</v>
      </c>
      <c r="P35" s="36">
        <f>(D35)/74.94</f>
        <v>0.55515879370162802</v>
      </c>
      <c r="Q35" s="36">
        <f>SUM(N35:P35)</f>
        <v>1.8131037961059158</v>
      </c>
      <c r="R35" s="36">
        <f t="shared" ref="R35" si="59">100*N35/Q35</f>
        <v>35.238374014518271</v>
      </c>
      <c r="S35" s="36">
        <f t="shared" ref="S35" si="60">100*O35/Q35</f>
        <v>34.14237545531531</v>
      </c>
      <c r="T35" s="38">
        <f t="shared" ref="T35" si="61">100*P35/Q35</f>
        <v>30.619250530166415</v>
      </c>
      <c r="U35" s="36">
        <f t="shared" ref="U35" si="62">SUM(R35:T35)</f>
        <v>99.999999999999986</v>
      </c>
    </row>
    <row r="36" spans="1:21" x14ac:dyDescent="0.3">
      <c r="A36" t="s">
        <v>927</v>
      </c>
      <c r="B36">
        <v>20.549600000000002</v>
      </c>
      <c r="C36">
        <v>34.582000000000001</v>
      </c>
      <c r="D36">
        <v>41.701999999999998</v>
      </c>
      <c r="E36">
        <v>6.8599999999999998E-3</v>
      </c>
      <c r="F36">
        <v>7.0400000000000003E-3</v>
      </c>
      <c r="G36">
        <v>3.0400000000000002E-3</v>
      </c>
      <c r="H36">
        <v>96.850499999999997</v>
      </c>
      <c r="J36">
        <f t="shared" ref="J36:J40" si="63">AVERAGE(E36:G36)</f>
        <v>5.646666666666667E-3</v>
      </c>
      <c r="K36" s="22">
        <f t="shared" ref="K36:K40" si="64">J36*10000</f>
        <v>56.466666666666669</v>
      </c>
      <c r="M36" s="36">
        <f t="shared" ref="M36:M40" si="65">C36</f>
        <v>34.582000000000001</v>
      </c>
      <c r="N36" s="36">
        <f t="shared" ref="N36:N40" si="66">B36/32.06</f>
        <v>0.64097317529631936</v>
      </c>
      <c r="O36" s="36">
        <f t="shared" ref="O36:O40" si="67">(M36)/55.85</f>
        <v>0.61919427036705466</v>
      </c>
      <c r="P36" s="36">
        <f t="shared" ref="P36:P40" si="68">(D36)/74.94</f>
        <v>0.55647184414198025</v>
      </c>
      <c r="Q36" s="36">
        <f t="shared" ref="Q36:Q40" si="69">SUM(N36:P36)</f>
        <v>1.8166392898053543</v>
      </c>
      <c r="R36" s="36">
        <f t="shared" ref="R36:R40" si="70">100*N36/Q36</f>
        <v>35.283458796324787</v>
      </c>
      <c r="S36" s="36">
        <f t="shared" ref="S36:S40" si="71">100*O36/Q36</f>
        <v>34.084601926307499</v>
      </c>
      <c r="T36" s="38">
        <f t="shared" ref="T36:T40" si="72">100*P36/Q36</f>
        <v>30.631939277367714</v>
      </c>
      <c r="U36" s="36">
        <f t="shared" ref="U36:U40" si="73">SUM(R36:T36)</f>
        <v>100</v>
      </c>
    </row>
    <row r="37" spans="1:21" x14ac:dyDescent="0.3">
      <c r="A37" t="s">
        <v>928</v>
      </c>
      <c r="B37">
        <v>20.138500000000001</v>
      </c>
      <c r="C37">
        <v>34.1235</v>
      </c>
      <c r="D37">
        <v>42.039000000000001</v>
      </c>
      <c r="E37">
        <v>4.7099999999999998E-3</v>
      </c>
      <c r="F37">
        <v>1.338E-2</v>
      </c>
      <c r="G37">
        <v>2.2300000000000002E-3</v>
      </c>
      <c r="H37">
        <v>96.321200000000005</v>
      </c>
      <c r="J37">
        <f t="shared" si="63"/>
        <v>6.7733333333333326E-3</v>
      </c>
      <c r="K37" s="22">
        <f t="shared" si="64"/>
        <v>67.73333333333332</v>
      </c>
      <c r="M37" s="36">
        <f t="shared" si="65"/>
        <v>34.1235</v>
      </c>
      <c r="N37" s="36">
        <f t="shared" si="66"/>
        <v>0.62815034310667495</v>
      </c>
      <c r="O37" s="36">
        <f t="shared" si="67"/>
        <v>0.61098478066248885</v>
      </c>
      <c r="P37" s="36">
        <f t="shared" si="68"/>
        <v>0.56096877502001607</v>
      </c>
      <c r="Q37" s="36">
        <f t="shared" si="69"/>
        <v>1.80010389878918</v>
      </c>
      <c r="R37" s="36">
        <f t="shared" si="70"/>
        <v>34.895227077125568</v>
      </c>
      <c r="S37" s="36">
        <f t="shared" si="71"/>
        <v>33.941639761652702</v>
      </c>
      <c r="T37" s="38">
        <f t="shared" si="72"/>
        <v>31.163133161221722</v>
      </c>
      <c r="U37" s="36">
        <f t="shared" si="73"/>
        <v>99.999999999999986</v>
      </c>
    </row>
    <row r="38" spans="1:21" x14ac:dyDescent="0.3">
      <c r="A38" t="s">
        <v>929</v>
      </c>
      <c r="B38">
        <v>20.321200000000001</v>
      </c>
      <c r="C38">
        <v>34.214100000000002</v>
      </c>
      <c r="D38">
        <v>41.4206</v>
      </c>
      <c r="E38">
        <v>1.1010000000000001E-2</v>
      </c>
      <c r="F38">
        <v>1.208E-2</v>
      </c>
      <c r="G38">
        <v>1.512E-2</v>
      </c>
      <c r="H38">
        <v>95.994100000000003</v>
      </c>
      <c r="J38">
        <f t="shared" si="63"/>
        <v>1.2736666666666667E-2</v>
      </c>
      <c r="K38" s="22">
        <f t="shared" si="64"/>
        <v>127.36666666666667</v>
      </c>
      <c r="M38" s="36">
        <f t="shared" si="65"/>
        <v>34.214100000000002</v>
      </c>
      <c r="N38" s="36">
        <f t="shared" si="66"/>
        <v>0.63384903306300688</v>
      </c>
      <c r="O38" s="36">
        <f t="shared" si="67"/>
        <v>0.61260698299015226</v>
      </c>
      <c r="P38" s="36">
        <f t="shared" si="68"/>
        <v>0.55271684013877775</v>
      </c>
      <c r="Q38" s="36">
        <f t="shared" si="69"/>
        <v>1.7991728561919369</v>
      </c>
      <c r="R38" s="36">
        <f t="shared" si="70"/>
        <v>35.230024223719582</v>
      </c>
      <c r="S38" s="36">
        <f t="shared" si="71"/>
        <v>34.04936779041752</v>
      </c>
      <c r="T38" s="38">
        <f t="shared" si="72"/>
        <v>30.720607985862898</v>
      </c>
      <c r="U38" s="36">
        <f t="shared" si="73"/>
        <v>100</v>
      </c>
    </row>
    <row r="39" spans="1:21" x14ac:dyDescent="0.3">
      <c r="A39" t="s">
        <v>930</v>
      </c>
      <c r="B39">
        <v>20.756</v>
      </c>
      <c r="C39">
        <v>34.606000000000002</v>
      </c>
      <c r="D39">
        <v>41.391800000000003</v>
      </c>
      <c r="E39">
        <v>7.5799999999999999E-3</v>
      </c>
      <c r="F39">
        <v>9.2300000000000004E-3</v>
      </c>
      <c r="G39">
        <v>1.4840000000000001E-2</v>
      </c>
      <c r="H39">
        <v>96.785399999999996</v>
      </c>
      <c r="J39">
        <f t="shared" si="63"/>
        <v>1.0549999999999999E-2</v>
      </c>
      <c r="K39" s="22">
        <f t="shared" si="64"/>
        <v>105.49999999999999</v>
      </c>
      <c r="M39" s="36">
        <f t="shared" si="65"/>
        <v>34.606000000000002</v>
      </c>
      <c r="N39" s="36">
        <f t="shared" si="66"/>
        <v>0.64741110417966308</v>
      </c>
      <c r="O39" s="36">
        <f t="shared" si="67"/>
        <v>0.61962399283795888</v>
      </c>
      <c r="P39" s="36">
        <f t="shared" si="68"/>
        <v>0.55233253269282101</v>
      </c>
      <c r="Q39" s="36">
        <f t="shared" si="69"/>
        <v>1.8193676297104429</v>
      </c>
      <c r="R39" s="36">
        <f t="shared" si="70"/>
        <v>35.584402712644739</v>
      </c>
      <c r="S39" s="36">
        <f t="shared" si="71"/>
        <v>34.057107685079224</v>
      </c>
      <c r="T39" s="38">
        <f t="shared" si="72"/>
        <v>30.358489602276048</v>
      </c>
      <c r="U39" s="36">
        <f t="shared" si="73"/>
        <v>100.00000000000001</v>
      </c>
    </row>
    <row r="40" spans="1:21" x14ac:dyDescent="0.3">
      <c r="A40" t="s">
        <v>931</v>
      </c>
      <c r="B40">
        <v>21.078800000000001</v>
      </c>
      <c r="C40">
        <v>34.436199999999999</v>
      </c>
      <c r="D40">
        <v>40.174700000000001</v>
      </c>
      <c r="E40">
        <v>-1.3799999999999999E-3</v>
      </c>
      <c r="F40">
        <v>6.1199999999999996E-3</v>
      </c>
      <c r="G40">
        <v>1.16E-3</v>
      </c>
      <c r="H40">
        <v>95.695599999999999</v>
      </c>
      <c r="J40">
        <f t="shared" si="63"/>
        <v>1.9666666666666665E-3</v>
      </c>
      <c r="K40" s="22">
        <f t="shared" si="64"/>
        <v>19.666666666666664</v>
      </c>
      <c r="M40" s="36">
        <f t="shared" si="65"/>
        <v>34.436199999999999</v>
      </c>
      <c r="N40" s="36">
        <f t="shared" si="66"/>
        <v>0.65747972551466005</v>
      </c>
      <c r="O40" s="36">
        <f t="shared" si="67"/>
        <v>0.61658370635631154</v>
      </c>
      <c r="P40" s="36">
        <f t="shared" si="68"/>
        <v>0.5360915398985856</v>
      </c>
      <c r="Q40" s="36">
        <f t="shared" si="69"/>
        <v>1.8101549717695571</v>
      </c>
      <c r="R40" s="36">
        <f t="shared" si="70"/>
        <v>36.321736855045408</v>
      </c>
      <c r="S40" s="36">
        <f t="shared" si="71"/>
        <v>34.062481719648375</v>
      </c>
      <c r="T40" s="38">
        <f t="shared" si="72"/>
        <v>29.615781425306224</v>
      </c>
      <c r="U40" s="36">
        <f t="shared" si="73"/>
        <v>100.00000000000001</v>
      </c>
    </row>
    <row r="43" spans="1:21" x14ac:dyDescent="0.3">
      <c r="A43" s="1" t="s">
        <v>911</v>
      </c>
      <c r="B43" s="1" t="s">
        <v>716</v>
      </c>
    </row>
    <row r="44" spans="1:21" x14ac:dyDescent="0.3">
      <c r="A44" t="s">
        <v>0</v>
      </c>
      <c r="B44" t="s">
        <v>13</v>
      </c>
      <c r="C44" t="s">
        <v>380</v>
      </c>
      <c r="D44" t="s">
        <v>12</v>
      </c>
      <c r="E44" t="s">
        <v>15</v>
      </c>
      <c r="F44" t="s">
        <v>15</v>
      </c>
      <c r="G44" t="s">
        <v>15</v>
      </c>
      <c r="H44" t="s">
        <v>29</v>
      </c>
    </row>
    <row r="45" spans="1:21" x14ac:dyDescent="0.3">
      <c r="A45" t="s">
        <v>932</v>
      </c>
      <c r="B45">
        <v>19.2302</v>
      </c>
      <c r="C45">
        <v>34.094499999999996</v>
      </c>
      <c r="D45">
        <v>42.992100000000001</v>
      </c>
      <c r="E45">
        <v>-7.2000000000000005E-4</v>
      </c>
      <c r="F45">
        <v>-5.1000000000000004E-4</v>
      </c>
      <c r="G45">
        <v>1.1800000000000001E-3</v>
      </c>
      <c r="H45">
        <v>96.316800000000001</v>
      </c>
      <c r="J45">
        <f t="shared" ref="J45" si="74">AVERAGE(E45:G45)</f>
        <v>-1.6666666666666712E-5</v>
      </c>
      <c r="K45" s="22">
        <f t="shared" ref="K45" si="75">J45*10000</f>
        <v>-0.1666666666666671</v>
      </c>
      <c r="M45" s="36">
        <f>C45</f>
        <v>34.094499999999996</v>
      </c>
      <c r="N45" s="36">
        <f>B45/32.06</f>
        <v>0.59981908920773541</v>
      </c>
      <c r="O45" s="36">
        <f>(M45)/55.85</f>
        <v>0.61046553267681281</v>
      </c>
      <c r="P45" s="36">
        <f>(D45)/74.94</f>
        <v>0.57368694955964772</v>
      </c>
      <c r="Q45" s="36">
        <f>SUM(N45:P45)</f>
        <v>1.7839715714441959</v>
      </c>
      <c r="R45" s="36">
        <f t="shared" ref="R45" si="76">100*N45/Q45</f>
        <v>33.622682043198594</v>
      </c>
      <c r="S45" s="36">
        <f t="shared" ref="S45" si="77">100*O45/Q45</f>
        <v>34.219465290168088</v>
      </c>
      <c r="T45" s="38">
        <f t="shared" ref="T45" si="78">100*P45/Q45</f>
        <v>32.157852666633318</v>
      </c>
      <c r="U45" s="36">
        <f t="shared" ref="U45" si="79">SUM(R45:T45)</f>
        <v>100</v>
      </c>
    </row>
    <row r="46" spans="1:21" x14ac:dyDescent="0.3">
      <c r="A46" t="s">
        <v>933</v>
      </c>
      <c r="B46">
        <v>19.0763</v>
      </c>
      <c r="C46">
        <v>33.9893</v>
      </c>
      <c r="D46">
        <v>43.449300000000001</v>
      </c>
      <c r="E46">
        <v>3.9899999999999996E-3</v>
      </c>
      <c r="F46">
        <v>5.3400000000000001E-3</v>
      </c>
      <c r="G46">
        <v>6.8399999999999997E-3</v>
      </c>
      <c r="H46">
        <v>96.531000000000006</v>
      </c>
      <c r="J46">
        <f t="shared" ref="J46:J50" si="80">AVERAGE(E46:G46)</f>
        <v>5.3899999999999998E-3</v>
      </c>
      <c r="K46" s="22">
        <f t="shared" ref="K46:K50" si="81">J46*10000</f>
        <v>53.9</v>
      </c>
      <c r="M46" s="36">
        <f t="shared" ref="M46:M50" si="82">C46</f>
        <v>33.9893</v>
      </c>
      <c r="N46" s="36">
        <f t="shared" ref="N46:N50" si="83">B46/32.06</f>
        <v>0.59501871490954461</v>
      </c>
      <c r="O46" s="36">
        <f t="shared" ref="O46:O50" si="84">(M46)/55.85</f>
        <v>0.60858191584601606</v>
      </c>
      <c r="P46" s="36">
        <f t="shared" ref="P46:P50" si="85">(D46)/74.94</f>
        <v>0.57978783026421143</v>
      </c>
      <c r="Q46" s="36">
        <f t="shared" ref="Q46:Q50" si="86">SUM(N46:P46)</f>
        <v>1.7833884610197721</v>
      </c>
      <c r="R46" s="36">
        <f t="shared" ref="R46:R50" si="87">100*N46/Q46</f>
        <v>33.364504027871902</v>
      </c>
      <c r="S46" s="36">
        <f t="shared" ref="S46:S50" si="88">100*O46/Q46</f>
        <v>34.12503384136614</v>
      </c>
      <c r="T46" s="38">
        <f t="shared" ref="T46:T50" si="89">100*P46/Q46</f>
        <v>32.510462130761951</v>
      </c>
      <c r="U46" s="36">
        <f t="shared" ref="U46:U50" si="90">SUM(R46:T46)</f>
        <v>99.999999999999986</v>
      </c>
    </row>
    <row r="47" spans="1:21" x14ac:dyDescent="0.3">
      <c r="A47" t="s">
        <v>934</v>
      </c>
      <c r="B47">
        <v>19.528600000000001</v>
      </c>
      <c r="C47">
        <v>33.9</v>
      </c>
      <c r="D47">
        <v>42.446199999999997</v>
      </c>
      <c r="E47">
        <v>7.6999999999999996E-4</v>
      </c>
      <c r="F47">
        <v>2.0200000000000001E-3</v>
      </c>
      <c r="G47">
        <v>6.2599999999999999E-3</v>
      </c>
      <c r="H47">
        <v>95.883899999999997</v>
      </c>
      <c r="J47">
        <f t="shared" si="80"/>
        <v>3.0166666666666662E-3</v>
      </c>
      <c r="K47" s="22">
        <f t="shared" si="81"/>
        <v>30.166666666666661</v>
      </c>
      <c r="M47" s="36">
        <f t="shared" si="82"/>
        <v>33.9</v>
      </c>
      <c r="N47" s="36">
        <f t="shared" si="83"/>
        <v>0.60912663755458518</v>
      </c>
      <c r="O47" s="36">
        <f t="shared" si="84"/>
        <v>0.60698299015219337</v>
      </c>
      <c r="P47" s="36">
        <f t="shared" si="85"/>
        <v>0.56640245529757138</v>
      </c>
      <c r="Q47" s="36">
        <f t="shared" si="86"/>
        <v>1.7825120830043497</v>
      </c>
      <c r="R47" s="36">
        <f t="shared" si="87"/>
        <v>34.172370743648912</v>
      </c>
      <c r="S47" s="36">
        <f t="shared" si="88"/>
        <v>34.052110835015988</v>
      </c>
      <c r="T47" s="38">
        <f t="shared" si="89"/>
        <v>31.775518421335114</v>
      </c>
      <c r="U47" s="36">
        <f t="shared" si="90"/>
        <v>100</v>
      </c>
    </row>
    <row r="48" spans="1:21" x14ac:dyDescent="0.3">
      <c r="A48" t="s">
        <v>935</v>
      </c>
      <c r="B48">
        <v>18.4481</v>
      </c>
      <c r="C48">
        <v>31.2911</v>
      </c>
      <c r="D48">
        <v>43.567100000000003</v>
      </c>
      <c r="E48">
        <v>1.65E-3</v>
      </c>
      <c r="F48">
        <v>6.8799999999999998E-3</v>
      </c>
      <c r="G48">
        <v>1.1E-4</v>
      </c>
      <c r="H48">
        <v>93.314999999999998</v>
      </c>
      <c r="J48">
        <f t="shared" si="80"/>
        <v>2.8800000000000002E-3</v>
      </c>
      <c r="K48" s="22">
        <f t="shared" si="81"/>
        <v>28.8</v>
      </c>
      <c r="M48" s="36">
        <f t="shared" si="82"/>
        <v>31.2911</v>
      </c>
      <c r="N48" s="36">
        <f t="shared" si="83"/>
        <v>0.57542420461634436</v>
      </c>
      <c r="O48" s="36">
        <f t="shared" si="84"/>
        <v>0.56027036705461053</v>
      </c>
      <c r="P48" s="36">
        <f t="shared" si="85"/>
        <v>0.58135975447024291</v>
      </c>
      <c r="Q48" s="36">
        <f t="shared" si="86"/>
        <v>1.7170543261411979</v>
      </c>
      <c r="R48" s="36">
        <f t="shared" si="87"/>
        <v>33.512288799243599</v>
      </c>
      <c r="S48" s="36">
        <f t="shared" si="88"/>
        <v>32.629740278149939</v>
      </c>
      <c r="T48" s="38">
        <f t="shared" si="89"/>
        <v>33.857970922606448</v>
      </c>
      <c r="U48" s="36">
        <f t="shared" si="90"/>
        <v>100</v>
      </c>
    </row>
    <row r="49" spans="1:21" x14ac:dyDescent="0.3">
      <c r="A49" t="s">
        <v>936</v>
      </c>
      <c r="B49">
        <v>19.262</v>
      </c>
      <c r="C49">
        <v>34.204599999999999</v>
      </c>
      <c r="D49">
        <v>42.852699999999999</v>
      </c>
      <c r="E49">
        <v>-2.3000000000000001E-4</v>
      </c>
      <c r="F49">
        <v>1.9499999999999999E-3</v>
      </c>
      <c r="G49">
        <v>7.6000000000000004E-4</v>
      </c>
      <c r="H49">
        <v>96.321799999999996</v>
      </c>
      <c r="J49">
        <f t="shared" si="80"/>
        <v>8.2666666666666663E-4</v>
      </c>
      <c r="K49" s="22">
        <f t="shared" si="81"/>
        <v>8.2666666666666657</v>
      </c>
      <c r="M49" s="36">
        <f t="shared" si="82"/>
        <v>34.204599999999999</v>
      </c>
      <c r="N49" s="36">
        <f t="shared" si="83"/>
        <v>0.60081097941359951</v>
      </c>
      <c r="O49" s="36">
        <f t="shared" si="84"/>
        <v>0.61243688451208589</v>
      </c>
      <c r="P49" s="36">
        <f t="shared" si="85"/>
        <v>0.57182679476914866</v>
      </c>
      <c r="Q49" s="36">
        <f t="shared" si="86"/>
        <v>1.7850746586948341</v>
      </c>
      <c r="R49" s="36">
        <f t="shared" si="87"/>
        <v>33.657470654638352</v>
      </c>
      <c r="S49" s="36">
        <f t="shared" si="88"/>
        <v>34.308754624295219</v>
      </c>
      <c r="T49" s="38">
        <f t="shared" si="89"/>
        <v>32.033774721066429</v>
      </c>
      <c r="U49" s="36">
        <f t="shared" si="90"/>
        <v>100</v>
      </c>
    </row>
    <row r="50" spans="1:21" x14ac:dyDescent="0.3">
      <c r="A50" t="s">
        <v>937</v>
      </c>
      <c r="B50">
        <v>18.380400000000002</v>
      </c>
      <c r="C50">
        <v>32.314100000000003</v>
      </c>
      <c r="D50">
        <v>43.679600000000001</v>
      </c>
      <c r="E50">
        <v>-5.5000000000000003E-4</v>
      </c>
      <c r="F50">
        <v>5.8199999999999997E-3</v>
      </c>
      <c r="G50">
        <v>9.4599999999999997E-3</v>
      </c>
      <c r="H50">
        <v>94.388800000000003</v>
      </c>
      <c r="J50">
        <f t="shared" si="80"/>
        <v>4.9100000000000003E-3</v>
      </c>
      <c r="K50" s="22">
        <f t="shared" si="81"/>
        <v>49.1</v>
      </c>
      <c r="M50" s="36">
        <f t="shared" si="82"/>
        <v>32.314100000000003</v>
      </c>
      <c r="N50" s="36">
        <f t="shared" si="83"/>
        <v>0.57331253898939494</v>
      </c>
      <c r="O50" s="36">
        <f t="shared" si="84"/>
        <v>0.57858728737690246</v>
      </c>
      <c r="P50" s="36">
        <f t="shared" si="85"/>
        <v>0.58286095543101146</v>
      </c>
      <c r="Q50" s="36">
        <f t="shared" si="86"/>
        <v>1.7347607817973087</v>
      </c>
      <c r="R50" s="36">
        <f t="shared" si="87"/>
        <v>33.048507033656321</v>
      </c>
      <c r="S50" s="36">
        <f t="shared" si="88"/>
        <v>33.35256903706653</v>
      </c>
      <c r="T50" s="38">
        <f t="shared" si="89"/>
        <v>33.598923929277156</v>
      </c>
      <c r="U50" s="36">
        <f t="shared" si="90"/>
        <v>100</v>
      </c>
    </row>
    <row r="53" spans="1:21" x14ac:dyDescent="0.3">
      <c r="A53" s="1" t="s">
        <v>938</v>
      </c>
      <c r="B53" s="1" t="s">
        <v>783</v>
      </c>
    </row>
    <row r="54" spans="1:21" x14ac:dyDescent="0.3">
      <c r="A54" t="s">
        <v>0</v>
      </c>
      <c r="B54" t="s">
        <v>13</v>
      </c>
      <c r="C54" t="s">
        <v>380</v>
      </c>
      <c r="D54" t="s">
        <v>12</v>
      </c>
      <c r="E54" t="s">
        <v>15</v>
      </c>
      <c r="F54" t="s">
        <v>15</v>
      </c>
      <c r="G54" t="s">
        <v>15</v>
      </c>
      <c r="H54" t="s">
        <v>29</v>
      </c>
    </row>
    <row r="55" spans="1:21" x14ac:dyDescent="0.3">
      <c r="A55" t="s">
        <v>939</v>
      </c>
      <c r="B55">
        <v>51.7239</v>
      </c>
      <c r="C55">
        <v>45.505499999999998</v>
      </c>
      <c r="D55">
        <v>-1.6000000000000001E-4</v>
      </c>
      <c r="E55">
        <v>-5.0000000000000002E-5</v>
      </c>
      <c r="F55">
        <v>-9.3999999999999997E-4</v>
      </c>
      <c r="G55">
        <v>-4.0200000000000001E-3</v>
      </c>
      <c r="H55">
        <v>97.224299999999999</v>
      </c>
      <c r="J55">
        <f t="shared" ref="J55" si="91">AVERAGE(E55:G55)</f>
        <v>-1.6700000000000003E-3</v>
      </c>
      <c r="K55" s="22">
        <f t="shared" ref="K55" si="92">J55*10000</f>
        <v>-16.700000000000003</v>
      </c>
      <c r="M55" s="36">
        <f>C55</f>
        <v>45.505499999999998</v>
      </c>
      <c r="N55" s="36">
        <f>B55/32.06</f>
        <v>1.6133468496568932</v>
      </c>
      <c r="O55" s="36">
        <f>(M55)/55.85</f>
        <v>0.8147806624888092</v>
      </c>
      <c r="P55" s="36">
        <f>(D55)/74.94</f>
        <v>-2.1350413664264745E-6</v>
      </c>
      <c r="Q55" s="36">
        <f>SUM(N55:P55)</f>
        <v>2.4281253771043363</v>
      </c>
      <c r="R55" s="36">
        <f t="shared" ref="R55" si="93">100*N55/Q55</f>
        <v>66.44413278118661</v>
      </c>
      <c r="S55" s="36">
        <f t="shared" ref="S55" si="94">100*O55/Q55</f>
        <v>33.555955148431288</v>
      </c>
      <c r="T55" s="38">
        <f t="shared" ref="T55" si="95">100*P55/Q55</f>
        <v>-8.7929617908471451E-5</v>
      </c>
      <c r="U55" s="36">
        <f t="shared" ref="U55" si="96">SUM(R55:T55)</f>
        <v>100</v>
      </c>
    </row>
    <row r="56" spans="1:21" x14ac:dyDescent="0.3">
      <c r="A56" t="s">
        <v>940</v>
      </c>
      <c r="B56">
        <v>51.6783</v>
      </c>
      <c r="C56">
        <v>45.444699999999997</v>
      </c>
      <c r="D56">
        <v>-8.1999999999999998E-4</v>
      </c>
      <c r="E56">
        <v>5.9000000000000003E-4</v>
      </c>
      <c r="F56">
        <v>-6.6E-4</v>
      </c>
      <c r="G56">
        <v>3.1900000000000001E-3</v>
      </c>
      <c r="H56">
        <v>97.125299999999996</v>
      </c>
      <c r="J56">
        <f t="shared" ref="J56:J59" si="97">AVERAGE(E56:G56)</f>
        <v>1.0400000000000001E-3</v>
      </c>
      <c r="K56" s="22">
        <f t="shared" ref="K56:K59" si="98">J56*10000</f>
        <v>10.400000000000002</v>
      </c>
      <c r="M56" s="36">
        <f t="shared" ref="M56:M59" si="99">C56</f>
        <v>45.444699999999997</v>
      </c>
      <c r="N56" s="36">
        <f t="shared" ref="N56:N59" si="100">B56/32.06</f>
        <v>1.6119245165315033</v>
      </c>
      <c r="O56" s="36">
        <f t="shared" ref="O56:O59" si="101">(M56)/55.85</f>
        <v>0.81369203222918529</v>
      </c>
      <c r="P56" s="36">
        <f t="shared" ref="P56:P59" si="102">(D56)/74.94</f>
        <v>-1.0942087002935682E-5</v>
      </c>
      <c r="Q56" s="36">
        <f t="shared" ref="Q56:Q59" si="103">SUM(N56:P56)</f>
        <v>2.4256056066736855</v>
      </c>
      <c r="R56" s="36">
        <f t="shared" ref="R56:R59" si="104">100*N56/Q56</f>
        <v>66.454518083918416</v>
      </c>
      <c r="S56" s="36">
        <f t="shared" ref="S56:S59" si="105">100*O56/Q56</f>
        <v>33.545933023507004</v>
      </c>
      <c r="T56" s="38">
        <f t="shared" ref="T56:T59" si="106">100*P56/Q56</f>
        <v>-4.5110742541286142E-4</v>
      </c>
      <c r="U56" s="36">
        <f t="shared" ref="U56:U59" si="107">SUM(R56:T56)</f>
        <v>100</v>
      </c>
    </row>
    <row r="57" spans="1:21" x14ac:dyDescent="0.3">
      <c r="A57" t="s">
        <v>941</v>
      </c>
      <c r="B57">
        <v>51.633099999999999</v>
      </c>
      <c r="C57">
        <v>45.368699999999997</v>
      </c>
      <c r="D57">
        <v>-1.9460000000000002E-2</v>
      </c>
      <c r="E57">
        <v>2.48E-3</v>
      </c>
      <c r="F57">
        <v>-1.9400000000000001E-3</v>
      </c>
      <c r="G57">
        <v>-1.06E-3</v>
      </c>
      <c r="H57">
        <v>96.981800000000007</v>
      </c>
      <c r="J57">
        <f t="shared" si="97"/>
        <v>-1.7333333333333336E-4</v>
      </c>
      <c r="K57" s="22">
        <f t="shared" si="98"/>
        <v>-1.7333333333333336</v>
      </c>
      <c r="M57" s="36">
        <f t="shared" si="99"/>
        <v>45.368699999999997</v>
      </c>
      <c r="N57" s="36">
        <f t="shared" si="100"/>
        <v>1.6105146600124765</v>
      </c>
      <c r="O57" s="36">
        <f t="shared" si="101"/>
        <v>0.81233124440465521</v>
      </c>
      <c r="P57" s="36">
        <f t="shared" si="102"/>
        <v>-2.5967440619161999E-4</v>
      </c>
      <c r="Q57" s="36">
        <f t="shared" si="103"/>
        <v>2.42258623001094</v>
      </c>
      <c r="R57" s="36">
        <f t="shared" si="104"/>
        <v>66.479146957142717</v>
      </c>
      <c r="S57" s="36">
        <f t="shared" si="105"/>
        <v>33.531571935046735</v>
      </c>
      <c r="T57" s="38">
        <f t="shared" si="106"/>
        <v>-1.0718892189461812E-2</v>
      </c>
      <c r="U57" s="36">
        <f t="shared" si="107"/>
        <v>100</v>
      </c>
    </row>
    <row r="58" spans="1:21" x14ac:dyDescent="0.3">
      <c r="A58" t="s">
        <v>942</v>
      </c>
      <c r="B58">
        <v>51.840699999999998</v>
      </c>
      <c r="C58">
        <v>45.210099999999997</v>
      </c>
      <c r="D58">
        <v>-2.104E-2</v>
      </c>
      <c r="E58">
        <v>3.0799999999999998E-3</v>
      </c>
      <c r="F58">
        <v>3.5300000000000002E-3</v>
      </c>
      <c r="G58">
        <v>-4.0999999999999999E-4</v>
      </c>
      <c r="H58">
        <v>97.035899999999998</v>
      </c>
      <c r="J58">
        <f t="shared" si="97"/>
        <v>2.0666666666666667E-3</v>
      </c>
      <c r="K58" s="22">
        <f t="shared" si="98"/>
        <v>20.666666666666668</v>
      </c>
      <c r="M58" s="36">
        <f t="shared" si="99"/>
        <v>45.210099999999997</v>
      </c>
      <c r="N58" s="36">
        <f t="shared" si="100"/>
        <v>1.6169900187149093</v>
      </c>
      <c r="O58" s="36">
        <f t="shared" si="101"/>
        <v>0.80949149507609663</v>
      </c>
      <c r="P58" s="36">
        <f t="shared" si="102"/>
        <v>-2.807579396850814E-4</v>
      </c>
      <c r="Q58" s="36">
        <f t="shared" si="103"/>
        <v>2.4262007558513208</v>
      </c>
      <c r="R58" s="36">
        <f t="shared" si="104"/>
        <v>66.647000039678474</v>
      </c>
      <c r="S58" s="36">
        <f t="shared" si="105"/>
        <v>33.364571877402497</v>
      </c>
      <c r="T58" s="38">
        <f t="shared" si="106"/>
        <v>-1.1571917080974088E-2</v>
      </c>
      <c r="U58" s="36">
        <f t="shared" si="107"/>
        <v>100</v>
      </c>
    </row>
    <row r="59" spans="1:21" x14ac:dyDescent="0.3">
      <c r="A59" t="s">
        <v>943</v>
      </c>
      <c r="B59">
        <v>51.995600000000003</v>
      </c>
      <c r="C59">
        <v>45.326700000000002</v>
      </c>
      <c r="D59">
        <v>-9.4199999999999996E-3</v>
      </c>
      <c r="E59">
        <v>-1.73E-3</v>
      </c>
      <c r="F59">
        <v>-1.17E-3</v>
      </c>
      <c r="G59">
        <v>-4.9100000000000003E-3</v>
      </c>
      <c r="H59">
        <v>97.305099999999996</v>
      </c>
      <c r="J59">
        <f t="shared" si="97"/>
        <v>-2.6033333333333334E-3</v>
      </c>
      <c r="K59" s="22">
        <f t="shared" si="98"/>
        <v>-26.033333333333335</v>
      </c>
      <c r="M59" s="36">
        <f t="shared" si="99"/>
        <v>45.326700000000002</v>
      </c>
      <c r="N59" s="36">
        <f t="shared" si="100"/>
        <v>1.621821584529008</v>
      </c>
      <c r="O59" s="36">
        <f t="shared" si="101"/>
        <v>0.81157923008057298</v>
      </c>
      <c r="P59" s="36">
        <f t="shared" si="102"/>
        <v>-1.2570056044835869E-4</v>
      </c>
      <c r="Q59" s="36">
        <f t="shared" si="103"/>
        <v>2.4332751140491324</v>
      </c>
      <c r="R59" s="36">
        <f t="shared" si="104"/>
        <v>66.651796797041527</v>
      </c>
      <c r="S59" s="36">
        <f t="shared" si="105"/>
        <v>33.353369103013215</v>
      </c>
      <c r="T59" s="38">
        <f t="shared" si="106"/>
        <v>-5.1659000547284832E-3</v>
      </c>
      <c r="U59" s="36">
        <f t="shared" si="107"/>
        <v>100.00000000000001</v>
      </c>
    </row>
  </sheetData>
  <conditionalFormatting sqref="K4">
    <cfRule type="cellIs" dxfId="38" priority="7" operator="greaterThan">
      <formula>100</formula>
    </cfRule>
  </conditionalFormatting>
  <conditionalFormatting sqref="K9:K12">
    <cfRule type="cellIs" dxfId="37" priority="6" operator="greaterThan">
      <formula>100</formula>
    </cfRule>
  </conditionalFormatting>
  <conditionalFormatting sqref="K17:K20">
    <cfRule type="cellIs" dxfId="36" priority="5" operator="greaterThan">
      <formula>100</formula>
    </cfRule>
  </conditionalFormatting>
  <conditionalFormatting sqref="K25:K30">
    <cfRule type="cellIs" dxfId="35" priority="4" operator="greaterThan">
      <formula>100</formula>
    </cfRule>
  </conditionalFormatting>
  <conditionalFormatting sqref="K35:K40">
    <cfRule type="cellIs" dxfId="34" priority="3" operator="greaterThan">
      <formula>100</formula>
    </cfRule>
  </conditionalFormatting>
  <conditionalFormatting sqref="K45:K50">
    <cfRule type="cellIs" dxfId="33" priority="2" operator="greaterThan">
      <formula>100</formula>
    </cfRule>
  </conditionalFormatting>
  <conditionalFormatting sqref="K55:K59">
    <cfRule type="cellIs" dxfId="32" priority="1" operator="greaterThan">
      <formula>100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AE94"/>
  <sheetViews>
    <sheetView workbookViewId="0">
      <selection activeCell="W80" sqref="W80:AC83"/>
    </sheetView>
  </sheetViews>
  <sheetFormatPr defaultRowHeight="14.4" x14ac:dyDescent="0.3"/>
  <sheetData>
    <row r="2" spans="1:31" x14ac:dyDescent="0.3">
      <c r="A2" s="1" t="s">
        <v>707</v>
      </c>
      <c r="B2" s="1" t="s">
        <v>708</v>
      </c>
    </row>
    <row r="3" spans="1:31" x14ac:dyDescent="0.3">
      <c r="A3" t="s">
        <v>0</v>
      </c>
      <c r="B3" t="s">
        <v>13</v>
      </c>
      <c r="C3" t="s">
        <v>380</v>
      </c>
      <c r="D3" t="s">
        <v>12</v>
      </c>
      <c r="E3" t="s">
        <v>15</v>
      </c>
      <c r="F3" t="s">
        <v>15</v>
      </c>
      <c r="G3" t="s">
        <v>15</v>
      </c>
      <c r="H3" t="s">
        <v>29</v>
      </c>
      <c r="M3" t="s">
        <v>60</v>
      </c>
      <c r="N3" t="s">
        <v>61</v>
      </c>
      <c r="O3" t="s">
        <v>62</v>
      </c>
      <c r="P3" t="s">
        <v>63</v>
      </c>
      <c r="Q3" t="s">
        <v>64</v>
      </c>
      <c r="R3" t="s">
        <v>65</v>
      </c>
      <c r="S3" t="s">
        <v>66</v>
      </c>
      <c r="T3" t="s">
        <v>67</v>
      </c>
      <c r="W3" t="s">
        <v>61</v>
      </c>
      <c r="X3" t="s">
        <v>62</v>
      </c>
      <c r="Y3" t="s">
        <v>63</v>
      </c>
      <c r="Z3" t="s">
        <v>64</v>
      </c>
      <c r="AA3" t="s">
        <v>65</v>
      </c>
      <c r="AB3" t="s">
        <v>66</v>
      </c>
      <c r="AC3" t="s">
        <v>67</v>
      </c>
    </row>
    <row r="4" spans="1:31" x14ac:dyDescent="0.3">
      <c r="A4" t="s">
        <v>720</v>
      </c>
      <c r="B4">
        <v>22.349</v>
      </c>
      <c r="C4">
        <v>35.991799999999998</v>
      </c>
      <c r="D4">
        <v>40.030799999999999</v>
      </c>
      <c r="E4">
        <v>1.4599999999999999E-3</v>
      </c>
      <c r="F4">
        <v>-8.8000000000000003E-4</v>
      </c>
      <c r="G4">
        <v>-3.6999999999999999E-4</v>
      </c>
      <c r="H4">
        <v>98.371899999999997</v>
      </c>
      <c r="J4">
        <f t="shared" ref="J4" si="0">AVERAGE(E4:G4)</f>
        <v>6.9999999999999967E-5</v>
      </c>
      <c r="K4" s="22">
        <f t="shared" ref="K4" si="1">J4*10000</f>
        <v>0.69999999999999962</v>
      </c>
      <c r="M4" s="36">
        <f>C4</f>
        <v>35.991799999999998</v>
      </c>
      <c r="N4" s="36">
        <f>B4/32.06</f>
        <v>0.69709918902058632</v>
      </c>
      <c r="O4" s="36">
        <f>(M4)/55.85</f>
        <v>0.64443688451208592</v>
      </c>
      <c r="P4" s="36">
        <f>(D4)/74.94</f>
        <v>0.53417133706965569</v>
      </c>
      <c r="Q4" s="36">
        <f>SUM(N4:P4)</f>
        <v>1.8757074106023279</v>
      </c>
      <c r="R4" s="36">
        <f t="shared" ref="R4" si="2">100*N4/Q4</f>
        <v>37.164601743335524</v>
      </c>
      <c r="S4" s="36">
        <f t="shared" ref="S4" si="3">100*O4/Q4</f>
        <v>34.357004768944428</v>
      </c>
      <c r="T4" s="38">
        <f t="shared" ref="T4" si="4">100*P4/Q4</f>
        <v>28.478393487720048</v>
      </c>
      <c r="U4" s="36">
        <f t="shared" ref="U4" si="5">SUM(R4:T4)</f>
        <v>100</v>
      </c>
      <c r="W4">
        <f>B4/32.06</f>
        <v>0.69709918902058632</v>
      </c>
      <c r="X4">
        <f>(C4)/55.85</f>
        <v>0.64443688451208592</v>
      </c>
      <c r="Y4">
        <f>(D4)/74.94</f>
        <v>0.53417133706965569</v>
      </c>
      <c r="Z4">
        <f>SUM(W4:Y4)</f>
        <v>1.8757074106023279</v>
      </c>
      <c r="AA4">
        <f>100*W4/Z4</f>
        <v>37.164601743335524</v>
      </c>
      <c r="AB4">
        <f>100*X4/Z4</f>
        <v>34.357004768944428</v>
      </c>
      <c r="AC4">
        <f>100*Y4/Z4</f>
        <v>28.478393487720048</v>
      </c>
      <c r="AE4">
        <v>28.478393487720048</v>
      </c>
    </row>
    <row r="5" spans="1:31" x14ac:dyDescent="0.3">
      <c r="A5" t="s">
        <v>721</v>
      </c>
      <c r="B5">
        <v>20.842600000000001</v>
      </c>
      <c r="C5">
        <v>35.207500000000003</v>
      </c>
      <c r="D5">
        <v>42.372399999999999</v>
      </c>
      <c r="E5">
        <v>4.5100000000000001E-3</v>
      </c>
      <c r="F5">
        <v>3.3400000000000001E-3</v>
      </c>
      <c r="G5">
        <v>9.58E-3</v>
      </c>
      <c r="H5">
        <v>98.439899999999994</v>
      </c>
      <c r="J5">
        <f t="shared" ref="J5:J68" si="6">AVERAGE(E5:G5)</f>
        <v>5.8100000000000001E-3</v>
      </c>
      <c r="K5" s="22">
        <f t="shared" ref="K5:K68" si="7">J5*10000</f>
        <v>58.1</v>
      </c>
      <c r="M5" s="36">
        <f t="shared" ref="M5:M14" si="8">C5</f>
        <v>35.207500000000003</v>
      </c>
      <c r="N5" s="36">
        <f t="shared" ref="N5:N14" si="9">B5/32.06</f>
        <v>0.65011228945726762</v>
      </c>
      <c r="O5" s="36">
        <f t="shared" ref="O5:O14" si="10">(M5)/55.85</f>
        <v>0.63039391226499553</v>
      </c>
      <c r="P5" s="36">
        <f t="shared" ref="P5:P14" si="11">(D5)/74.94</f>
        <v>0.56541766746730715</v>
      </c>
      <c r="Q5" s="36">
        <f t="shared" ref="Q5:Q14" si="12">SUM(N5:P5)</f>
        <v>1.8459238691895705</v>
      </c>
      <c r="R5" s="36">
        <f t="shared" ref="R5:R14" si="13">100*N5/Q5</f>
        <v>35.218802915349436</v>
      </c>
      <c r="S5" s="36">
        <f t="shared" ref="S5:S14" si="14">100*O5/Q5</f>
        <v>34.150591082706029</v>
      </c>
      <c r="T5" s="38">
        <f t="shared" ref="T5:T14" si="15">100*P5/Q5</f>
        <v>30.630606001944525</v>
      </c>
      <c r="U5" s="36">
        <f t="shared" ref="U5:U14" si="16">SUM(R5:T5)</f>
        <v>100</v>
      </c>
      <c r="W5">
        <f t="shared" ref="W5:W68" si="17">B5/32.06</f>
        <v>0.65011228945726762</v>
      </c>
      <c r="X5">
        <f t="shared" ref="X5:X68" si="18">(C5)/55.85</f>
        <v>0.63039391226499553</v>
      </c>
      <c r="Y5">
        <f t="shared" ref="Y5:Y68" si="19">(D5)/74.94</f>
        <v>0.56541766746730715</v>
      </c>
      <c r="Z5">
        <f t="shared" ref="Z5:Z68" si="20">SUM(W5:Y5)</f>
        <v>1.8459238691895705</v>
      </c>
      <c r="AA5">
        <f t="shared" ref="AA5:AA68" si="21">100*W5/Z5</f>
        <v>35.218802915349436</v>
      </c>
      <c r="AB5">
        <f t="shared" ref="AB5:AB68" si="22">100*X5/Z5</f>
        <v>34.150591082706029</v>
      </c>
      <c r="AC5">
        <f t="shared" ref="AC5:AC68" si="23">100*Y5/Z5</f>
        <v>30.630606001944525</v>
      </c>
      <c r="AE5">
        <v>30.630606001944525</v>
      </c>
    </row>
    <row r="6" spans="1:31" x14ac:dyDescent="0.3">
      <c r="A6" t="s">
        <v>722</v>
      </c>
      <c r="B6">
        <v>20.4756</v>
      </c>
      <c r="C6">
        <v>34.988900000000001</v>
      </c>
      <c r="D6">
        <v>42.804299999999998</v>
      </c>
      <c r="E6">
        <v>4.8399999999999997E-3</v>
      </c>
      <c r="F6">
        <v>7.3200000000000001E-3</v>
      </c>
      <c r="G6">
        <v>8.4999999999999995E-4</v>
      </c>
      <c r="H6">
        <v>98.281700000000001</v>
      </c>
      <c r="J6">
        <f t="shared" si="6"/>
        <v>4.3366666666666666E-3</v>
      </c>
      <c r="K6" s="22">
        <f t="shared" si="7"/>
        <v>43.366666666666667</v>
      </c>
      <c r="M6" s="36">
        <f t="shared" si="8"/>
        <v>34.988900000000001</v>
      </c>
      <c r="N6" s="36">
        <f t="shared" si="9"/>
        <v>0.63866500311915153</v>
      </c>
      <c r="O6" s="36">
        <f t="shared" si="10"/>
        <v>0.62647985675917639</v>
      </c>
      <c r="P6" s="36">
        <f t="shared" si="11"/>
        <v>0.57118094475580461</v>
      </c>
      <c r="Q6" s="36">
        <f t="shared" si="12"/>
        <v>1.8363258046341326</v>
      </c>
      <c r="R6" s="36">
        <f t="shared" si="13"/>
        <v>34.779503806319291</v>
      </c>
      <c r="S6" s="36">
        <f t="shared" si="14"/>
        <v>34.115942561946163</v>
      </c>
      <c r="T6" s="38">
        <f t="shared" si="15"/>
        <v>31.104553631734539</v>
      </c>
      <c r="U6" s="36">
        <f t="shared" si="16"/>
        <v>100</v>
      </c>
      <c r="W6">
        <f t="shared" si="17"/>
        <v>0.63866500311915153</v>
      </c>
      <c r="X6">
        <f t="shared" si="18"/>
        <v>0.62647985675917639</v>
      </c>
      <c r="Y6">
        <f t="shared" si="19"/>
        <v>0.57118094475580461</v>
      </c>
      <c r="Z6">
        <f t="shared" si="20"/>
        <v>1.8363258046341326</v>
      </c>
      <c r="AA6">
        <f t="shared" si="21"/>
        <v>34.779503806319291</v>
      </c>
      <c r="AB6">
        <f t="shared" si="22"/>
        <v>34.115942561946163</v>
      </c>
      <c r="AC6">
        <f t="shared" si="23"/>
        <v>31.104553631734539</v>
      </c>
      <c r="AE6">
        <v>31.104553631734539</v>
      </c>
    </row>
    <row r="7" spans="1:31" x14ac:dyDescent="0.3">
      <c r="A7" t="s">
        <v>723</v>
      </c>
      <c r="B7">
        <v>20.441099999999999</v>
      </c>
      <c r="C7">
        <v>35.023099999999999</v>
      </c>
      <c r="D7">
        <v>42.820599999999999</v>
      </c>
      <c r="E7">
        <v>7.9000000000000001E-4</v>
      </c>
      <c r="F7">
        <v>2.5699999999999998E-3</v>
      </c>
      <c r="G7">
        <v>-1.74E-3</v>
      </c>
      <c r="H7">
        <v>98.2864</v>
      </c>
      <c r="J7">
        <f t="shared" si="6"/>
        <v>5.399999999999999E-4</v>
      </c>
      <c r="K7" s="22">
        <f t="shared" si="7"/>
        <v>5.3999999999999986</v>
      </c>
      <c r="M7" s="36">
        <f t="shared" si="8"/>
        <v>35.023099999999999</v>
      </c>
      <c r="N7" s="36">
        <f t="shared" si="9"/>
        <v>0.63758889582033673</v>
      </c>
      <c r="O7" s="36">
        <f t="shared" si="10"/>
        <v>0.62709221128021486</v>
      </c>
      <c r="P7" s="36">
        <f t="shared" si="11"/>
        <v>0.57139845209500939</v>
      </c>
      <c r="Q7" s="36">
        <f t="shared" si="12"/>
        <v>1.8360795591955608</v>
      </c>
      <c r="R7" s="36">
        <f t="shared" si="13"/>
        <v>34.72555928348131</v>
      </c>
      <c r="S7" s="36">
        <f t="shared" si="14"/>
        <v>34.153869212234028</v>
      </c>
      <c r="T7" s="38">
        <f t="shared" si="15"/>
        <v>31.120571504284676</v>
      </c>
      <c r="U7" s="36">
        <f t="shared" si="16"/>
        <v>100</v>
      </c>
      <c r="W7">
        <f t="shared" si="17"/>
        <v>0.63758889582033673</v>
      </c>
      <c r="X7">
        <f t="shared" si="18"/>
        <v>0.62709221128021486</v>
      </c>
      <c r="Y7">
        <f t="shared" si="19"/>
        <v>0.57139845209500939</v>
      </c>
      <c r="Z7">
        <f t="shared" si="20"/>
        <v>1.8360795591955608</v>
      </c>
      <c r="AA7">
        <f t="shared" si="21"/>
        <v>34.72555928348131</v>
      </c>
      <c r="AB7">
        <f t="shared" si="22"/>
        <v>34.153869212234028</v>
      </c>
      <c r="AC7">
        <f t="shared" si="23"/>
        <v>31.120571504284676</v>
      </c>
      <c r="AE7">
        <v>31.120571504284676</v>
      </c>
    </row>
    <row r="8" spans="1:31" x14ac:dyDescent="0.3">
      <c r="A8" t="s">
        <v>724</v>
      </c>
      <c r="B8">
        <v>21.118600000000001</v>
      </c>
      <c r="C8">
        <v>35.442900000000002</v>
      </c>
      <c r="D8">
        <v>41.923200000000001</v>
      </c>
      <c r="E8">
        <v>-8.9999999999999998E-4</v>
      </c>
      <c r="F8">
        <v>5.6800000000000002E-3</v>
      </c>
      <c r="G8">
        <v>-4.8700000000000002E-3</v>
      </c>
      <c r="H8">
        <v>98.4846</v>
      </c>
      <c r="J8">
        <f t="shared" si="6"/>
        <v>-2.9999999999999933E-5</v>
      </c>
      <c r="K8" s="22">
        <f t="shared" si="7"/>
        <v>-0.29999999999999932</v>
      </c>
      <c r="M8" s="36">
        <f t="shared" si="8"/>
        <v>35.442900000000002</v>
      </c>
      <c r="N8" s="36">
        <f t="shared" si="9"/>
        <v>0.65872114784778535</v>
      </c>
      <c r="O8" s="36">
        <f t="shared" si="10"/>
        <v>0.63460877350044764</v>
      </c>
      <c r="P8" s="36">
        <f t="shared" si="11"/>
        <v>0.55942353883106488</v>
      </c>
      <c r="Q8" s="36">
        <f t="shared" si="12"/>
        <v>1.8527534601792979</v>
      </c>
      <c r="R8" s="36">
        <f t="shared" si="13"/>
        <v>35.55363204039238</v>
      </c>
      <c r="S8" s="36">
        <f t="shared" si="14"/>
        <v>34.252197453137349</v>
      </c>
      <c r="T8" s="38">
        <f t="shared" si="15"/>
        <v>30.194170506470268</v>
      </c>
      <c r="U8" s="36">
        <f t="shared" si="16"/>
        <v>100</v>
      </c>
      <c r="W8">
        <f t="shared" si="17"/>
        <v>0.65872114784778535</v>
      </c>
      <c r="X8">
        <f t="shared" si="18"/>
        <v>0.63460877350044764</v>
      </c>
      <c r="Y8">
        <f t="shared" si="19"/>
        <v>0.55942353883106488</v>
      </c>
      <c r="Z8">
        <f t="shared" si="20"/>
        <v>1.8527534601792979</v>
      </c>
      <c r="AA8">
        <f t="shared" si="21"/>
        <v>35.55363204039238</v>
      </c>
      <c r="AB8">
        <f t="shared" si="22"/>
        <v>34.252197453137349</v>
      </c>
      <c r="AC8">
        <f t="shared" si="23"/>
        <v>30.194170506470268</v>
      </c>
      <c r="AE8">
        <v>30.194170506470268</v>
      </c>
    </row>
    <row r="9" spans="1:31" x14ac:dyDescent="0.3">
      <c r="A9" t="s">
        <v>725</v>
      </c>
      <c r="B9">
        <v>20.546099999999999</v>
      </c>
      <c r="C9">
        <v>35.146999999999998</v>
      </c>
      <c r="D9">
        <v>42.661200000000001</v>
      </c>
      <c r="E9">
        <v>7.1500000000000001E-3</v>
      </c>
      <c r="F9">
        <v>2.5799999999999998E-3</v>
      </c>
      <c r="G9">
        <v>3.8899999999999998E-3</v>
      </c>
      <c r="H9">
        <v>98.367900000000006</v>
      </c>
      <c r="J9">
        <f t="shared" si="6"/>
        <v>4.5399999999999998E-3</v>
      </c>
      <c r="K9" s="22">
        <f t="shared" si="7"/>
        <v>45.4</v>
      </c>
      <c r="M9" s="36">
        <f t="shared" si="8"/>
        <v>35.146999999999998</v>
      </c>
      <c r="N9" s="36">
        <f t="shared" si="9"/>
        <v>0.64086400499064244</v>
      </c>
      <c r="O9" s="36">
        <f t="shared" si="10"/>
        <v>0.62931065353625781</v>
      </c>
      <c r="P9" s="36">
        <f t="shared" si="11"/>
        <v>0.56927141713370699</v>
      </c>
      <c r="Q9" s="36">
        <f t="shared" si="12"/>
        <v>1.8394460756606072</v>
      </c>
      <c r="R9" s="36">
        <f t="shared" si="13"/>
        <v>34.840053941808897</v>
      </c>
      <c r="S9" s="36">
        <f t="shared" si="14"/>
        <v>34.211965322780721</v>
      </c>
      <c r="T9" s="38">
        <f t="shared" si="15"/>
        <v>30.947980735410383</v>
      </c>
      <c r="U9" s="36">
        <f t="shared" si="16"/>
        <v>100</v>
      </c>
      <c r="W9">
        <f t="shared" si="17"/>
        <v>0.64086400499064244</v>
      </c>
      <c r="X9">
        <f t="shared" si="18"/>
        <v>0.62931065353625781</v>
      </c>
      <c r="Y9">
        <f t="shared" si="19"/>
        <v>0.56927141713370699</v>
      </c>
      <c r="Z9">
        <f t="shared" si="20"/>
        <v>1.8394460756606072</v>
      </c>
      <c r="AA9">
        <f t="shared" si="21"/>
        <v>34.840053941808897</v>
      </c>
      <c r="AB9">
        <f t="shared" si="22"/>
        <v>34.211965322780721</v>
      </c>
      <c r="AC9">
        <f t="shared" si="23"/>
        <v>30.947980735410383</v>
      </c>
      <c r="AE9">
        <v>30.947980735410383</v>
      </c>
    </row>
    <row r="10" spans="1:31" x14ac:dyDescent="0.3">
      <c r="A10" t="s">
        <v>726</v>
      </c>
      <c r="B10">
        <v>20.142800000000001</v>
      </c>
      <c r="C10">
        <v>34.723100000000002</v>
      </c>
      <c r="D10">
        <v>41.825699999999998</v>
      </c>
      <c r="E10">
        <v>9.58E-3</v>
      </c>
      <c r="F10">
        <v>3.7100000000000002E-3</v>
      </c>
      <c r="G10">
        <v>8.6499999999999997E-3</v>
      </c>
      <c r="H10">
        <v>96.713499999999996</v>
      </c>
      <c r="J10">
        <f t="shared" si="6"/>
        <v>7.313333333333334E-3</v>
      </c>
      <c r="K10" s="22">
        <f t="shared" si="7"/>
        <v>73.13333333333334</v>
      </c>
      <c r="M10" s="36">
        <f t="shared" si="8"/>
        <v>34.723100000000002</v>
      </c>
      <c r="N10" s="36">
        <f t="shared" si="9"/>
        <v>0.62828446662507798</v>
      </c>
      <c r="O10" s="36">
        <f t="shared" si="10"/>
        <v>0.62172068039391226</v>
      </c>
      <c r="P10" s="36">
        <f t="shared" si="11"/>
        <v>0.55812249799839875</v>
      </c>
      <c r="Q10" s="36">
        <f t="shared" si="12"/>
        <v>1.8081276450173889</v>
      </c>
      <c r="R10" s="36">
        <f t="shared" si="13"/>
        <v>34.747793849423488</v>
      </c>
      <c r="S10" s="36">
        <f t="shared" si="14"/>
        <v>34.384778204524004</v>
      </c>
      <c r="T10" s="38">
        <f t="shared" si="15"/>
        <v>30.867427946052519</v>
      </c>
      <c r="U10" s="36">
        <f t="shared" si="16"/>
        <v>100</v>
      </c>
      <c r="W10">
        <f t="shared" si="17"/>
        <v>0.62828446662507798</v>
      </c>
      <c r="X10">
        <f t="shared" si="18"/>
        <v>0.62172068039391226</v>
      </c>
      <c r="Y10">
        <f t="shared" si="19"/>
        <v>0.55812249799839875</v>
      </c>
      <c r="Z10">
        <f t="shared" si="20"/>
        <v>1.8081276450173889</v>
      </c>
      <c r="AA10">
        <f t="shared" si="21"/>
        <v>34.747793849423488</v>
      </c>
      <c r="AB10">
        <f t="shared" si="22"/>
        <v>34.384778204524004</v>
      </c>
      <c r="AC10">
        <f t="shared" si="23"/>
        <v>30.867427946052519</v>
      </c>
      <c r="AE10">
        <v>30.867427946052519</v>
      </c>
    </row>
    <row r="11" spans="1:31" x14ac:dyDescent="0.3">
      <c r="A11" t="s">
        <v>727</v>
      </c>
      <c r="B11">
        <v>20.172000000000001</v>
      </c>
      <c r="C11">
        <v>34.345100000000002</v>
      </c>
      <c r="D11">
        <v>42.534700000000001</v>
      </c>
      <c r="E11">
        <v>5.5100000000000001E-3</v>
      </c>
      <c r="F11">
        <v>6.0400000000000002E-3</v>
      </c>
      <c r="G11">
        <v>-4.0000000000000003E-5</v>
      </c>
      <c r="H11">
        <v>97.063299999999998</v>
      </c>
      <c r="J11">
        <f t="shared" si="6"/>
        <v>3.836666666666667E-3</v>
      </c>
      <c r="K11" s="22">
        <f t="shared" si="7"/>
        <v>38.366666666666667</v>
      </c>
      <c r="M11" s="36">
        <f t="shared" si="8"/>
        <v>34.345100000000002</v>
      </c>
      <c r="N11" s="36">
        <f t="shared" si="9"/>
        <v>0.62919525888958205</v>
      </c>
      <c r="O11" s="36">
        <f t="shared" si="10"/>
        <v>0.61495255147717098</v>
      </c>
      <c r="P11" s="36">
        <f t="shared" si="11"/>
        <v>0.56758340005337604</v>
      </c>
      <c r="Q11" s="36">
        <f t="shared" si="12"/>
        <v>1.8117312104201293</v>
      </c>
      <c r="R11" s="36">
        <f t="shared" si="13"/>
        <v>34.728951804262152</v>
      </c>
      <c r="S11" s="36">
        <f t="shared" si="14"/>
        <v>33.94281380926077</v>
      </c>
      <c r="T11" s="38">
        <f t="shared" si="15"/>
        <v>31.32823438647706</v>
      </c>
      <c r="U11" s="36">
        <f t="shared" si="16"/>
        <v>99.999999999999986</v>
      </c>
      <c r="W11">
        <f t="shared" si="17"/>
        <v>0.62919525888958205</v>
      </c>
      <c r="X11">
        <f t="shared" si="18"/>
        <v>0.61495255147717098</v>
      </c>
      <c r="Y11">
        <f t="shared" si="19"/>
        <v>0.56758340005337604</v>
      </c>
      <c r="Z11">
        <f t="shared" si="20"/>
        <v>1.8117312104201293</v>
      </c>
      <c r="AA11">
        <f t="shared" si="21"/>
        <v>34.728951804262152</v>
      </c>
      <c r="AB11">
        <f t="shared" si="22"/>
        <v>33.94281380926077</v>
      </c>
      <c r="AC11">
        <f t="shared" si="23"/>
        <v>31.32823438647706</v>
      </c>
      <c r="AE11">
        <v>31.32823438647706</v>
      </c>
    </row>
    <row r="12" spans="1:31" x14ac:dyDescent="0.3">
      <c r="A12" t="s">
        <v>728</v>
      </c>
      <c r="B12">
        <v>20.714600000000001</v>
      </c>
      <c r="C12">
        <v>35.3294</v>
      </c>
      <c r="D12">
        <v>41.988199999999999</v>
      </c>
      <c r="E12">
        <v>4.3400000000000001E-3</v>
      </c>
      <c r="F12">
        <v>3.8400000000000001E-3</v>
      </c>
      <c r="G12">
        <v>1.9499999999999999E-3</v>
      </c>
      <c r="H12">
        <v>98.042400000000001</v>
      </c>
      <c r="J12">
        <f t="shared" si="6"/>
        <v>3.3766666666666667E-3</v>
      </c>
      <c r="K12" s="22">
        <f t="shared" si="7"/>
        <v>33.766666666666666</v>
      </c>
      <c r="M12" s="36">
        <f t="shared" si="8"/>
        <v>35.3294</v>
      </c>
      <c r="N12" s="36">
        <f t="shared" si="9"/>
        <v>0.64611977542108545</v>
      </c>
      <c r="O12" s="36">
        <f t="shared" si="10"/>
        <v>0.63257654431512977</v>
      </c>
      <c r="P12" s="36">
        <f t="shared" si="11"/>
        <v>0.5602908993861756</v>
      </c>
      <c r="Q12" s="36">
        <f t="shared" si="12"/>
        <v>1.8389872191223908</v>
      </c>
      <c r="R12" s="36">
        <f t="shared" si="13"/>
        <v>35.134544095930664</v>
      </c>
      <c r="S12" s="36">
        <f t="shared" si="14"/>
        <v>34.398093566795453</v>
      </c>
      <c r="T12" s="38">
        <f t="shared" si="15"/>
        <v>30.46736233727388</v>
      </c>
      <c r="U12" s="36">
        <f t="shared" si="16"/>
        <v>100</v>
      </c>
      <c r="W12">
        <f t="shared" si="17"/>
        <v>0.64611977542108545</v>
      </c>
      <c r="X12">
        <f t="shared" si="18"/>
        <v>0.63257654431512977</v>
      </c>
      <c r="Y12">
        <f t="shared" si="19"/>
        <v>0.5602908993861756</v>
      </c>
      <c r="Z12">
        <f t="shared" si="20"/>
        <v>1.8389872191223908</v>
      </c>
      <c r="AA12">
        <f t="shared" si="21"/>
        <v>35.134544095930664</v>
      </c>
      <c r="AB12">
        <f t="shared" si="22"/>
        <v>34.398093566795453</v>
      </c>
      <c r="AC12">
        <f t="shared" si="23"/>
        <v>30.46736233727388</v>
      </c>
      <c r="AE12">
        <v>30.46736233727388</v>
      </c>
    </row>
    <row r="13" spans="1:31" x14ac:dyDescent="0.3">
      <c r="A13" t="s">
        <v>729</v>
      </c>
      <c r="B13">
        <v>21.276700000000002</v>
      </c>
      <c r="C13">
        <v>35.430100000000003</v>
      </c>
      <c r="D13">
        <v>41.2883</v>
      </c>
      <c r="E13">
        <v>-8.1999999999999998E-4</v>
      </c>
      <c r="F13">
        <v>5.9899999999999997E-3</v>
      </c>
      <c r="G13">
        <v>6.7999999999999996E-3</v>
      </c>
      <c r="H13">
        <v>98.007000000000005</v>
      </c>
      <c r="J13">
        <f t="shared" si="6"/>
        <v>3.9899999999999996E-3</v>
      </c>
      <c r="K13" s="22">
        <f t="shared" si="7"/>
        <v>39.9</v>
      </c>
      <c r="M13" s="36">
        <f t="shared" si="8"/>
        <v>35.430100000000003</v>
      </c>
      <c r="N13" s="36">
        <f t="shared" si="9"/>
        <v>0.6636525265127885</v>
      </c>
      <c r="O13" s="36">
        <f t="shared" si="10"/>
        <v>0.63437958818263207</v>
      </c>
      <c r="P13" s="36">
        <f t="shared" si="11"/>
        <v>0.55095142780891382</v>
      </c>
      <c r="Q13" s="36">
        <f t="shared" si="12"/>
        <v>1.8489835425043344</v>
      </c>
      <c r="R13" s="36">
        <f t="shared" si="13"/>
        <v>35.892830371757235</v>
      </c>
      <c r="S13" s="36">
        <f t="shared" si="14"/>
        <v>34.309639518121614</v>
      </c>
      <c r="T13" s="38">
        <f t="shared" si="15"/>
        <v>29.797530110121155</v>
      </c>
      <c r="U13" s="36">
        <f t="shared" si="16"/>
        <v>100</v>
      </c>
      <c r="W13">
        <f t="shared" si="17"/>
        <v>0.6636525265127885</v>
      </c>
      <c r="X13">
        <f t="shared" si="18"/>
        <v>0.63437958818263207</v>
      </c>
      <c r="Y13">
        <f t="shared" si="19"/>
        <v>0.55095142780891382</v>
      </c>
      <c r="Z13">
        <f t="shared" si="20"/>
        <v>1.8489835425043344</v>
      </c>
      <c r="AA13">
        <f t="shared" si="21"/>
        <v>35.892830371757235</v>
      </c>
      <c r="AB13">
        <f t="shared" si="22"/>
        <v>34.309639518121614</v>
      </c>
      <c r="AC13">
        <f t="shared" si="23"/>
        <v>29.797530110121155</v>
      </c>
      <c r="AE13">
        <v>29.797530110121155</v>
      </c>
    </row>
    <row r="14" spans="1:31" x14ac:dyDescent="0.3">
      <c r="A14" t="s">
        <v>730</v>
      </c>
      <c r="B14">
        <v>20.4802</v>
      </c>
      <c r="C14">
        <v>35.257300000000001</v>
      </c>
      <c r="D14">
        <v>42.322400000000002</v>
      </c>
      <c r="E14">
        <v>9.7900000000000001E-3</v>
      </c>
      <c r="F14">
        <v>3.9199999999999999E-3</v>
      </c>
      <c r="G14">
        <v>4.4999999999999997E-3</v>
      </c>
      <c r="H14">
        <v>98.078100000000006</v>
      </c>
      <c r="J14">
        <f t="shared" si="6"/>
        <v>6.0699999999999999E-3</v>
      </c>
      <c r="K14" s="22">
        <f t="shared" si="7"/>
        <v>60.699999999999996</v>
      </c>
      <c r="M14" s="36">
        <f t="shared" si="8"/>
        <v>35.257300000000001</v>
      </c>
      <c r="N14" s="36">
        <f t="shared" si="9"/>
        <v>0.63880848409232682</v>
      </c>
      <c r="O14" s="36">
        <f t="shared" si="10"/>
        <v>0.63128558639212173</v>
      </c>
      <c r="P14" s="36">
        <f t="shared" si="11"/>
        <v>0.56475046704029896</v>
      </c>
      <c r="Q14" s="36">
        <f t="shared" si="12"/>
        <v>1.8348445375247475</v>
      </c>
      <c r="R14" s="36">
        <f t="shared" si="13"/>
        <v>34.815401034144067</v>
      </c>
      <c r="S14" s="36">
        <f t="shared" si="14"/>
        <v>34.405399121374188</v>
      </c>
      <c r="T14" s="38">
        <f t="shared" si="15"/>
        <v>30.779199844481749</v>
      </c>
      <c r="U14" s="36">
        <f t="shared" si="16"/>
        <v>100</v>
      </c>
      <c r="W14">
        <f t="shared" si="17"/>
        <v>0.63880848409232682</v>
      </c>
      <c r="X14">
        <f t="shared" si="18"/>
        <v>0.63128558639212173</v>
      </c>
      <c r="Y14">
        <f t="shared" si="19"/>
        <v>0.56475046704029896</v>
      </c>
      <c r="Z14">
        <f t="shared" si="20"/>
        <v>1.8348445375247475</v>
      </c>
      <c r="AA14">
        <f t="shared" si="21"/>
        <v>34.815401034144067</v>
      </c>
      <c r="AB14">
        <f t="shared" si="22"/>
        <v>34.405399121374188</v>
      </c>
      <c r="AC14">
        <f t="shared" si="23"/>
        <v>30.779199844481749</v>
      </c>
      <c r="AE14">
        <v>30.779199844481749</v>
      </c>
    </row>
    <row r="15" spans="1:31" x14ac:dyDescent="0.3">
      <c r="K15" s="22"/>
      <c r="M15" s="36"/>
      <c r="N15" s="36"/>
      <c r="O15" s="36"/>
      <c r="P15" s="36"/>
      <c r="Q15" s="36"/>
      <c r="R15" s="36"/>
      <c r="S15" s="36"/>
      <c r="T15" s="38"/>
      <c r="U15" s="36"/>
    </row>
    <row r="16" spans="1:31" x14ac:dyDescent="0.3">
      <c r="K16" s="22"/>
      <c r="M16" s="36"/>
      <c r="N16" s="36"/>
      <c r="O16" s="36"/>
      <c r="P16" s="36"/>
      <c r="Q16" s="36"/>
      <c r="R16" s="36"/>
      <c r="S16" s="36"/>
      <c r="T16" s="38"/>
      <c r="U16" s="36"/>
    </row>
    <row r="17" spans="1:31" x14ac:dyDescent="0.3">
      <c r="A17" s="1" t="s">
        <v>709</v>
      </c>
      <c r="B17" s="1" t="s">
        <v>710</v>
      </c>
      <c r="K17" s="22"/>
      <c r="M17" s="36"/>
      <c r="N17" s="36"/>
      <c r="O17" s="36"/>
      <c r="P17" s="36"/>
      <c r="Q17" s="36"/>
      <c r="R17" s="36"/>
      <c r="S17" s="36"/>
      <c r="T17" s="38"/>
      <c r="U17" s="36"/>
    </row>
    <row r="18" spans="1:31" x14ac:dyDescent="0.3">
      <c r="A18" t="s">
        <v>0</v>
      </c>
      <c r="B18" t="s">
        <v>13</v>
      </c>
      <c r="C18" t="s">
        <v>380</v>
      </c>
      <c r="D18" t="s">
        <v>12</v>
      </c>
      <c r="E18" t="s">
        <v>15</v>
      </c>
      <c r="F18" t="s">
        <v>15</v>
      </c>
      <c r="G18" t="s">
        <v>15</v>
      </c>
      <c r="H18" t="s">
        <v>29</v>
      </c>
      <c r="K18" s="22"/>
      <c r="M18" s="36"/>
      <c r="N18" s="36"/>
      <c r="O18" s="36"/>
      <c r="P18" s="36"/>
      <c r="Q18" s="36"/>
      <c r="R18" s="36"/>
      <c r="S18" s="36"/>
      <c r="T18" s="38"/>
      <c r="U18" s="36"/>
    </row>
    <row r="19" spans="1:31" x14ac:dyDescent="0.3">
      <c r="A19" t="s">
        <v>731</v>
      </c>
      <c r="B19">
        <v>21.020499999999998</v>
      </c>
      <c r="C19">
        <v>35.2395</v>
      </c>
      <c r="D19">
        <v>42.514099999999999</v>
      </c>
      <c r="E19">
        <v>6.8999999999999997E-4</v>
      </c>
      <c r="F19">
        <v>-6.6E-4</v>
      </c>
      <c r="G19">
        <v>5.9800000000000001E-3</v>
      </c>
      <c r="H19">
        <v>98.780100000000004</v>
      </c>
      <c r="J19">
        <f t="shared" si="6"/>
        <v>2.0033333333333331E-3</v>
      </c>
      <c r="K19" s="22">
        <f t="shared" si="7"/>
        <v>20.033333333333331</v>
      </c>
      <c r="M19" s="36">
        <f t="shared" ref="M19:M79" si="24">C19</f>
        <v>35.2395</v>
      </c>
      <c r="N19" s="36">
        <f t="shared" ref="N19:N79" si="25">B19/32.06</f>
        <v>0.65566126013724257</v>
      </c>
      <c r="O19" s="36">
        <f t="shared" ref="O19:O79" si="26">(M19)/55.85</f>
        <v>0.63096687555953446</v>
      </c>
      <c r="P19" s="36">
        <f t="shared" ref="P19:P79" si="27">(D19)/74.94</f>
        <v>0.56730851347744859</v>
      </c>
      <c r="Q19" s="36">
        <f t="shared" ref="Q19:Q79" si="28">SUM(N19:P19)</f>
        <v>1.8539366491742255</v>
      </c>
      <c r="R19" s="36">
        <f t="shared" ref="R19:R79" si="29">100*N19/Q19</f>
        <v>35.365893458618721</v>
      </c>
      <c r="S19" s="36">
        <f t="shared" ref="S19:S79" si="30">100*O19/Q19</f>
        <v>34.033896241307794</v>
      </c>
      <c r="T19" s="38">
        <f t="shared" ref="T19:T79" si="31">100*P19/Q19</f>
        <v>30.600210300073485</v>
      </c>
      <c r="U19" s="36">
        <f t="shared" ref="U19:U79" si="32">SUM(R19:T19)</f>
        <v>100</v>
      </c>
      <c r="W19">
        <f t="shared" si="17"/>
        <v>0.65566126013724257</v>
      </c>
      <c r="X19">
        <f t="shared" si="18"/>
        <v>0.63096687555953446</v>
      </c>
      <c r="Y19">
        <f t="shared" si="19"/>
        <v>0.56730851347744859</v>
      </c>
      <c r="Z19">
        <f t="shared" si="20"/>
        <v>1.8539366491742255</v>
      </c>
      <c r="AA19">
        <f t="shared" si="21"/>
        <v>35.365893458618721</v>
      </c>
      <c r="AB19">
        <f t="shared" si="22"/>
        <v>34.033896241307794</v>
      </c>
      <c r="AC19">
        <f t="shared" si="23"/>
        <v>30.600210300073485</v>
      </c>
      <c r="AE19">
        <v>31.497505557759482</v>
      </c>
    </row>
    <row r="20" spans="1:31" x14ac:dyDescent="0.3">
      <c r="A20" t="s">
        <v>732</v>
      </c>
      <c r="B20">
        <v>20.523</v>
      </c>
      <c r="C20">
        <v>34.984400000000001</v>
      </c>
      <c r="D20">
        <v>42.908299999999997</v>
      </c>
      <c r="E20">
        <v>3.3300000000000001E-3</v>
      </c>
      <c r="F20">
        <v>2.7799999999999999E-3</v>
      </c>
      <c r="G20">
        <v>7.1399999999999996E-3</v>
      </c>
      <c r="H20">
        <v>98.429000000000002</v>
      </c>
      <c r="J20">
        <f t="shared" si="6"/>
        <v>4.4166666666666668E-3</v>
      </c>
      <c r="K20" s="22">
        <f t="shared" si="7"/>
        <v>44.166666666666671</v>
      </c>
      <c r="M20" s="36">
        <f t="shared" si="24"/>
        <v>34.984400000000001</v>
      </c>
      <c r="N20" s="36">
        <f t="shared" si="25"/>
        <v>0.64014348097317519</v>
      </c>
      <c r="O20" s="36">
        <f t="shared" si="26"/>
        <v>0.62639928379588183</v>
      </c>
      <c r="P20" s="36">
        <f t="shared" si="27"/>
        <v>0.57256872164398187</v>
      </c>
      <c r="Q20" s="36">
        <f t="shared" si="28"/>
        <v>1.8391114864130389</v>
      </c>
      <c r="R20" s="36">
        <f t="shared" si="29"/>
        <v>34.807214554550825</v>
      </c>
      <c r="S20" s="36">
        <f t="shared" si="30"/>
        <v>34.059886441011614</v>
      </c>
      <c r="T20" s="38">
        <f t="shared" si="31"/>
        <v>31.132899004437565</v>
      </c>
      <c r="U20" s="36">
        <f t="shared" si="32"/>
        <v>100</v>
      </c>
      <c r="W20">
        <f t="shared" si="17"/>
        <v>0.64014348097317519</v>
      </c>
      <c r="X20">
        <f t="shared" si="18"/>
        <v>0.62639928379588183</v>
      </c>
      <c r="Y20">
        <f t="shared" si="19"/>
        <v>0.57256872164398187</v>
      </c>
      <c r="Z20">
        <f t="shared" si="20"/>
        <v>1.8391114864130389</v>
      </c>
      <c r="AA20">
        <f t="shared" si="21"/>
        <v>34.807214554550825</v>
      </c>
      <c r="AB20">
        <f t="shared" si="22"/>
        <v>34.059886441011614</v>
      </c>
      <c r="AC20">
        <f t="shared" si="23"/>
        <v>31.132899004437565</v>
      </c>
      <c r="AE20">
        <v>30.650593819428163</v>
      </c>
    </row>
    <row r="21" spans="1:31" x14ac:dyDescent="0.3">
      <c r="A21" t="s">
        <v>733</v>
      </c>
      <c r="B21">
        <v>20.3903</v>
      </c>
      <c r="C21">
        <v>34.895499999999998</v>
      </c>
      <c r="D21">
        <v>43.160200000000003</v>
      </c>
      <c r="E21">
        <v>2.6900000000000001E-3</v>
      </c>
      <c r="F21">
        <v>3.6099999999999999E-3</v>
      </c>
      <c r="G21">
        <v>3.7799999999999999E-3</v>
      </c>
      <c r="H21">
        <v>98.456199999999995</v>
      </c>
      <c r="J21">
        <f t="shared" si="6"/>
        <v>3.3600000000000001E-3</v>
      </c>
      <c r="K21" s="22">
        <f t="shared" si="7"/>
        <v>33.6</v>
      </c>
      <c r="M21" s="36">
        <f t="shared" si="24"/>
        <v>34.895499999999998</v>
      </c>
      <c r="N21" s="36">
        <f t="shared" si="25"/>
        <v>0.63600436681222705</v>
      </c>
      <c r="O21" s="36">
        <f t="shared" si="26"/>
        <v>0.62480752014324081</v>
      </c>
      <c r="P21" s="36">
        <f t="shared" si="27"/>
        <v>0.5759300773952496</v>
      </c>
      <c r="Q21" s="36">
        <f t="shared" si="28"/>
        <v>1.8367419643507175</v>
      </c>
      <c r="R21" s="36">
        <f t="shared" si="29"/>
        <v>34.626767349819474</v>
      </c>
      <c r="S21" s="36">
        <f t="shared" si="30"/>
        <v>34.017163666433042</v>
      </c>
      <c r="T21" s="38">
        <f t="shared" si="31"/>
        <v>31.356068983747484</v>
      </c>
      <c r="U21" s="36">
        <f t="shared" si="32"/>
        <v>100</v>
      </c>
      <c r="W21">
        <f t="shared" si="17"/>
        <v>0.63600436681222705</v>
      </c>
      <c r="X21">
        <f t="shared" si="18"/>
        <v>0.62480752014324081</v>
      </c>
      <c r="Y21">
        <f t="shared" si="19"/>
        <v>0.5759300773952496</v>
      </c>
      <c r="Z21">
        <f t="shared" si="20"/>
        <v>1.8367419643507175</v>
      </c>
      <c r="AA21">
        <f t="shared" si="21"/>
        <v>34.626767349819474</v>
      </c>
      <c r="AB21">
        <f t="shared" si="22"/>
        <v>34.017163666433042</v>
      </c>
      <c r="AC21">
        <f t="shared" si="23"/>
        <v>31.356068983747484</v>
      </c>
      <c r="AE21">
        <v>31.609999861878826</v>
      </c>
    </row>
    <row r="22" spans="1:31" x14ac:dyDescent="0.3">
      <c r="A22" t="s">
        <v>734</v>
      </c>
      <c r="B22">
        <v>20.693200000000001</v>
      </c>
      <c r="C22">
        <v>34.762599999999999</v>
      </c>
      <c r="D22">
        <v>43.266500000000001</v>
      </c>
      <c r="E22">
        <v>3.31E-3</v>
      </c>
      <c r="F22">
        <v>1.81E-3</v>
      </c>
      <c r="G22">
        <v>-3.1E-4</v>
      </c>
      <c r="H22">
        <v>98.727099999999993</v>
      </c>
      <c r="J22">
        <f t="shared" si="6"/>
        <v>1.6033333333333331E-3</v>
      </c>
      <c r="K22" s="22">
        <f t="shared" si="7"/>
        <v>16.033333333333331</v>
      </c>
      <c r="M22" s="36">
        <f t="shared" si="24"/>
        <v>34.762599999999999</v>
      </c>
      <c r="N22" s="36">
        <f t="shared" si="25"/>
        <v>0.64545227698066121</v>
      </c>
      <c r="O22" s="36">
        <f t="shared" si="26"/>
        <v>0.62242793196060875</v>
      </c>
      <c r="P22" s="36">
        <f t="shared" si="27"/>
        <v>0.57734854550306913</v>
      </c>
      <c r="Q22" s="36">
        <f t="shared" si="28"/>
        <v>1.8452287544443391</v>
      </c>
      <c r="R22" s="36">
        <f t="shared" si="29"/>
        <v>34.979526274238495</v>
      </c>
      <c r="S22" s="36">
        <f t="shared" si="30"/>
        <v>33.731749001930268</v>
      </c>
      <c r="T22" s="38">
        <f t="shared" si="31"/>
        <v>31.288724723831237</v>
      </c>
      <c r="U22" s="36">
        <f t="shared" si="32"/>
        <v>100</v>
      </c>
      <c r="W22">
        <f t="shared" si="17"/>
        <v>0.64545227698066121</v>
      </c>
      <c r="X22">
        <f t="shared" si="18"/>
        <v>0.62242793196060875</v>
      </c>
      <c r="Y22">
        <f t="shared" si="19"/>
        <v>0.57734854550306913</v>
      </c>
      <c r="Z22">
        <f t="shared" si="20"/>
        <v>1.8452287544443391</v>
      </c>
      <c r="AA22">
        <f t="shared" si="21"/>
        <v>34.979526274238495</v>
      </c>
      <c r="AB22">
        <f t="shared" si="22"/>
        <v>33.731749001930268</v>
      </c>
      <c r="AC22">
        <f t="shared" si="23"/>
        <v>31.288724723831237</v>
      </c>
      <c r="AE22">
        <v>32.176749625882309</v>
      </c>
    </row>
    <row r="23" spans="1:31" x14ac:dyDescent="0.3">
      <c r="A23" t="s">
        <v>735</v>
      </c>
      <c r="B23">
        <v>20.358499999999999</v>
      </c>
      <c r="C23">
        <v>35.015900000000002</v>
      </c>
      <c r="D23">
        <v>43.484499999999997</v>
      </c>
      <c r="E23">
        <v>3.9399999999999999E-3</v>
      </c>
      <c r="F23">
        <v>6.2500000000000003E-3</v>
      </c>
      <c r="G23">
        <v>3.8300000000000001E-3</v>
      </c>
      <c r="H23">
        <v>98.872900000000001</v>
      </c>
      <c r="J23">
        <f t="shared" si="6"/>
        <v>4.673333333333334E-3</v>
      </c>
      <c r="K23" s="22">
        <f t="shared" si="7"/>
        <v>46.733333333333341</v>
      </c>
      <c r="M23" s="36">
        <f t="shared" si="24"/>
        <v>35.015900000000002</v>
      </c>
      <c r="N23" s="36">
        <f t="shared" si="25"/>
        <v>0.63501247660636295</v>
      </c>
      <c r="O23" s="36">
        <f t="shared" si="26"/>
        <v>0.62696329453894362</v>
      </c>
      <c r="P23" s="36">
        <f t="shared" si="27"/>
        <v>0.58025753936482516</v>
      </c>
      <c r="Q23" s="36">
        <f t="shared" si="28"/>
        <v>1.8422333105101316</v>
      </c>
      <c r="R23" s="36">
        <f t="shared" si="29"/>
        <v>34.469709834446654</v>
      </c>
      <c r="S23" s="36">
        <f t="shared" si="30"/>
        <v>34.032784607793879</v>
      </c>
      <c r="T23" s="38">
        <f t="shared" si="31"/>
        <v>31.497505557759482</v>
      </c>
      <c r="U23" s="36">
        <f t="shared" si="32"/>
        <v>100.00000000000001</v>
      </c>
      <c r="W23">
        <f t="shared" si="17"/>
        <v>0.63501247660636295</v>
      </c>
      <c r="X23">
        <f t="shared" si="18"/>
        <v>0.62696329453894362</v>
      </c>
      <c r="Y23">
        <f t="shared" si="19"/>
        <v>0.58025753936482516</v>
      </c>
      <c r="Z23">
        <f t="shared" si="20"/>
        <v>1.8422333105101316</v>
      </c>
      <c r="AA23">
        <f t="shared" si="21"/>
        <v>34.469709834446654</v>
      </c>
      <c r="AB23">
        <f t="shared" si="22"/>
        <v>34.032784607793879</v>
      </c>
      <c r="AC23">
        <f t="shared" si="23"/>
        <v>31.497505557759482</v>
      </c>
      <c r="AE23">
        <v>31.733824242450943</v>
      </c>
    </row>
    <row r="24" spans="1:31" x14ac:dyDescent="0.3">
      <c r="A24" t="s">
        <v>736</v>
      </c>
      <c r="B24">
        <v>20.612500000000001</v>
      </c>
      <c r="C24">
        <v>34.8872</v>
      </c>
      <c r="D24">
        <v>41.9846</v>
      </c>
      <c r="E24">
        <v>-2.99E-3</v>
      </c>
      <c r="F24">
        <v>1.3600000000000001E-3</v>
      </c>
      <c r="G24">
        <v>-1.16E-3</v>
      </c>
      <c r="H24">
        <v>97.481499999999997</v>
      </c>
      <c r="J24">
        <f t="shared" si="6"/>
        <v>-9.2999999999999995E-4</v>
      </c>
      <c r="K24" s="22">
        <f t="shared" si="7"/>
        <v>-9.2999999999999989</v>
      </c>
      <c r="M24" s="36">
        <f t="shared" si="24"/>
        <v>34.8872</v>
      </c>
      <c r="N24" s="36">
        <f t="shared" si="25"/>
        <v>0.64293512164691202</v>
      </c>
      <c r="O24" s="36">
        <f t="shared" si="26"/>
        <v>0.6246589077887198</v>
      </c>
      <c r="P24" s="36">
        <f t="shared" si="27"/>
        <v>0.56024286095543108</v>
      </c>
      <c r="Q24" s="36">
        <f t="shared" si="28"/>
        <v>1.8278368903910629</v>
      </c>
      <c r="R24" s="36">
        <f t="shared" si="29"/>
        <v>35.174644139574021</v>
      </c>
      <c r="S24" s="36">
        <f t="shared" si="30"/>
        <v>34.174762040997813</v>
      </c>
      <c r="T24" s="38">
        <f t="shared" si="31"/>
        <v>30.650593819428163</v>
      </c>
      <c r="U24" s="36">
        <f t="shared" si="32"/>
        <v>100</v>
      </c>
      <c r="W24">
        <f t="shared" si="17"/>
        <v>0.64293512164691202</v>
      </c>
      <c r="X24">
        <f t="shared" si="18"/>
        <v>0.6246589077887198</v>
      </c>
      <c r="Y24">
        <f t="shared" si="19"/>
        <v>0.56024286095543108</v>
      </c>
      <c r="Z24">
        <f t="shared" si="20"/>
        <v>1.8278368903910629</v>
      </c>
      <c r="AA24">
        <f t="shared" si="21"/>
        <v>35.174644139574021</v>
      </c>
      <c r="AB24">
        <f t="shared" si="22"/>
        <v>34.174762040997813</v>
      </c>
      <c r="AC24">
        <f t="shared" si="23"/>
        <v>30.650593819428163</v>
      </c>
      <c r="AE24">
        <v>32.384453774919642</v>
      </c>
    </row>
    <row r="25" spans="1:31" x14ac:dyDescent="0.3">
      <c r="A25" t="s">
        <v>737</v>
      </c>
      <c r="B25">
        <v>19.900099999999998</v>
      </c>
      <c r="C25">
        <v>35.109200000000001</v>
      </c>
      <c r="D25">
        <v>43.2742</v>
      </c>
      <c r="E25">
        <v>4.0200000000000001E-3</v>
      </c>
      <c r="F25">
        <v>6.5799999999999999E-3</v>
      </c>
      <c r="G25">
        <v>-1.6000000000000001E-4</v>
      </c>
      <c r="H25">
        <v>98.293999999999997</v>
      </c>
      <c r="J25">
        <f t="shared" si="6"/>
        <v>3.48E-3</v>
      </c>
      <c r="K25" s="22">
        <f t="shared" si="7"/>
        <v>34.799999999999997</v>
      </c>
      <c r="M25" s="36">
        <f t="shared" si="24"/>
        <v>35.109200000000001</v>
      </c>
      <c r="N25" s="36">
        <f t="shared" si="25"/>
        <v>0.62071428571428566</v>
      </c>
      <c r="O25" s="36">
        <f t="shared" si="26"/>
        <v>0.62863384064458372</v>
      </c>
      <c r="P25" s="36">
        <f t="shared" si="27"/>
        <v>0.57745129436882847</v>
      </c>
      <c r="Q25" s="36">
        <f t="shared" si="28"/>
        <v>1.8267994207276979</v>
      </c>
      <c r="R25" s="36">
        <f t="shared" si="29"/>
        <v>33.978239683644453</v>
      </c>
      <c r="S25" s="36">
        <f t="shared" si="30"/>
        <v>34.41176045447672</v>
      </c>
      <c r="T25" s="38">
        <f t="shared" si="31"/>
        <v>31.609999861878826</v>
      </c>
      <c r="U25" s="36">
        <f t="shared" si="32"/>
        <v>100</v>
      </c>
      <c r="W25">
        <f t="shared" si="17"/>
        <v>0.62071428571428566</v>
      </c>
      <c r="X25">
        <f t="shared" si="18"/>
        <v>0.62863384064458372</v>
      </c>
      <c r="Y25">
        <f t="shared" si="19"/>
        <v>0.57745129436882847</v>
      </c>
      <c r="Z25">
        <f t="shared" si="20"/>
        <v>1.8267994207276979</v>
      </c>
      <c r="AA25">
        <f t="shared" si="21"/>
        <v>33.978239683644453</v>
      </c>
      <c r="AB25">
        <f t="shared" si="22"/>
        <v>34.41176045447672</v>
      </c>
      <c r="AC25">
        <f t="shared" si="23"/>
        <v>31.609999861878826</v>
      </c>
      <c r="AE25">
        <v>30.640684978052303</v>
      </c>
    </row>
    <row r="26" spans="1:31" x14ac:dyDescent="0.3">
      <c r="K26" s="22"/>
      <c r="M26" s="36"/>
      <c r="N26" s="36"/>
      <c r="O26" s="36"/>
      <c r="P26" s="36"/>
      <c r="Q26" s="36"/>
      <c r="R26" s="36"/>
      <c r="S26" s="36"/>
      <c r="T26" s="38"/>
      <c r="U26" s="36"/>
    </row>
    <row r="27" spans="1:31" x14ac:dyDescent="0.3">
      <c r="K27" s="22"/>
      <c r="M27" s="36"/>
      <c r="N27" s="36"/>
      <c r="O27" s="36"/>
      <c r="P27" s="36"/>
      <c r="Q27" s="36"/>
      <c r="R27" s="36"/>
      <c r="S27" s="36"/>
      <c r="T27" s="38"/>
      <c r="U27" s="36"/>
    </row>
    <row r="28" spans="1:31" x14ac:dyDescent="0.3">
      <c r="A28" s="1" t="s">
        <v>711</v>
      </c>
      <c r="B28" s="1" t="s">
        <v>712</v>
      </c>
      <c r="K28" s="22"/>
      <c r="M28" s="36"/>
      <c r="N28" s="36"/>
      <c r="O28" s="36"/>
      <c r="P28" s="36"/>
      <c r="Q28" s="36"/>
      <c r="R28" s="36"/>
      <c r="S28" s="36"/>
      <c r="T28" s="38"/>
      <c r="U28" s="36"/>
    </row>
    <row r="29" spans="1:31" x14ac:dyDescent="0.3">
      <c r="A29" t="s">
        <v>0</v>
      </c>
      <c r="B29" t="s">
        <v>13</v>
      </c>
      <c r="C29" t="s">
        <v>380</v>
      </c>
      <c r="D29" t="s">
        <v>12</v>
      </c>
      <c r="E29" t="s">
        <v>15</v>
      </c>
      <c r="F29" t="s">
        <v>15</v>
      </c>
      <c r="G29" t="s">
        <v>15</v>
      </c>
      <c r="H29" t="s">
        <v>29</v>
      </c>
      <c r="K29" s="22"/>
      <c r="M29" s="36"/>
      <c r="N29" s="36"/>
      <c r="O29" s="36"/>
      <c r="P29" s="36"/>
      <c r="Q29" s="36"/>
      <c r="R29" s="36"/>
      <c r="S29" s="36"/>
      <c r="T29" s="38"/>
      <c r="U29" s="36"/>
    </row>
    <row r="30" spans="1:31" x14ac:dyDescent="0.3">
      <c r="A30" t="s">
        <v>738</v>
      </c>
      <c r="B30">
        <v>20.478899999999999</v>
      </c>
      <c r="C30">
        <v>32.882399999999997</v>
      </c>
      <c r="D30">
        <v>43.642499999999998</v>
      </c>
      <c r="E30">
        <v>1.72E-3</v>
      </c>
      <c r="F30">
        <v>1.6800000000000001E-3</v>
      </c>
      <c r="G30">
        <v>-2.7200000000000002E-3</v>
      </c>
      <c r="H30">
        <v>97.004499999999993</v>
      </c>
      <c r="J30">
        <f t="shared" si="6"/>
        <v>2.2666666666666668E-4</v>
      </c>
      <c r="K30" s="22">
        <f t="shared" si="7"/>
        <v>2.2666666666666666</v>
      </c>
      <c r="M30" s="36">
        <f t="shared" si="24"/>
        <v>32.882399999999997</v>
      </c>
      <c r="N30" s="36">
        <f t="shared" si="25"/>
        <v>0.63876793512164687</v>
      </c>
      <c r="O30" s="36">
        <f t="shared" si="26"/>
        <v>0.58876275738585493</v>
      </c>
      <c r="P30" s="36">
        <f t="shared" si="27"/>
        <v>0.58236589271417138</v>
      </c>
      <c r="Q30" s="36">
        <f t="shared" si="28"/>
        <v>1.8098965852216731</v>
      </c>
      <c r="R30" s="36">
        <f t="shared" si="29"/>
        <v>35.293062616802032</v>
      </c>
      <c r="S30" s="36">
        <f t="shared" si="30"/>
        <v>32.530187757315659</v>
      </c>
      <c r="T30" s="38">
        <f t="shared" si="31"/>
        <v>32.176749625882309</v>
      </c>
      <c r="U30" s="36">
        <f t="shared" si="32"/>
        <v>100</v>
      </c>
      <c r="W30">
        <f t="shared" si="17"/>
        <v>0.63876793512164687</v>
      </c>
      <c r="X30">
        <f t="shared" si="18"/>
        <v>0.58876275738585493</v>
      </c>
      <c r="Y30">
        <f t="shared" si="19"/>
        <v>0.58236589271417138</v>
      </c>
      <c r="Z30">
        <f t="shared" si="20"/>
        <v>1.8098965852216731</v>
      </c>
      <c r="AA30">
        <f t="shared" si="21"/>
        <v>35.293062616802032</v>
      </c>
      <c r="AB30">
        <f t="shared" si="22"/>
        <v>32.530187757315659</v>
      </c>
      <c r="AC30">
        <f t="shared" si="23"/>
        <v>32.176749625882309</v>
      </c>
      <c r="AE30">
        <v>31.868331865910868</v>
      </c>
    </row>
    <row r="31" spans="1:31" x14ac:dyDescent="0.3">
      <c r="A31" t="s">
        <v>739</v>
      </c>
      <c r="B31">
        <v>20.7974</v>
      </c>
      <c r="C31">
        <v>33.159500000000001</v>
      </c>
      <c r="D31">
        <v>43.281399999999998</v>
      </c>
      <c r="E31">
        <v>5.9199999999999999E-3</v>
      </c>
      <c r="F31">
        <v>3.3E-3</v>
      </c>
      <c r="G31">
        <v>-1.9400000000000001E-3</v>
      </c>
      <c r="H31">
        <v>97.245500000000007</v>
      </c>
      <c r="J31">
        <f t="shared" si="6"/>
        <v>2.4266666666666664E-3</v>
      </c>
      <c r="K31" s="22">
        <f t="shared" si="7"/>
        <v>24.266666666666662</v>
      </c>
      <c r="M31" s="36">
        <f t="shared" si="24"/>
        <v>33.159500000000001</v>
      </c>
      <c r="N31" s="36">
        <f t="shared" si="25"/>
        <v>0.6487024329382407</v>
      </c>
      <c r="O31" s="36">
        <f t="shared" si="26"/>
        <v>0.59372426141450318</v>
      </c>
      <c r="P31" s="36">
        <f t="shared" si="27"/>
        <v>0.57754737123031763</v>
      </c>
      <c r="Q31" s="36">
        <f t="shared" si="28"/>
        <v>1.8199740655830614</v>
      </c>
      <c r="R31" s="36">
        <f t="shared" si="29"/>
        <v>35.643498729220475</v>
      </c>
      <c r="S31" s="36">
        <f t="shared" si="30"/>
        <v>32.622677028328582</v>
      </c>
      <c r="T31" s="38">
        <f t="shared" si="31"/>
        <v>31.733824242450943</v>
      </c>
      <c r="U31" s="36">
        <f t="shared" si="32"/>
        <v>100</v>
      </c>
      <c r="W31">
        <f t="shared" si="17"/>
        <v>0.6487024329382407</v>
      </c>
      <c r="X31">
        <f t="shared" si="18"/>
        <v>0.59372426141450318</v>
      </c>
      <c r="Y31">
        <f t="shared" si="19"/>
        <v>0.57754737123031763</v>
      </c>
      <c r="Z31">
        <f t="shared" si="20"/>
        <v>1.8199740655830614</v>
      </c>
      <c r="AA31">
        <f t="shared" si="21"/>
        <v>35.643498729220475</v>
      </c>
      <c r="AB31">
        <f t="shared" si="22"/>
        <v>32.622677028328582</v>
      </c>
      <c r="AC31">
        <f t="shared" si="23"/>
        <v>31.733824242450943</v>
      </c>
      <c r="AE31">
        <v>31.8096188323658</v>
      </c>
    </row>
    <row r="32" spans="1:31" x14ac:dyDescent="0.3">
      <c r="A32" t="s">
        <v>740</v>
      </c>
      <c r="B32">
        <v>20.279299999999999</v>
      </c>
      <c r="C32">
        <v>33.4163</v>
      </c>
      <c r="D32">
        <v>44.178800000000003</v>
      </c>
      <c r="E32">
        <v>-1.4999999999999999E-4</v>
      </c>
      <c r="F32">
        <v>6.8000000000000005E-4</v>
      </c>
      <c r="G32">
        <v>-3.5100000000000001E-3</v>
      </c>
      <c r="H32">
        <v>97.871399999999994</v>
      </c>
      <c r="J32">
        <f t="shared" si="6"/>
        <v>-9.9333333333333326E-4</v>
      </c>
      <c r="K32" s="22">
        <f t="shared" si="7"/>
        <v>-9.9333333333333318</v>
      </c>
      <c r="M32" s="36">
        <f t="shared" si="24"/>
        <v>33.4163</v>
      </c>
      <c r="N32" s="36">
        <f t="shared" si="25"/>
        <v>0.6325421085464753</v>
      </c>
      <c r="O32" s="36">
        <f t="shared" si="26"/>
        <v>0.59832229185317809</v>
      </c>
      <c r="P32" s="36">
        <f t="shared" si="27"/>
        <v>0.58952228449426214</v>
      </c>
      <c r="Q32" s="36">
        <f t="shared" si="28"/>
        <v>1.8203866848939154</v>
      </c>
      <c r="R32" s="36">
        <f t="shared" si="29"/>
        <v>34.747678270528397</v>
      </c>
      <c r="S32" s="36">
        <f t="shared" si="30"/>
        <v>32.867867954551961</v>
      </c>
      <c r="T32" s="38">
        <f t="shared" si="31"/>
        <v>32.384453774919642</v>
      </c>
      <c r="U32" s="36">
        <f t="shared" si="32"/>
        <v>100</v>
      </c>
      <c r="W32">
        <f t="shared" si="17"/>
        <v>0.6325421085464753</v>
      </c>
      <c r="X32">
        <f t="shared" si="18"/>
        <v>0.59832229185317809</v>
      </c>
      <c r="Y32">
        <f t="shared" si="19"/>
        <v>0.58952228449426214</v>
      </c>
      <c r="Z32">
        <f t="shared" si="20"/>
        <v>1.8203866848939154</v>
      </c>
      <c r="AA32">
        <f t="shared" si="21"/>
        <v>34.747678270528397</v>
      </c>
      <c r="AB32">
        <f t="shared" si="22"/>
        <v>32.867867954551961</v>
      </c>
      <c r="AC32">
        <f t="shared" si="23"/>
        <v>32.384453774919642</v>
      </c>
      <c r="AE32">
        <v>31.951838538301644</v>
      </c>
    </row>
    <row r="33" spans="1:31" x14ac:dyDescent="0.3">
      <c r="A33" t="s">
        <v>741</v>
      </c>
      <c r="B33">
        <v>21.572199999999999</v>
      </c>
      <c r="C33">
        <v>33.723599999999998</v>
      </c>
      <c r="D33">
        <v>42.266300000000001</v>
      </c>
      <c r="E33">
        <v>3.1E-4</v>
      </c>
      <c r="F33">
        <v>5.2900000000000004E-3</v>
      </c>
      <c r="G33">
        <v>5.7800000000000004E-3</v>
      </c>
      <c r="H33">
        <v>97.573400000000007</v>
      </c>
      <c r="J33">
        <f t="shared" si="6"/>
        <v>3.7933333333333339E-3</v>
      </c>
      <c r="K33" s="22">
        <f t="shared" si="7"/>
        <v>37.933333333333337</v>
      </c>
      <c r="M33" s="36">
        <f t="shared" si="24"/>
        <v>33.723599999999998</v>
      </c>
      <c r="N33" s="36">
        <f t="shared" si="25"/>
        <v>0.67286961946350587</v>
      </c>
      <c r="O33" s="36">
        <f t="shared" si="26"/>
        <v>0.60382452999104741</v>
      </c>
      <c r="P33" s="36">
        <f t="shared" si="27"/>
        <v>0.56400186816119569</v>
      </c>
      <c r="Q33" s="36">
        <f t="shared" si="28"/>
        <v>1.8406960176157487</v>
      </c>
      <c r="R33" s="36">
        <f t="shared" si="29"/>
        <v>36.55517331618249</v>
      </c>
      <c r="S33" s="36">
        <f t="shared" si="30"/>
        <v>32.804141705765225</v>
      </c>
      <c r="T33" s="38">
        <f t="shared" si="31"/>
        <v>30.640684978052303</v>
      </c>
      <c r="U33" s="36">
        <f t="shared" si="32"/>
        <v>100.00000000000001</v>
      </c>
      <c r="W33">
        <f t="shared" si="17"/>
        <v>0.67286961946350587</v>
      </c>
      <c r="X33">
        <f t="shared" si="18"/>
        <v>0.60382452999104741</v>
      </c>
      <c r="Y33">
        <f t="shared" si="19"/>
        <v>0.56400186816119569</v>
      </c>
      <c r="Z33">
        <f t="shared" si="20"/>
        <v>1.8406960176157487</v>
      </c>
      <c r="AA33">
        <f t="shared" si="21"/>
        <v>36.55517331618249</v>
      </c>
      <c r="AB33">
        <f t="shared" si="22"/>
        <v>32.804141705765225</v>
      </c>
      <c r="AC33">
        <f t="shared" si="23"/>
        <v>30.640684978052303</v>
      </c>
      <c r="AE33">
        <v>30.706492338602715</v>
      </c>
    </row>
    <row r="34" spans="1:31" x14ac:dyDescent="0.3">
      <c r="A34" t="s">
        <v>742</v>
      </c>
      <c r="B34">
        <v>20.426600000000001</v>
      </c>
      <c r="C34">
        <v>33.528700000000001</v>
      </c>
      <c r="D34">
        <v>43.742100000000001</v>
      </c>
      <c r="E34">
        <v>-1.67E-3</v>
      </c>
      <c r="F34">
        <v>5.9800000000000001E-3</v>
      </c>
      <c r="G34">
        <v>-2.5100000000000001E-3</v>
      </c>
      <c r="H34">
        <v>97.699200000000005</v>
      </c>
      <c r="J34">
        <f t="shared" si="6"/>
        <v>5.9999999999999984E-4</v>
      </c>
      <c r="K34" s="22">
        <f t="shared" si="7"/>
        <v>5.9999999999999982</v>
      </c>
      <c r="M34" s="36">
        <f t="shared" si="24"/>
        <v>33.528700000000001</v>
      </c>
      <c r="N34" s="36">
        <f t="shared" si="25"/>
        <v>0.63713661883967554</v>
      </c>
      <c r="O34" s="36">
        <f t="shared" si="26"/>
        <v>0.60033482542524619</v>
      </c>
      <c r="P34" s="36">
        <f t="shared" si="27"/>
        <v>0.58369495596477183</v>
      </c>
      <c r="Q34" s="36">
        <f t="shared" si="28"/>
        <v>1.8211664002296937</v>
      </c>
      <c r="R34" s="36">
        <f t="shared" si="29"/>
        <v>34.985085314516951</v>
      </c>
      <c r="S34" s="36">
        <f t="shared" si="30"/>
        <v>32.964303830200755</v>
      </c>
      <c r="T34" s="38">
        <f t="shared" si="31"/>
        <v>32.050610855282287</v>
      </c>
      <c r="U34" s="36">
        <f t="shared" si="32"/>
        <v>100</v>
      </c>
      <c r="W34">
        <f t="shared" si="17"/>
        <v>0.63713661883967554</v>
      </c>
      <c r="X34">
        <f t="shared" si="18"/>
        <v>0.60033482542524619</v>
      </c>
      <c r="Y34">
        <f t="shared" si="19"/>
        <v>0.58369495596477183</v>
      </c>
      <c r="Z34">
        <f t="shared" si="20"/>
        <v>1.8211664002296937</v>
      </c>
      <c r="AA34">
        <f t="shared" si="21"/>
        <v>34.985085314516951</v>
      </c>
      <c r="AB34">
        <f t="shared" si="22"/>
        <v>32.964303830200755</v>
      </c>
      <c r="AC34">
        <f t="shared" si="23"/>
        <v>32.050610855282287</v>
      </c>
      <c r="AE34">
        <v>28.788405233269561</v>
      </c>
    </row>
    <row r="35" spans="1:31" x14ac:dyDescent="0.3">
      <c r="K35" s="22"/>
      <c r="M35" s="36"/>
      <c r="N35" s="36"/>
      <c r="O35" s="36"/>
      <c r="P35" s="36"/>
      <c r="Q35" s="36"/>
      <c r="R35" s="36"/>
      <c r="S35" s="36"/>
      <c r="T35" s="38"/>
      <c r="U35" s="36"/>
    </row>
    <row r="36" spans="1:31" x14ac:dyDescent="0.3">
      <c r="K36" s="22"/>
      <c r="M36" s="36"/>
      <c r="N36" s="36"/>
      <c r="O36" s="36"/>
      <c r="P36" s="36"/>
      <c r="Q36" s="36"/>
      <c r="R36" s="36"/>
      <c r="S36" s="36"/>
      <c r="T36" s="38"/>
      <c r="U36" s="36"/>
    </row>
    <row r="37" spans="1:31" x14ac:dyDescent="0.3">
      <c r="A37" s="1" t="s">
        <v>713</v>
      </c>
      <c r="B37" s="1" t="s">
        <v>714</v>
      </c>
      <c r="K37" s="22"/>
      <c r="M37" s="36"/>
      <c r="N37" s="36"/>
      <c r="O37" s="36"/>
      <c r="P37" s="36"/>
      <c r="Q37" s="36"/>
      <c r="R37" s="36"/>
      <c r="S37" s="36"/>
      <c r="T37" s="38"/>
      <c r="U37" s="36"/>
    </row>
    <row r="38" spans="1:31" x14ac:dyDescent="0.3">
      <c r="A38" t="s">
        <v>0</v>
      </c>
      <c r="B38" t="s">
        <v>13</v>
      </c>
      <c r="C38" t="s">
        <v>380</v>
      </c>
      <c r="D38" t="s">
        <v>12</v>
      </c>
      <c r="E38" t="s">
        <v>15</v>
      </c>
      <c r="F38" t="s">
        <v>15</v>
      </c>
      <c r="G38" t="s">
        <v>15</v>
      </c>
      <c r="H38" t="s">
        <v>29</v>
      </c>
      <c r="K38" s="22"/>
      <c r="M38" s="36"/>
      <c r="N38" s="36"/>
      <c r="O38" s="36"/>
      <c r="P38" s="36"/>
      <c r="Q38" s="36"/>
      <c r="R38" s="36"/>
      <c r="S38" s="36"/>
      <c r="T38" s="38"/>
      <c r="U38" s="36"/>
    </row>
    <row r="39" spans="1:31" x14ac:dyDescent="0.3">
      <c r="A39" t="s">
        <v>743</v>
      </c>
      <c r="B39">
        <v>19.893699999999999</v>
      </c>
      <c r="C39">
        <v>34.948300000000003</v>
      </c>
      <c r="D39">
        <v>43.621499999999997</v>
      </c>
      <c r="E39">
        <v>2.0999999999999999E-3</v>
      </c>
      <c r="F39">
        <v>3.0599999999999998E-3</v>
      </c>
      <c r="G39">
        <v>1.6100000000000001E-3</v>
      </c>
      <c r="H39">
        <v>98.470200000000006</v>
      </c>
      <c r="J39">
        <f t="shared" si="6"/>
        <v>2.2566666666666668E-3</v>
      </c>
      <c r="K39" s="22">
        <f t="shared" si="7"/>
        <v>22.566666666666666</v>
      </c>
      <c r="M39" s="36">
        <f t="shared" si="24"/>
        <v>34.948300000000003</v>
      </c>
      <c r="N39" s="36">
        <f t="shared" si="25"/>
        <v>0.62051466001247657</v>
      </c>
      <c r="O39" s="36">
        <f t="shared" si="26"/>
        <v>0.62575290957923013</v>
      </c>
      <c r="P39" s="36">
        <f t="shared" si="27"/>
        <v>0.58208566853482779</v>
      </c>
      <c r="Q39" s="36">
        <f t="shared" si="28"/>
        <v>1.8283532381265344</v>
      </c>
      <c r="R39" s="36">
        <f t="shared" si="29"/>
        <v>33.938445103108286</v>
      </c>
      <c r="S39" s="36">
        <f t="shared" si="30"/>
        <v>34.224946062415313</v>
      </c>
      <c r="T39" s="38">
        <f t="shared" si="31"/>
        <v>31.836608834476412</v>
      </c>
      <c r="U39" s="36">
        <f t="shared" si="32"/>
        <v>100</v>
      </c>
      <c r="W39">
        <f t="shared" si="17"/>
        <v>0.62051466001247657</v>
      </c>
      <c r="X39">
        <f t="shared" si="18"/>
        <v>0.62575290957923013</v>
      </c>
      <c r="Y39">
        <f t="shared" si="19"/>
        <v>0.58208566853482779</v>
      </c>
      <c r="Z39">
        <f t="shared" si="20"/>
        <v>1.8283532381265344</v>
      </c>
      <c r="AA39">
        <f t="shared" si="21"/>
        <v>33.938445103108286</v>
      </c>
      <c r="AB39">
        <f t="shared" si="22"/>
        <v>34.224946062415313</v>
      </c>
      <c r="AC39">
        <f t="shared" si="23"/>
        <v>31.836608834476412</v>
      </c>
      <c r="AE39">
        <v>31.311888489302007</v>
      </c>
    </row>
    <row r="40" spans="1:31" x14ac:dyDescent="0.3">
      <c r="A40" t="s">
        <v>744</v>
      </c>
      <c r="B40">
        <v>20.054400000000001</v>
      </c>
      <c r="C40">
        <v>34.999499999999998</v>
      </c>
      <c r="D40">
        <v>43.165100000000002</v>
      </c>
      <c r="E40">
        <v>-1.3799999999999999E-3</v>
      </c>
      <c r="F40">
        <v>4.4400000000000004E-3</v>
      </c>
      <c r="G40">
        <v>-4.8999999999999998E-4</v>
      </c>
      <c r="H40">
        <v>98.221599999999995</v>
      </c>
      <c r="J40">
        <f t="shared" si="6"/>
        <v>8.5666666666666671E-4</v>
      </c>
      <c r="K40" s="22">
        <f t="shared" si="7"/>
        <v>8.5666666666666664</v>
      </c>
      <c r="M40" s="36">
        <f t="shared" si="24"/>
        <v>34.999499999999998</v>
      </c>
      <c r="N40" s="36">
        <f t="shared" si="25"/>
        <v>0.62552713661883963</v>
      </c>
      <c r="O40" s="36">
        <f t="shared" si="26"/>
        <v>0.62666965085049231</v>
      </c>
      <c r="P40" s="36">
        <f t="shared" si="27"/>
        <v>0.57599546303709637</v>
      </c>
      <c r="Q40" s="36">
        <f t="shared" si="28"/>
        <v>1.8281922505064285</v>
      </c>
      <c r="R40" s="36">
        <f t="shared" si="29"/>
        <v>34.215610335595834</v>
      </c>
      <c r="S40" s="36">
        <f t="shared" si="30"/>
        <v>34.278104541625652</v>
      </c>
      <c r="T40" s="38">
        <f t="shared" si="31"/>
        <v>31.5062851227785</v>
      </c>
      <c r="U40" s="36">
        <f t="shared" si="32"/>
        <v>100</v>
      </c>
      <c r="W40">
        <f t="shared" si="17"/>
        <v>0.62552713661883963</v>
      </c>
      <c r="X40">
        <f t="shared" si="18"/>
        <v>0.62666965085049231</v>
      </c>
      <c r="Y40">
        <f t="shared" si="19"/>
        <v>0.57599546303709637</v>
      </c>
      <c r="Z40">
        <f t="shared" si="20"/>
        <v>1.8281922505064285</v>
      </c>
      <c r="AA40">
        <f t="shared" si="21"/>
        <v>34.215610335595834</v>
      </c>
      <c r="AB40">
        <f t="shared" si="22"/>
        <v>34.278104541625652</v>
      </c>
      <c r="AC40">
        <f t="shared" si="23"/>
        <v>31.5062851227785</v>
      </c>
      <c r="AE40">
        <v>29.858539093091416</v>
      </c>
    </row>
    <row r="41" spans="1:31" x14ac:dyDescent="0.3">
      <c r="A41" t="s">
        <v>745</v>
      </c>
      <c r="B41">
        <v>20.9435</v>
      </c>
      <c r="C41">
        <v>35.442900000000002</v>
      </c>
      <c r="D41">
        <v>41.488100000000003</v>
      </c>
      <c r="E41">
        <v>8.8000000000000003E-4</v>
      </c>
      <c r="F41">
        <v>-2.0400000000000001E-3</v>
      </c>
      <c r="G41">
        <v>-4.4400000000000004E-3</v>
      </c>
      <c r="H41">
        <v>97.868899999999996</v>
      </c>
      <c r="J41">
        <f t="shared" si="6"/>
        <v>-1.8666666666666669E-3</v>
      </c>
      <c r="K41" s="22">
        <f t="shared" si="7"/>
        <v>-18.666666666666668</v>
      </c>
      <c r="M41" s="36">
        <f t="shared" si="24"/>
        <v>35.442900000000002</v>
      </c>
      <c r="N41" s="36">
        <f t="shared" si="25"/>
        <v>0.65325951341235178</v>
      </c>
      <c r="O41" s="36">
        <f t="shared" si="26"/>
        <v>0.63460877350044764</v>
      </c>
      <c r="P41" s="36">
        <f t="shared" si="27"/>
        <v>0.55361756071523893</v>
      </c>
      <c r="Q41" s="36">
        <f t="shared" si="28"/>
        <v>1.8414858476280382</v>
      </c>
      <c r="R41" s="36">
        <f t="shared" si="29"/>
        <v>35.474587776701924</v>
      </c>
      <c r="S41" s="36">
        <f t="shared" si="30"/>
        <v>34.461778477302325</v>
      </c>
      <c r="T41" s="38">
        <f t="shared" si="31"/>
        <v>30.063633745995759</v>
      </c>
      <c r="U41" s="36">
        <f t="shared" si="32"/>
        <v>100</v>
      </c>
      <c r="W41">
        <f t="shared" si="17"/>
        <v>0.65325951341235178</v>
      </c>
      <c r="X41">
        <f t="shared" si="18"/>
        <v>0.63460877350044764</v>
      </c>
      <c r="Y41">
        <f t="shared" si="19"/>
        <v>0.55361756071523893</v>
      </c>
      <c r="Z41">
        <f t="shared" si="20"/>
        <v>1.8414858476280382</v>
      </c>
      <c r="AA41">
        <f t="shared" si="21"/>
        <v>35.474587776701924</v>
      </c>
      <c r="AB41">
        <f t="shared" si="22"/>
        <v>34.461778477302325</v>
      </c>
      <c r="AC41">
        <f t="shared" si="23"/>
        <v>30.063633745995759</v>
      </c>
      <c r="AE41">
        <v>30.515938910550773</v>
      </c>
    </row>
    <row r="42" spans="1:31" x14ac:dyDescent="0.3">
      <c r="A42" t="s">
        <v>746</v>
      </c>
      <c r="B42">
        <v>19.866</v>
      </c>
      <c r="C42">
        <v>35.053600000000003</v>
      </c>
      <c r="D42">
        <v>43.7211</v>
      </c>
      <c r="E42">
        <v>-1.4E-3</v>
      </c>
      <c r="F42">
        <v>4.6999999999999999E-4</v>
      </c>
      <c r="G42">
        <v>2.8800000000000002E-3</v>
      </c>
      <c r="H42">
        <v>98.642600000000002</v>
      </c>
      <c r="J42">
        <f t="shared" si="6"/>
        <v>6.5000000000000008E-4</v>
      </c>
      <c r="K42" s="22">
        <f t="shared" si="7"/>
        <v>6.5000000000000009</v>
      </c>
      <c r="M42" s="36">
        <f t="shared" si="24"/>
        <v>35.053600000000003</v>
      </c>
      <c r="N42" s="36">
        <f t="shared" si="25"/>
        <v>0.61965065502183403</v>
      </c>
      <c r="O42" s="36">
        <f t="shared" si="26"/>
        <v>0.62763831692032235</v>
      </c>
      <c r="P42" s="36">
        <f t="shared" si="27"/>
        <v>0.58341473178542835</v>
      </c>
      <c r="Q42" s="36">
        <f t="shared" si="28"/>
        <v>1.8307037037275846</v>
      </c>
      <c r="R42" s="36">
        <f t="shared" si="29"/>
        <v>33.847675828706372</v>
      </c>
      <c r="S42" s="36">
        <f t="shared" si="30"/>
        <v>34.28399230538276</v>
      </c>
      <c r="T42" s="38">
        <f t="shared" si="31"/>
        <v>31.868331865910868</v>
      </c>
      <c r="U42" s="36">
        <f t="shared" si="32"/>
        <v>100</v>
      </c>
      <c r="W42">
        <f t="shared" si="17"/>
        <v>0.61965065502183403</v>
      </c>
      <c r="X42">
        <f t="shared" si="18"/>
        <v>0.62763831692032235</v>
      </c>
      <c r="Y42">
        <f t="shared" si="19"/>
        <v>0.58341473178542835</v>
      </c>
      <c r="Z42">
        <f t="shared" si="20"/>
        <v>1.8307037037275846</v>
      </c>
      <c r="AA42">
        <f t="shared" si="21"/>
        <v>33.847675828706372</v>
      </c>
      <c r="AB42">
        <f t="shared" si="22"/>
        <v>34.28399230538276</v>
      </c>
      <c r="AC42">
        <f t="shared" si="23"/>
        <v>31.868331865910868</v>
      </c>
      <c r="AE42">
        <v>30.418943604405179</v>
      </c>
    </row>
    <row r="43" spans="1:31" x14ac:dyDescent="0.3">
      <c r="A43" t="s">
        <v>747</v>
      </c>
      <c r="B43">
        <v>20.003</v>
      </c>
      <c r="C43">
        <v>34.9495</v>
      </c>
      <c r="D43">
        <v>43.687199999999997</v>
      </c>
      <c r="E43">
        <v>4.2199999999999998E-3</v>
      </c>
      <c r="F43">
        <v>5.1900000000000002E-3</v>
      </c>
      <c r="G43">
        <v>5.8700000000000002E-3</v>
      </c>
      <c r="H43">
        <v>98.655000000000001</v>
      </c>
      <c r="J43">
        <f t="shared" si="6"/>
        <v>5.0933333333333334E-3</v>
      </c>
      <c r="K43" s="22">
        <f t="shared" si="7"/>
        <v>50.933333333333337</v>
      </c>
      <c r="M43" s="36">
        <f t="shared" si="24"/>
        <v>34.9495</v>
      </c>
      <c r="N43" s="36">
        <f t="shared" si="25"/>
        <v>0.6239238927011852</v>
      </c>
      <c r="O43" s="36">
        <f t="shared" si="26"/>
        <v>0.62577439570277527</v>
      </c>
      <c r="P43" s="36">
        <f t="shared" si="27"/>
        <v>0.58296236989591677</v>
      </c>
      <c r="Q43" s="36">
        <f t="shared" si="28"/>
        <v>1.8326606582998772</v>
      </c>
      <c r="R43" s="36">
        <f t="shared" si="29"/>
        <v>34.044703795845486</v>
      </c>
      <c r="S43" s="36">
        <f t="shared" si="30"/>
        <v>34.145677371788715</v>
      </c>
      <c r="T43" s="38">
        <f t="shared" si="31"/>
        <v>31.8096188323658</v>
      </c>
      <c r="U43" s="36">
        <f t="shared" si="32"/>
        <v>100</v>
      </c>
      <c r="W43">
        <f t="shared" si="17"/>
        <v>0.6239238927011852</v>
      </c>
      <c r="X43">
        <f t="shared" si="18"/>
        <v>0.62577439570277527</v>
      </c>
      <c r="Y43">
        <f t="shared" si="19"/>
        <v>0.58296236989591677</v>
      </c>
      <c r="Z43">
        <f t="shared" si="20"/>
        <v>1.8326606582998772</v>
      </c>
      <c r="AA43">
        <f t="shared" si="21"/>
        <v>34.044703795845486</v>
      </c>
      <c r="AB43">
        <f t="shared" si="22"/>
        <v>34.145677371788715</v>
      </c>
      <c r="AC43">
        <f t="shared" si="23"/>
        <v>31.8096188323658</v>
      </c>
      <c r="AE43">
        <v>32.315082472335824</v>
      </c>
    </row>
    <row r="44" spans="1:31" x14ac:dyDescent="0.3">
      <c r="A44" t="s">
        <v>748</v>
      </c>
      <c r="B44">
        <v>19.888100000000001</v>
      </c>
      <c r="C44">
        <v>34.837400000000002</v>
      </c>
      <c r="D44">
        <v>43.777500000000003</v>
      </c>
      <c r="E44">
        <v>6.9999999999999994E-5</v>
      </c>
      <c r="F44">
        <v>2.5100000000000001E-3</v>
      </c>
      <c r="G44">
        <v>3.8600000000000001E-3</v>
      </c>
      <c r="H44">
        <v>98.509399999999999</v>
      </c>
      <c r="J44">
        <f t="shared" si="6"/>
        <v>2.1466666666666669E-3</v>
      </c>
      <c r="K44" s="22">
        <f t="shared" si="7"/>
        <v>21.466666666666669</v>
      </c>
      <c r="M44" s="36">
        <f t="shared" si="24"/>
        <v>34.837400000000002</v>
      </c>
      <c r="N44" s="36">
        <f t="shared" si="25"/>
        <v>0.62033998752339359</v>
      </c>
      <c r="O44" s="36">
        <f t="shared" si="26"/>
        <v>0.62376723366159359</v>
      </c>
      <c r="P44" s="36">
        <f t="shared" si="27"/>
        <v>0.58416733386709374</v>
      </c>
      <c r="Q44" s="36">
        <f t="shared" si="28"/>
        <v>1.8282745550520811</v>
      </c>
      <c r="R44" s="36">
        <f t="shared" si="29"/>
        <v>33.930351752104443</v>
      </c>
      <c r="S44" s="36">
        <f t="shared" si="30"/>
        <v>34.117809709593899</v>
      </c>
      <c r="T44" s="38">
        <f t="shared" si="31"/>
        <v>31.951838538301644</v>
      </c>
      <c r="U44" s="36">
        <f t="shared" si="32"/>
        <v>99.999999999999986</v>
      </c>
      <c r="W44">
        <f t="shared" si="17"/>
        <v>0.62033998752339359</v>
      </c>
      <c r="X44">
        <f t="shared" si="18"/>
        <v>0.62376723366159359</v>
      </c>
      <c r="Y44">
        <f t="shared" si="19"/>
        <v>0.58416733386709374</v>
      </c>
      <c r="Z44">
        <f t="shared" si="20"/>
        <v>1.8282745550520811</v>
      </c>
      <c r="AA44">
        <f t="shared" si="21"/>
        <v>33.930351752104443</v>
      </c>
      <c r="AB44">
        <f t="shared" si="22"/>
        <v>34.117809709593899</v>
      </c>
      <c r="AC44">
        <f t="shared" si="23"/>
        <v>31.951838538301644</v>
      </c>
      <c r="AE44">
        <f>_xlfn.STDEV.P(AE4:AE43)</f>
        <v>0.93792976364829528</v>
      </c>
    </row>
    <row r="45" spans="1:31" x14ac:dyDescent="0.3">
      <c r="K45" s="22"/>
      <c r="M45" s="36"/>
      <c r="N45" s="36"/>
      <c r="O45" s="36"/>
      <c r="P45" s="36"/>
      <c r="Q45" s="36"/>
      <c r="R45" s="36"/>
      <c r="S45" s="36"/>
      <c r="T45" s="38"/>
      <c r="U45" s="36"/>
    </row>
    <row r="46" spans="1:31" x14ac:dyDescent="0.3">
      <c r="A46" s="1" t="s">
        <v>715</v>
      </c>
      <c r="B46" s="1" t="s">
        <v>716</v>
      </c>
      <c r="K46" s="22"/>
      <c r="M46" s="36"/>
      <c r="N46" s="36"/>
      <c r="O46" s="36"/>
      <c r="P46" s="36"/>
      <c r="Q46" s="36"/>
      <c r="R46" s="36"/>
      <c r="S46" s="36"/>
      <c r="T46" s="38"/>
      <c r="U46" s="36"/>
    </row>
    <row r="47" spans="1:31" x14ac:dyDescent="0.3">
      <c r="A47" t="s">
        <v>0</v>
      </c>
      <c r="B47" t="s">
        <v>13</v>
      </c>
      <c r="C47" t="s">
        <v>380</v>
      </c>
      <c r="D47" t="s">
        <v>12</v>
      </c>
      <c r="E47" t="s">
        <v>15</v>
      </c>
      <c r="F47" t="s">
        <v>15</v>
      </c>
      <c r="G47" t="s">
        <v>15</v>
      </c>
      <c r="H47" t="s">
        <v>29</v>
      </c>
      <c r="K47" s="22"/>
      <c r="M47" s="36"/>
      <c r="N47" s="36"/>
      <c r="O47" s="36"/>
      <c r="P47" s="36"/>
      <c r="Q47" s="36"/>
      <c r="R47" s="36"/>
      <c r="S47" s="36"/>
      <c r="T47" s="38"/>
      <c r="U47" s="36"/>
    </row>
    <row r="48" spans="1:31" x14ac:dyDescent="0.3">
      <c r="A48" s="15" t="s">
        <v>749</v>
      </c>
      <c r="B48" s="15">
        <v>21.284600000000001</v>
      </c>
      <c r="C48" s="15">
        <v>29.7333</v>
      </c>
      <c r="D48" s="15">
        <v>40.862699999999997</v>
      </c>
      <c r="E48" s="15">
        <v>3.3400000000000001E-3</v>
      </c>
      <c r="F48" s="15">
        <v>4.7699999999999999E-3</v>
      </c>
      <c r="G48" s="15">
        <v>1.47E-3</v>
      </c>
      <c r="H48" s="15">
        <v>91.890199999999993</v>
      </c>
      <c r="J48">
        <f t="shared" si="6"/>
        <v>3.1933333333333327E-3</v>
      </c>
      <c r="K48" s="22">
        <f t="shared" si="7"/>
        <v>31.933333333333326</v>
      </c>
      <c r="M48" s="36">
        <f t="shared" si="24"/>
        <v>29.7333</v>
      </c>
      <c r="N48" s="36">
        <f t="shared" si="25"/>
        <v>0.66389893948845913</v>
      </c>
      <c r="O48" s="36">
        <f t="shared" si="26"/>
        <v>0.53237779767233662</v>
      </c>
      <c r="P48" s="36">
        <f t="shared" si="27"/>
        <v>0.5452722177742193</v>
      </c>
      <c r="Q48" s="36">
        <f t="shared" si="28"/>
        <v>1.7415489549350149</v>
      </c>
      <c r="R48" s="36">
        <f t="shared" si="29"/>
        <v>38.121175842181948</v>
      </c>
      <c r="S48" s="36">
        <f t="shared" si="30"/>
        <v>30.569212318938344</v>
      </c>
      <c r="T48" s="38">
        <f t="shared" si="31"/>
        <v>31.309611838879707</v>
      </c>
      <c r="U48" s="36">
        <f t="shared" si="32"/>
        <v>100</v>
      </c>
    </row>
    <row r="49" spans="1:29" x14ac:dyDescent="0.3">
      <c r="A49" s="15" t="s">
        <v>750</v>
      </c>
      <c r="B49" s="15">
        <v>22.889199999999999</v>
      </c>
      <c r="C49" s="15">
        <v>29.8795</v>
      </c>
      <c r="D49" s="15">
        <v>38.670400000000001</v>
      </c>
      <c r="E49" s="15">
        <v>2.9199999999999999E-3</v>
      </c>
      <c r="F49" s="15">
        <v>4.1799999999999997E-3</v>
      </c>
      <c r="G49" s="15">
        <v>2.49E-3</v>
      </c>
      <c r="H49" s="15">
        <v>91.448800000000006</v>
      </c>
      <c r="J49">
        <f t="shared" si="6"/>
        <v>3.1966666666666667E-3</v>
      </c>
      <c r="K49" s="22">
        <f t="shared" si="7"/>
        <v>31.966666666666665</v>
      </c>
      <c r="M49" s="36">
        <f t="shared" si="24"/>
        <v>29.8795</v>
      </c>
      <c r="N49" s="36">
        <f t="shared" si="25"/>
        <v>0.71394884591391128</v>
      </c>
      <c r="O49" s="36">
        <f t="shared" si="26"/>
        <v>0.5349955237242614</v>
      </c>
      <c r="P49" s="36">
        <f t="shared" si="27"/>
        <v>0.51601814785161471</v>
      </c>
      <c r="Q49" s="36">
        <f t="shared" si="28"/>
        <v>1.7649625174897876</v>
      </c>
      <c r="R49" s="36">
        <f t="shared" si="29"/>
        <v>40.451218586178406</v>
      </c>
      <c r="S49" s="36">
        <f t="shared" si="30"/>
        <v>30.312004839919041</v>
      </c>
      <c r="T49" s="38">
        <f t="shared" si="31"/>
        <v>29.236776573902539</v>
      </c>
      <c r="U49" s="36">
        <f t="shared" si="32"/>
        <v>100</v>
      </c>
    </row>
    <row r="50" spans="1:29" x14ac:dyDescent="0.3">
      <c r="A50" s="15" t="s">
        <v>751</v>
      </c>
      <c r="B50" s="15">
        <v>21.436800000000002</v>
      </c>
      <c r="C50" s="15">
        <v>30.307600000000001</v>
      </c>
      <c r="D50" s="15">
        <v>40.6845</v>
      </c>
      <c r="E50" s="15">
        <v>1.9499999999999999E-3</v>
      </c>
      <c r="F50" s="15">
        <v>3.81E-3</v>
      </c>
      <c r="G50" s="15">
        <v>1.5299999999999999E-3</v>
      </c>
      <c r="H50" s="15">
        <v>92.436099999999996</v>
      </c>
      <c r="J50">
        <f t="shared" si="6"/>
        <v>2.4299999999999999E-3</v>
      </c>
      <c r="K50" s="22">
        <f t="shared" si="7"/>
        <v>24.299999999999997</v>
      </c>
      <c r="M50" s="36">
        <f t="shared" si="24"/>
        <v>30.307600000000001</v>
      </c>
      <c r="N50" s="36">
        <f t="shared" si="25"/>
        <v>0.66864628820960703</v>
      </c>
      <c r="O50" s="36">
        <f t="shared" si="26"/>
        <v>0.5426606982990152</v>
      </c>
      <c r="P50" s="36">
        <f t="shared" si="27"/>
        <v>0.54289431545236189</v>
      </c>
      <c r="Q50" s="36">
        <f t="shared" si="28"/>
        <v>1.7542013019609843</v>
      </c>
      <c r="R50" s="36">
        <f t="shared" si="29"/>
        <v>38.116850526911684</v>
      </c>
      <c r="S50" s="36">
        <f t="shared" si="30"/>
        <v>30.934915946783661</v>
      </c>
      <c r="T50" s="38">
        <f t="shared" si="31"/>
        <v>30.948233526304644</v>
      </c>
      <c r="U50" s="36">
        <f t="shared" si="32"/>
        <v>100</v>
      </c>
    </row>
    <row r="51" spans="1:29" x14ac:dyDescent="0.3">
      <c r="A51" s="15" t="s">
        <v>752</v>
      </c>
      <c r="B51" s="15">
        <v>21.728400000000001</v>
      </c>
      <c r="C51" s="15">
        <v>30.287700000000001</v>
      </c>
      <c r="D51" s="15">
        <v>40.191899999999997</v>
      </c>
      <c r="E51" s="15">
        <v>-1.32E-3</v>
      </c>
      <c r="F51" s="15">
        <v>4.8500000000000001E-3</v>
      </c>
      <c r="G51" s="15">
        <v>1.444E-2</v>
      </c>
      <c r="H51" s="15">
        <v>92.225899999999996</v>
      </c>
      <c r="J51">
        <f t="shared" si="6"/>
        <v>5.9899999999999997E-3</v>
      </c>
      <c r="K51" s="22">
        <f t="shared" si="7"/>
        <v>59.9</v>
      </c>
      <c r="M51" s="36">
        <f t="shared" si="24"/>
        <v>30.287700000000001</v>
      </c>
      <c r="N51" s="36">
        <f t="shared" si="25"/>
        <v>0.67774173424828443</v>
      </c>
      <c r="O51" s="36">
        <f t="shared" si="26"/>
        <v>0.54230438675022385</v>
      </c>
      <c r="P51" s="36">
        <f t="shared" si="27"/>
        <v>0.53632105684547637</v>
      </c>
      <c r="Q51" s="36">
        <f t="shared" si="28"/>
        <v>1.7563671778439847</v>
      </c>
      <c r="R51" s="36">
        <f t="shared" si="29"/>
        <v>38.587702093148955</v>
      </c>
      <c r="S51" s="36">
        <f t="shared" si="30"/>
        <v>30.876481500635052</v>
      </c>
      <c r="T51" s="38">
        <f t="shared" si="31"/>
        <v>30.535816406216</v>
      </c>
      <c r="U51" s="36">
        <f t="shared" si="32"/>
        <v>100.00000000000001</v>
      </c>
    </row>
    <row r="52" spans="1:29" x14ac:dyDescent="0.3">
      <c r="A52" s="15" t="s">
        <v>753</v>
      </c>
      <c r="B52" s="15">
        <v>21.752099999999999</v>
      </c>
      <c r="C52" s="15">
        <v>30.206900000000001</v>
      </c>
      <c r="D52" s="15">
        <v>39.806699999999999</v>
      </c>
      <c r="E52" s="15">
        <v>-1.32E-3</v>
      </c>
      <c r="F52" s="15">
        <v>1.57E-3</v>
      </c>
      <c r="G52" s="15">
        <v>7.26E-3</v>
      </c>
      <c r="H52" s="15">
        <v>91.773200000000003</v>
      </c>
      <c r="J52">
        <f t="shared" si="6"/>
        <v>2.5033333333333335E-3</v>
      </c>
      <c r="K52" s="22">
        <f t="shared" si="7"/>
        <v>25.033333333333335</v>
      </c>
      <c r="M52" s="36">
        <f t="shared" si="24"/>
        <v>30.206900000000001</v>
      </c>
      <c r="N52" s="36">
        <f t="shared" si="25"/>
        <v>0.67848097317529621</v>
      </c>
      <c r="O52" s="36">
        <f t="shared" si="26"/>
        <v>0.54085765443151301</v>
      </c>
      <c r="P52" s="36">
        <f t="shared" si="27"/>
        <v>0.53118094475580468</v>
      </c>
      <c r="Q52" s="36">
        <f t="shared" si="28"/>
        <v>1.7505195723626139</v>
      </c>
      <c r="R52" s="36">
        <f t="shared" si="29"/>
        <v>38.758833884934781</v>
      </c>
      <c r="S52" s="36">
        <f t="shared" si="30"/>
        <v>30.896978415473338</v>
      </c>
      <c r="T52" s="38">
        <f t="shared" si="31"/>
        <v>30.344187699591881</v>
      </c>
      <c r="U52" s="36">
        <f t="shared" si="32"/>
        <v>100</v>
      </c>
    </row>
    <row r="53" spans="1:29" x14ac:dyDescent="0.3">
      <c r="K53" s="22"/>
      <c r="M53" s="36"/>
      <c r="N53" s="36"/>
      <c r="O53" s="36"/>
      <c r="P53" s="36"/>
      <c r="Q53" s="36"/>
      <c r="R53" s="36"/>
      <c r="S53" s="36"/>
      <c r="T53" s="38"/>
      <c r="U53" s="36"/>
    </row>
    <row r="54" spans="1:29" x14ac:dyDescent="0.3">
      <c r="K54" s="22"/>
      <c r="M54" s="36"/>
      <c r="N54" s="36"/>
      <c r="O54" s="36"/>
      <c r="P54" s="36"/>
      <c r="Q54" s="36"/>
      <c r="R54" s="36"/>
      <c r="S54" s="36"/>
      <c r="T54" s="38"/>
      <c r="U54" s="36"/>
    </row>
    <row r="55" spans="1:29" x14ac:dyDescent="0.3">
      <c r="A55" s="1" t="s">
        <v>759</v>
      </c>
      <c r="B55" s="1" t="s">
        <v>760</v>
      </c>
      <c r="K55" s="22"/>
      <c r="M55" s="36"/>
      <c r="N55" s="36"/>
      <c r="O55" s="36"/>
      <c r="P55" s="36"/>
      <c r="Q55" s="36"/>
      <c r="R55" s="36"/>
      <c r="S55" s="36"/>
      <c r="T55" s="38"/>
      <c r="U55" s="36"/>
    </row>
    <row r="56" spans="1:29" x14ac:dyDescent="0.3">
      <c r="A56" t="s">
        <v>0</v>
      </c>
      <c r="B56" t="s">
        <v>13</v>
      </c>
      <c r="C56" t="s">
        <v>380</v>
      </c>
      <c r="D56" t="s">
        <v>12</v>
      </c>
      <c r="E56" t="s">
        <v>15</v>
      </c>
      <c r="F56" t="s">
        <v>15</v>
      </c>
      <c r="G56" t="s">
        <v>15</v>
      </c>
      <c r="H56" t="s">
        <v>29</v>
      </c>
      <c r="K56" s="22"/>
      <c r="M56" s="36"/>
      <c r="N56" s="36"/>
      <c r="O56" s="36"/>
      <c r="P56" s="36"/>
      <c r="Q56" s="36"/>
      <c r="R56" s="36"/>
      <c r="S56" s="36"/>
      <c r="T56" s="38"/>
      <c r="U56" s="36"/>
    </row>
    <row r="57" spans="1:29" x14ac:dyDescent="0.3">
      <c r="A57" t="s">
        <v>754</v>
      </c>
      <c r="B57">
        <v>20.441800000000001</v>
      </c>
      <c r="C57">
        <v>35.217700000000001</v>
      </c>
      <c r="D57">
        <v>42.114800000000002</v>
      </c>
      <c r="E57">
        <v>3.6000000000000002E-4</v>
      </c>
      <c r="F57">
        <v>3.4000000000000002E-4</v>
      </c>
      <c r="G57">
        <v>1.65E-3</v>
      </c>
      <c r="H57">
        <v>97.776600000000002</v>
      </c>
      <c r="J57">
        <f t="shared" si="6"/>
        <v>7.8333333333333336E-4</v>
      </c>
      <c r="K57" s="22">
        <f t="shared" si="7"/>
        <v>7.8333333333333339</v>
      </c>
      <c r="M57" s="36">
        <f t="shared" si="24"/>
        <v>35.217700000000001</v>
      </c>
      <c r="N57" s="36">
        <f t="shared" si="25"/>
        <v>0.63761072988147216</v>
      </c>
      <c r="O57" s="36">
        <f t="shared" si="26"/>
        <v>0.63057654431512977</v>
      </c>
      <c r="P57" s="36">
        <f t="shared" si="27"/>
        <v>0.56198025086736059</v>
      </c>
      <c r="Q57" s="36">
        <f t="shared" si="28"/>
        <v>1.8301675250639626</v>
      </c>
      <c r="R57" s="36">
        <f t="shared" si="29"/>
        <v>34.838927100905053</v>
      </c>
      <c r="S57" s="36">
        <f t="shared" si="30"/>
        <v>34.454580560492225</v>
      </c>
      <c r="T57" s="38">
        <f t="shared" si="31"/>
        <v>30.706492338602715</v>
      </c>
      <c r="U57" s="36">
        <f t="shared" si="32"/>
        <v>100</v>
      </c>
      <c r="W57">
        <f t="shared" si="17"/>
        <v>0.63761072988147216</v>
      </c>
      <c r="X57">
        <f t="shared" si="18"/>
        <v>0.63057654431512977</v>
      </c>
      <c r="Y57">
        <f t="shared" si="19"/>
        <v>0.56198025086736059</v>
      </c>
      <c r="Z57">
        <f t="shared" si="20"/>
        <v>1.8301675250639626</v>
      </c>
      <c r="AA57">
        <f t="shared" si="21"/>
        <v>34.838927100905053</v>
      </c>
      <c r="AB57">
        <f t="shared" si="22"/>
        <v>34.454580560492225</v>
      </c>
      <c r="AC57">
        <f t="shared" si="23"/>
        <v>30.706492338602715</v>
      </c>
    </row>
    <row r="58" spans="1:29" x14ac:dyDescent="0.3">
      <c r="A58" t="s">
        <v>755</v>
      </c>
      <c r="B58">
        <v>22.2468</v>
      </c>
      <c r="C58">
        <v>35.4497</v>
      </c>
      <c r="D58">
        <v>40.252099999999999</v>
      </c>
      <c r="E58">
        <v>3.48E-3</v>
      </c>
      <c r="F58">
        <v>-2.1000000000000001E-4</v>
      </c>
      <c r="G58">
        <v>-9.1E-4</v>
      </c>
      <c r="H58">
        <v>97.950900000000004</v>
      </c>
      <c r="J58">
        <f t="shared" si="6"/>
        <v>7.8666666666666674E-4</v>
      </c>
      <c r="K58" s="22">
        <f t="shared" si="7"/>
        <v>7.8666666666666671</v>
      </c>
      <c r="M58" s="36">
        <f t="shared" si="24"/>
        <v>35.4497</v>
      </c>
      <c r="N58" s="36">
        <f t="shared" si="25"/>
        <v>0.69391141609482221</v>
      </c>
      <c r="O58" s="36">
        <f t="shared" si="26"/>
        <v>0.6347305282005371</v>
      </c>
      <c r="P58" s="36">
        <f t="shared" si="27"/>
        <v>0.53712436615959436</v>
      </c>
      <c r="Q58" s="36">
        <f t="shared" si="28"/>
        <v>1.8657663104549538</v>
      </c>
      <c r="R58" s="36">
        <f t="shared" si="29"/>
        <v>37.191764703137814</v>
      </c>
      <c r="S58" s="36">
        <f t="shared" si="30"/>
        <v>34.019830063592615</v>
      </c>
      <c r="T58" s="38">
        <f t="shared" si="31"/>
        <v>28.788405233269561</v>
      </c>
      <c r="U58" s="36">
        <f t="shared" si="32"/>
        <v>99.999999999999986</v>
      </c>
      <c r="W58">
        <f t="shared" si="17"/>
        <v>0.69391141609482221</v>
      </c>
      <c r="X58">
        <f t="shared" si="18"/>
        <v>0.6347305282005371</v>
      </c>
      <c r="Y58">
        <f t="shared" si="19"/>
        <v>0.53712436615959436</v>
      </c>
      <c r="Z58">
        <f t="shared" si="20"/>
        <v>1.8657663104549538</v>
      </c>
      <c r="AA58">
        <f t="shared" si="21"/>
        <v>37.191764703137814</v>
      </c>
      <c r="AB58">
        <f t="shared" si="22"/>
        <v>34.019830063592615</v>
      </c>
      <c r="AC58">
        <f t="shared" si="23"/>
        <v>28.788405233269561</v>
      </c>
    </row>
    <row r="59" spans="1:29" x14ac:dyDescent="0.3">
      <c r="A59" t="s">
        <v>756</v>
      </c>
      <c r="B59">
        <v>20.840900000000001</v>
      </c>
      <c r="C59">
        <v>35.0929</v>
      </c>
      <c r="D59">
        <v>42.070099999999996</v>
      </c>
      <c r="E59">
        <v>3.63E-3</v>
      </c>
      <c r="F59">
        <v>3.7799999999999999E-3</v>
      </c>
      <c r="G59">
        <v>5.3800000000000002E-3</v>
      </c>
      <c r="H59">
        <v>98.016599999999997</v>
      </c>
      <c r="J59">
        <f t="shared" si="6"/>
        <v>4.2633333333333334E-3</v>
      </c>
      <c r="K59" s="22">
        <f t="shared" si="7"/>
        <v>42.633333333333333</v>
      </c>
      <c r="M59" s="36">
        <f t="shared" si="24"/>
        <v>35.0929</v>
      </c>
      <c r="N59" s="36">
        <f t="shared" si="25"/>
        <v>0.65005926388022461</v>
      </c>
      <c r="O59" s="36">
        <f t="shared" si="26"/>
        <v>0.62834198746642789</v>
      </c>
      <c r="P59" s="36">
        <f t="shared" si="27"/>
        <v>0.5613837736856151</v>
      </c>
      <c r="Q59" s="36">
        <f t="shared" si="28"/>
        <v>1.8397850250322676</v>
      </c>
      <c r="R59" s="36">
        <f t="shared" si="29"/>
        <v>35.333435974065686</v>
      </c>
      <c r="S59" s="36">
        <f t="shared" si="30"/>
        <v>34.15301129844817</v>
      </c>
      <c r="T59" s="38">
        <f t="shared" si="31"/>
        <v>30.51355272748614</v>
      </c>
      <c r="U59" s="36">
        <f t="shared" si="32"/>
        <v>100</v>
      </c>
      <c r="W59">
        <f t="shared" si="17"/>
        <v>0.65005926388022461</v>
      </c>
      <c r="X59">
        <f t="shared" si="18"/>
        <v>0.62834198746642789</v>
      </c>
      <c r="Y59">
        <f t="shared" si="19"/>
        <v>0.5613837736856151</v>
      </c>
      <c r="Z59">
        <f t="shared" si="20"/>
        <v>1.8397850250322676</v>
      </c>
      <c r="AA59">
        <f t="shared" si="21"/>
        <v>35.333435974065686</v>
      </c>
      <c r="AB59">
        <f t="shared" si="22"/>
        <v>34.15301129844817</v>
      </c>
      <c r="AC59">
        <f t="shared" si="23"/>
        <v>30.51355272748614</v>
      </c>
    </row>
    <row r="60" spans="1:29" x14ac:dyDescent="0.3">
      <c r="A60" t="s">
        <v>757</v>
      </c>
      <c r="B60">
        <v>20.9712</v>
      </c>
      <c r="C60">
        <v>35.208799999999997</v>
      </c>
      <c r="D60">
        <v>41.546500000000002</v>
      </c>
      <c r="E60">
        <v>-1.8500000000000001E-3</v>
      </c>
      <c r="F60">
        <v>2.1099999999999999E-3</v>
      </c>
      <c r="G60">
        <v>-1.16E-3</v>
      </c>
      <c r="H60">
        <v>97.725700000000003</v>
      </c>
      <c r="J60">
        <f t="shared" si="6"/>
        <v>-3.0000000000000008E-4</v>
      </c>
      <c r="K60" s="22">
        <f t="shared" si="7"/>
        <v>-3.0000000000000009</v>
      </c>
      <c r="M60" s="36">
        <f t="shared" si="24"/>
        <v>35.208799999999997</v>
      </c>
      <c r="N60" s="36">
        <f t="shared" si="25"/>
        <v>0.65412351840299432</v>
      </c>
      <c r="O60" s="36">
        <f t="shared" si="26"/>
        <v>0.63041718889883613</v>
      </c>
      <c r="P60" s="36">
        <f t="shared" si="27"/>
        <v>0.5543968508139846</v>
      </c>
      <c r="Q60" s="36">
        <f t="shared" si="28"/>
        <v>1.8389375581158149</v>
      </c>
      <c r="R60" s="36">
        <f t="shared" si="29"/>
        <v>35.570730257595734</v>
      </c>
      <c r="S60" s="36">
        <f t="shared" si="30"/>
        <v>34.281598421686752</v>
      </c>
      <c r="T60" s="38">
        <f t="shared" si="31"/>
        <v>30.147671320717517</v>
      </c>
      <c r="U60" s="36">
        <f t="shared" si="32"/>
        <v>100.00000000000001</v>
      </c>
      <c r="W60">
        <f t="shared" si="17"/>
        <v>0.65412351840299432</v>
      </c>
      <c r="X60">
        <f t="shared" si="18"/>
        <v>0.63041718889883613</v>
      </c>
      <c r="Y60">
        <f t="shared" si="19"/>
        <v>0.5543968508139846</v>
      </c>
      <c r="Z60">
        <f t="shared" si="20"/>
        <v>1.8389375581158149</v>
      </c>
      <c r="AA60">
        <f t="shared" si="21"/>
        <v>35.570730257595734</v>
      </c>
      <c r="AB60">
        <f t="shared" si="22"/>
        <v>34.281598421686752</v>
      </c>
      <c r="AC60">
        <f t="shared" si="23"/>
        <v>30.147671320717517</v>
      </c>
    </row>
    <row r="61" spans="1:29" x14ac:dyDescent="0.3">
      <c r="A61" t="s">
        <v>758</v>
      </c>
      <c r="B61">
        <v>21.031099999999999</v>
      </c>
      <c r="C61">
        <v>35.078899999999997</v>
      </c>
      <c r="D61">
        <v>41.261499999999998</v>
      </c>
      <c r="E61">
        <v>1.1900000000000001E-3</v>
      </c>
      <c r="F61">
        <v>2.4000000000000001E-4</v>
      </c>
      <c r="G61">
        <v>7.3999999999999999E-4</v>
      </c>
      <c r="H61">
        <v>97.373599999999996</v>
      </c>
      <c r="J61">
        <f t="shared" si="6"/>
        <v>7.2333333333333332E-4</v>
      </c>
      <c r="K61" s="22">
        <f t="shared" si="7"/>
        <v>7.2333333333333334</v>
      </c>
      <c r="M61" s="36">
        <f t="shared" si="24"/>
        <v>35.078899999999997</v>
      </c>
      <c r="N61" s="36">
        <f t="shared" si="25"/>
        <v>0.6559918902058639</v>
      </c>
      <c r="O61" s="36">
        <f t="shared" si="26"/>
        <v>0.62809131602506707</v>
      </c>
      <c r="P61" s="36">
        <f t="shared" si="27"/>
        <v>0.55059380838003735</v>
      </c>
      <c r="Q61" s="36">
        <f t="shared" si="28"/>
        <v>1.8346770146109681</v>
      </c>
      <c r="R61" s="36">
        <f t="shared" si="29"/>
        <v>35.755170255128689</v>
      </c>
      <c r="S61" s="36">
        <f t="shared" si="30"/>
        <v>34.234435326931369</v>
      </c>
      <c r="T61" s="38">
        <f t="shared" si="31"/>
        <v>30.010394417939953</v>
      </c>
      <c r="U61" s="36">
        <f t="shared" si="32"/>
        <v>100</v>
      </c>
      <c r="W61">
        <f t="shared" si="17"/>
        <v>0.6559918902058639</v>
      </c>
      <c r="X61">
        <f t="shared" si="18"/>
        <v>0.62809131602506707</v>
      </c>
      <c r="Y61">
        <f t="shared" si="19"/>
        <v>0.55059380838003735</v>
      </c>
      <c r="Z61">
        <f t="shared" si="20"/>
        <v>1.8346770146109681</v>
      </c>
      <c r="AA61">
        <f t="shared" si="21"/>
        <v>35.755170255128689</v>
      </c>
      <c r="AB61">
        <f t="shared" si="22"/>
        <v>34.234435326931369</v>
      </c>
      <c r="AC61">
        <f t="shared" si="23"/>
        <v>30.010394417939953</v>
      </c>
    </row>
    <row r="62" spans="1:29" x14ac:dyDescent="0.3">
      <c r="K62" s="22"/>
      <c r="M62" s="36"/>
      <c r="N62" s="36"/>
      <c r="O62" s="36"/>
      <c r="P62" s="36"/>
      <c r="Q62" s="36"/>
      <c r="R62" s="36"/>
      <c r="S62" s="36"/>
      <c r="T62" s="38"/>
      <c r="U62" s="36"/>
    </row>
    <row r="63" spans="1:29" x14ac:dyDescent="0.3">
      <c r="K63" s="22"/>
      <c r="M63" s="36"/>
      <c r="N63" s="36"/>
      <c r="O63" s="36"/>
      <c r="P63" s="36"/>
      <c r="Q63" s="36"/>
      <c r="R63" s="36"/>
      <c r="S63" s="36"/>
      <c r="T63" s="38"/>
      <c r="U63" s="36"/>
    </row>
    <row r="64" spans="1:29" x14ac:dyDescent="0.3">
      <c r="A64" s="1" t="s">
        <v>717</v>
      </c>
      <c r="B64" s="1" t="s">
        <v>718</v>
      </c>
      <c r="K64" s="22"/>
      <c r="M64" s="36"/>
      <c r="N64" s="36"/>
      <c r="O64" s="36"/>
      <c r="P64" s="36"/>
      <c r="Q64" s="36"/>
      <c r="R64" s="36"/>
      <c r="S64" s="36"/>
      <c r="T64" s="38"/>
      <c r="U64" s="36"/>
    </row>
    <row r="65" spans="1:29" x14ac:dyDescent="0.3">
      <c r="A65" t="s">
        <v>0</v>
      </c>
      <c r="B65" t="s">
        <v>13</v>
      </c>
      <c r="C65" t="s">
        <v>380</v>
      </c>
      <c r="D65" t="s">
        <v>12</v>
      </c>
      <c r="E65" t="s">
        <v>15</v>
      </c>
      <c r="F65" t="s">
        <v>15</v>
      </c>
      <c r="G65" t="s">
        <v>15</v>
      </c>
      <c r="H65" t="s">
        <v>29</v>
      </c>
      <c r="K65" s="22"/>
      <c r="M65" s="36"/>
      <c r="N65" s="36"/>
      <c r="O65" s="36"/>
      <c r="P65" s="36"/>
      <c r="Q65" s="36"/>
      <c r="R65" s="36"/>
      <c r="S65" s="36"/>
      <c r="T65" s="38"/>
      <c r="U65" s="36"/>
    </row>
    <row r="66" spans="1:29" x14ac:dyDescent="0.3">
      <c r="A66" t="s">
        <v>761</v>
      </c>
      <c r="B66">
        <v>19.704699999999999</v>
      </c>
      <c r="C66">
        <v>33.761899999999997</v>
      </c>
      <c r="D66">
        <v>44.111800000000002</v>
      </c>
      <c r="E66">
        <v>1.0499999999999999E-3</v>
      </c>
      <c r="F66">
        <v>6.8900000000000003E-3</v>
      </c>
      <c r="G66">
        <v>7.2100000000000003E-3</v>
      </c>
      <c r="H66">
        <v>97.593599999999995</v>
      </c>
      <c r="J66">
        <f t="shared" si="6"/>
        <v>5.0499999999999998E-3</v>
      </c>
      <c r="K66" s="22">
        <f t="shared" si="7"/>
        <v>50.5</v>
      </c>
      <c r="M66" s="36">
        <f t="shared" si="24"/>
        <v>33.761899999999997</v>
      </c>
      <c r="N66" s="36">
        <f t="shared" si="25"/>
        <v>0.61461946350592633</v>
      </c>
      <c r="O66" s="36">
        <f t="shared" si="26"/>
        <v>0.60451029543419865</v>
      </c>
      <c r="P66" s="36">
        <f t="shared" si="27"/>
        <v>0.58862823592207103</v>
      </c>
      <c r="Q66" s="36">
        <f t="shared" si="28"/>
        <v>1.8077579948621962</v>
      </c>
      <c r="R66" s="36">
        <f t="shared" si="29"/>
        <v>33.998990199613431</v>
      </c>
      <c r="S66" s="36">
        <f t="shared" si="30"/>
        <v>33.43977994578195</v>
      </c>
      <c r="T66" s="38">
        <f t="shared" si="31"/>
        <v>32.561229854604605</v>
      </c>
      <c r="U66" s="36">
        <f t="shared" si="32"/>
        <v>99.999999999999986</v>
      </c>
      <c r="W66">
        <f t="shared" si="17"/>
        <v>0.61461946350592633</v>
      </c>
      <c r="X66">
        <f t="shared" si="18"/>
        <v>0.60451029543419865</v>
      </c>
      <c r="Y66">
        <f t="shared" si="19"/>
        <v>0.58862823592207103</v>
      </c>
      <c r="Z66">
        <f t="shared" si="20"/>
        <v>1.8077579948621962</v>
      </c>
      <c r="AA66">
        <f t="shared" si="21"/>
        <v>33.998990199613431</v>
      </c>
      <c r="AB66">
        <f t="shared" si="22"/>
        <v>33.43977994578195</v>
      </c>
      <c r="AC66">
        <f t="shared" si="23"/>
        <v>32.561229854604605</v>
      </c>
    </row>
    <row r="67" spans="1:29" x14ac:dyDescent="0.3">
      <c r="A67" t="s">
        <v>762</v>
      </c>
      <c r="B67">
        <v>20.4543</v>
      </c>
      <c r="C67">
        <v>35.102699999999999</v>
      </c>
      <c r="D67">
        <v>43.266599999999997</v>
      </c>
      <c r="E67">
        <v>1.23E-3</v>
      </c>
      <c r="F67">
        <v>8.4999999999999995E-4</v>
      </c>
      <c r="G67">
        <v>-1.1199999999999999E-3</v>
      </c>
      <c r="H67">
        <v>98.824600000000004</v>
      </c>
      <c r="J67">
        <f t="shared" si="6"/>
        <v>3.1999999999999997E-4</v>
      </c>
      <c r="K67" s="22">
        <f t="shared" si="7"/>
        <v>3.1999999999999997</v>
      </c>
      <c r="M67" s="36">
        <f t="shared" si="24"/>
        <v>35.102699999999999</v>
      </c>
      <c r="N67" s="36">
        <f t="shared" si="25"/>
        <v>0.63800062383031808</v>
      </c>
      <c r="O67" s="36">
        <f t="shared" si="26"/>
        <v>0.62851745747538046</v>
      </c>
      <c r="P67" s="36">
        <f t="shared" si="27"/>
        <v>0.57734987990392317</v>
      </c>
      <c r="Q67" s="36">
        <f t="shared" si="28"/>
        <v>1.8438679612096218</v>
      </c>
      <c r="R67" s="36">
        <f t="shared" si="29"/>
        <v>34.6012099159082</v>
      </c>
      <c r="S67" s="36">
        <f t="shared" si="30"/>
        <v>34.086901594789786</v>
      </c>
      <c r="T67" s="38">
        <f t="shared" si="31"/>
        <v>31.311888489302007</v>
      </c>
      <c r="U67" s="36">
        <f t="shared" si="32"/>
        <v>99.999999999999986</v>
      </c>
      <c r="W67">
        <f t="shared" si="17"/>
        <v>0.63800062383031808</v>
      </c>
      <c r="X67">
        <f t="shared" si="18"/>
        <v>0.62851745747538046</v>
      </c>
      <c r="Y67">
        <f t="shared" si="19"/>
        <v>0.57734987990392317</v>
      </c>
      <c r="Z67">
        <f t="shared" si="20"/>
        <v>1.8438679612096218</v>
      </c>
      <c r="AA67">
        <f t="shared" si="21"/>
        <v>34.6012099159082</v>
      </c>
      <c r="AB67">
        <f t="shared" si="22"/>
        <v>34.086901594789786</v>
      </c>
      <c r="AC67">
        <f t="shared" si="23"/>
        <v>31.311888489302007</v>
      </c>
    </row>
    <row r="68" spans="1:29" x14ac:dyDescent="0.3">
      <c r="A68" t="s">
        <v>763</v>
      </c>
      <c r="B68">
        <v>21.440799999999999</v>
      </c>
      <c r="C68">
        <v>35.469299999999997</v>
      </c>
      <c r="D68">
        <v>41.594499999999996</v>
      </c>
      <c r="E68">
        <v>4.6100000000000004E-3</v>
      </c>
      <c r="F68">
        <v>-2.1900000000000001E-3</v>
      </c>
      <c r="G68">
        <v>3.49E-3</v>
      </c>
      <c r="H68">
        <v>98.510499999999993</v>
      </c>
      <c r="J68">
        <f t="shared" si="6"/>
        <v>1.97E-3</v>
      </c>
      <c r="K68" s="22">
        <f t="shared" si="7"/>
        <v>19.7</v>
      </c>
      <c r="M68" s="36">
        <f t="shared" si="24"/>
        <v>35.469299999999997</v>
      </c>
      <c r="N68" s="36">
        <f t="shared" si="25"/>
        <v>0.66877105427323758</v>
      </c>
      <c r="O68" s="36">
        <f t="shared" si="26"/>
        <v>0.63508146821844214</v>
      </c>
      <c r="P68" s="36">
        <f t="shared" si="27"/>
        <v>0.55503736322391239</v>
      </c>
      <c r="Q68" s="36">
        <f t="shared" si="28"/>
        <v>1.858889885715592</v>
      </c>
      <c r="R68" s="36">
        <f t="shared" si="29"/>
        <v>35.976905324641635</v>
      </c>
      <c r="S68" s="36">
        <f t="shared" si="30"/>
        <v>34.164555582266956</v>
      </c>
      <c r="T68" s="38">
        <f t="shared" si="31"/>
        <v>29.858539093091416</v>
      </c>
      <c r="U68" s="36">
        <f t="shared" si="32"/>
        <v>100</v>
      </c>
      <c r="W68">
        <f t="shared" si="17"/>
        <v>0.66877105427323758</v>
      </c>
      <c r="X68">
        <f t="shared" si="18"/>
        <v>0.63508146821844214</v>
      </c>
      <c r="Y68">
        <f t="shared" si="19"/>
        <v>0.55503736322391239</v>
      </c>
      <c r="Z68">
        <f t="shared" si="20"/>
        <v>1.858889885715592</v>
      </c>
      <c r="AA68">
        <f t="shared" si="21"/>
        <v>35.976905324641635</v>
      </c>
      <c r="AB68">
        <f t="shared" si="22"/>
        <v>34.164555582266956</v>
      </c>
      <c r="AC68">
        <f t="shared" si="23"/>
        <v>29.858539093091416</v>
      </c>
    </row>
    <row r="69" spans="1:29" x14ac:dyDescent="0.3">
      <c r="A69" t="s">
        <v>764</v>
      </c>
      <c r="B69">
        <v>20.802299999999999</v>
      </c>
      <c r="C69">
        <v>35.3123</v>
      </c>
      <c r="D69">
        <v>42.164499999999997</v>
      </c>
      <c r="E69">
        <v>2.2599999999999999E-3</v>
      </c>
      <c r="F69">
        <v>3.1800000000000001E-3</v>
      </c>
      <c r="G69">
        <v>2.6800000000000001E-3</v>
      </c>
      <c r="H69">
        <v>98.287300000000002</v>
      </c>
      <c r="J69">
        <f t="shared" ref="J69:J94" si="33">AVERAGE(E69:G69)</f>
        <v>2.7066666666666667E-3</v>
      </c>
      <c r="K69" s="22">
        <f t="shared" ref="K69:K94" si="34">J69*10000</f>
        <v>27.066666666666666</v>
      </c>
      <c r="M69" s="36">
        <f t="shared" si="24"/>
        <v>35.3123</v>
      </c>
      <c r="N69" s="36">
        <f t="shared" si="25"/>
        <v>0.64885527136618837</v>
      </c>
      <c r="O69" s="36">
        <f t="shared" si="26"/>
        <v>0.63227036705461059</v>
      </c>
      <c r="P69" s="36">
        <f t="shared" si="27"/>
        <v>0.56264344809180677</v>
      </c>
      <c r="Q69" s="36">
        <f t="shared" si="28"/>
        <v>1.8437690865126057</v>
      </c>
      <c r="R69" s="36">
        <f t="shared" si="29"/>
        <v>35.191786005777146</v>
      </c>
      <c r="S69" s="36">
        <f t="shared" si="30"/>
        <v>34.292275083672081</v>
      </c>
      <c r="T69" s="38">
        <f t="shared" si="31"/>
        <v>30.515938910550773</v>
      </c>
      <c r="U69" s="36">
        <f t="shared" si="32"/>
        <v>100</v>
      </c>
      <c r="W69">
        <f t="shared" ref="W69:W88" si="35">B69/32.06</f>
        <v>0.64885527136618837</v>
      </c>
      <c r="X69">
        <f t="shared" ref="X69:X88" si="36">(C69)/55.85</f>
        <v>0.63227036705461059</v>
      </c>
      <c r="Y69">
        <f t="shared" ref="Y69:Y88" si="37">(D69)/74.94</f>
        <v>0.56264344809180677</v>
      </c>
      <c r="Z69">
        <f t="shared" ref="Z69:Z88" si="38">SUM(W69:Y69)</f>
        <v>1.8437690865126057</v>
      </c>
      <c r="AA69">
        <f t="shared" ref="AA69:AA88" si="39">100*W69/Z69</f>
        <v>35.191786005777146</v>
      </c>
      <c r="AB69">
        <f t="shared" ref="AB69:AB88" si="40">100*X69/Z69</f>
        <v>34.292275083672081</v>
      </c>
      <c r="AC69">
        <f t="shared" ref="AC69:AC88" si="41">100*Y69/Z69</f>
        <v>30.515938910550773</v>
      </c>
    </row>
    <row r="70" spans="1:29" x14ac:dyDescent="0.3">
      <c r="A70" t="s">
        <v>765</v>
      </c>
      <c r="B70">
        <v>20.733899999999998</v>
      </c>
      <c r="C70">
        <v>35.235599999999998</v>
      </c>
      <c r="D70">
        <v>41.856999999999999</v>
      </c>
      <c r="E70">
        <v>1.1000000000000001E-3</v>
      </c>
      <c r="F70">
        <v>4.2199999999999998E-3</v>
      </c>
      <c r="G70">
        <v>1.66E-3</v>
      </c>
      <c r="H70">
        <v>97.833500000000001</v>
      </c>
      <c r="J70">
        <f t="shared" si="33"/>
        <v>2.3266666666666666E-3</v>
      </c>
      <c r="K70" s="22">
        <f t="shared" si="34"/>
        <v>23.266666666666666</v>
      </c>
      <c r="M70" s="36">
        <f t="shared" si="24"/>
        <v>35.235599999999998</v>
      </c>
      <c r="N70" s="36">
        <f t="shared" si="25"/>
        <v>0.64672177167810341</v>
      </c>
      <c r="O70" s="36">
        <f t="shared" si="26"/>
        <v>0.63089704565801252</v>
      </c>
      <c r="P70" s="36">
        <f t="shared" si="27"/>
        <v>0.55854016546570595</v>
      </c>
      <c r="Q70" s="36">
        <f t="shared" si="28"/>
        <v>1.8361589828018219</v>
      </c>
      <c r="R70" s="36">
        <f t="shared" si="29"/>
        <v>35.221447474622337</v>
      </c>
      <c r="S70" s="36">
        <f t="shared" si="30"/>
        <v>34.359608920972491</v>
      </c>
      <c r="T70" s="38">
        <f t="shared" si="31"/>
        <v>30.418943604405179</v>
      </c>
      <c r="U70" s="36">
        <f t="shared" si="32"/>
        <v>100</v>
      </c>
      <c r="W70">
        <f t="shared" si="35"/>
        <v>0.64672177167810341</v>
      </c>
      <c r="X70">
        <f t="shared" si="36"/>
        <v>0.63089704565801252</v>
      </c>
      <c r="Y70">
        <f t="shared" si="37"/>
        <v>0.55854016546570595</v>
      </c>
      <c r="Z70">
        <f t="shared" si="38"/>
        <v>1.8361589828018219</v>
      </c>
      <c r="AA70">
        <f t="shared" si="39"/>
        <v>35.221447474622337</v>
      </c>
      <c r="AB70">
        <f t="shared" si="40"/>
        <v>34.359608920972491</v>
      </c>
      <c r="AC70">
        <f t="shared" si="41"/>
        <v>30.418943604405179</v>
      </c>
    </row>
    <row r="71" spans="1:29" x14ac:dyDescent="0.3">
      <c r="A71" t="s">
        <v>766</v>
      </c>
      <c r="B71">
        <v>19.7334</v>
      </c>
      <c r="C71">
        <v>33.861400000000003</v>
      </c>
      <c r="D71">
        <v>43.7149</v>
      </c>
      <c r="E71">
        <v>2.4369999999999999E-2</v>
      </c>
      <c r="F71">
        <v>2.4510000000000001E-2</v>
      </c>
      <c r="G71">
        <v>2.7009999999999999E-2</v>
      </c>
      <c r="H71">
        <v>97.385499999999993</v>
      </c>
      <c r="J71">
        <f t="shared" si="33"/>
        <v>2.5296666666666665E-2</v>
      </c>
      <c r="K71" s="22">
        <f t="shared" si="34"/>
        <v>252.96666666666664</v>
      </c>
      <c r="M71" s="36">
        <f t="shared" si="24"/>
        <v>33.861400000000003</v>
      </c>
      <c r="N71" s="36">
        <f t="shared" si="25"/>
        <v>0.61551466001247657</v>
      </c>
      <c r="O71" s="36">
        <f t="shared" si="26"/>
        <v>0.60629185317815582</v>
      </c>
      <c r="P71" s="36">
        <f t="shared" si="27"/>
        <v>0.58333199893247933</v>
      </c>
      <c r="Q71" s="36">
        <f t="shared" si="28"/>
        <v>1.8051385121231118</v>
      </c>
      <c r="R71" s="36">
        <f t="shared" si="29"/>
        <v>34.097918574045579</v>
      </c>
      <c r="S71" s="36">
        <f t="shared" si="30"/>
        <v>33.586998953618597</v>
      </c>
      <c r="T71" s="38">
        <f t="shared" si="31"/>
        <v>32.315082472335824</v>
      </c>
      <c r="U71" s="36">
        <f t="shared" si="32"/>
        <v>100</v>
      </c>
      <c r="W71">
        <f t="shared" si="35"/>
        <v>0.61551466001247657</v>
      </c>
      <c r="X71">
        <f t="shared" si="36"/>
        <v>0.60629185317815582</v>
      </c>
      <c r="Y71">
        <f t="shared" si="37"/>
        <v>0.58333199893247933</v>
      </c>
      <c r="Z71">
        <f t="shared" si="38"/>
        <v>1.8051385121231118</v>
      </c>
      <c r="AA71">
        <f t="shared" si="39"/>
        <v>34.097918574045579</v>
      </c>
      <c r="AB71">
        <f t="shared" si="40"/>
        <v>33.586998953618597</v>
      </c>
      <c r="AC71">
        <f t="shared" si="41"/>
        <v>32.315082472335824</v>
      </c>
    </row>
    <row r="72" spans="1:29" x14ac:dyDescent="0.3">
      <c r="K72" s="22"/>
      <c r="M72" s="36"/>
      <c r="N72" s="36"/>
      <c r="O72" s="36"/>
      <c r="P72" s="36"/>
      <c r="Q72" s="36"/>
      <c r="R72" s="36"/>
      <c r="S72" s="36"/>
      <c r="T72" s="38"/>
      <c r="U72" s="36"/>
    </row>
    <row r="73" spans="1:29" x14ac:dyDescent="0.3">
      <c r="K73" s="22"/>
      <c r="M73" s="36"/>
      <c r="N73" s="36"/>
      <c r="O73" s="36"/>
      <c r="P73" s="36"/>
      <c r="Q73" s="36"/>
      <c r="R73" s="36"/>
      <c r="S73" s="36"/>
      <c r="T73" s="38"/>
      <c r="U73" s="36"/>
    </row>
    <row r="74" spans="1:29" x14ac:dyDescent="0.3">
      <c r="A74" s="1" t="s">
        <v>719</v>
      </c>
      <c r="B74" s="1" t="s">
        <v>767</v>
      </c>
      <c r="D74" t="s">
        <v>772</v>
      </c>
      <c r="K74" s="22"/>
      <c r="M74" s="36"/>
      <c r="N74" s="36"/>
      <c r="O74" s="36"/>
      <c r="P74" s="36"/>
      <c r="Q74" s="36"/>
      <c r="R74" s="36"/>
      <c r="S74" s="36"/>
      <c r="T74" s="38"/>
      <c r="U74" s="36"/>
    </row>
    <row r="75" spans="1:29" x14ac:dyDescent="0.3">
      <c r="A75" t="s">
        <v>0</v>
      </c>
      <c r="B75" t="s">
        <v>13</v>
      </c>
      <c r="C75" t="s">
        <v>380</v>
      </c>
      <c r="D75" t="s">
        <v>12</v>
      </c>
      <c r="E75" t="s">
        <v>15</v>
      </c>
      <c r="F75" t="s">
        <v>15</v>
      </c>
      <c r="G75" t="s">
        <v>15</v>
      </c>
      <c r="H75" t="s">
        <v>29</v>
      </c>
      <c r="K75" s="22"/>
      <c r="M75" s="36"/>
      <c r="N75" s="36"/>
      <c r="O75" s="36"/>
      <c r="P75" s="36"/>
      <c r="Q75" s="36"/>
      <c r="R75" s="36"/>
      <c r="S75" s="36"/>
      <c r="T75" s="38"/>
      <c r="U75" s="36"/>
    </row>
    <row r="76" spans="1:29" x14ac:dyDescent="0.3">
      <c r="A76" t="s">
        <v>768</v>
      </c>
      <c r="B76">
        <v>52.487499999999997</v>
      </c>
      <c r="C76">
        <v>45.904800000000002</v>
      </c>
      <c r="D76">
        <v>0.88271999999999995</v>
      </c>
      <c r="E76">
        <v>-3.8000000000000002E-4</v>
      </c>
      <c r="F76">
        <v>-1.6000000000000001E-4</v>
      </c>
      <c r="G76">
        <v>-1.5200000000000001E-3</v>
      </c>
      <c r="H76">
        <v>99.272999999999996</v>
      </c>
      <c r="J76">
        <f t="shared" si="33"/>
        <v>-6.866666666666667E-4</v>
      </c>
      <c r="K76" s="22">
        <f t="shared" si="34"/>
        <v>-6.8666666666666671</v>
      </c>
      <c r="M76" s="36">
        <f t="shared" si="24"/>
        <v>45.904800000000002</v>
      </c>
      <c r="N76" s="36">
        <f t="shared" si="25"/>
        <v>1.6371646912039923</v>
      </c>
      <c r="O76" s="36">
        <f t="shared" si="26"/>
        <v>0.82193017009847802</v>
      </c>
      <c r="P76" s="36">
        <f t="shared" si="27"/>
        <v>1.1779023218574859E-2</v>
      </c>
      <c r="Q76" s="36">
        <f t="shared" si="28"/>
        <v>2.4708738845210454</v>
      </c>
      <c r="R76" s="36">
        <f t="shared" si="29"/>
        <v>66.25852907589173</v>
      </c>
      <c r="S76" s="36">
        <f t="shared" si="30"/>
        <v>33.264756054427323</v>
      </c>
      <c r="T76" s="38">
        <f t="shared" si="31"/>
        <v>0.47671486968093912</v>
      </c>
      <c r="U76" s="36">
        <f t="shared" si="32"/>
        <v>99.999999999999986</v>
      </c>
      <c r="W76">
        <f t="shared" si="35"/>
        <v>1.6371646912039923</v>
      </c>
      <c r="X76">
        <f t="shared" si="36"/>
        <v>0.82193017009847802</v>
      </c>
      <c r="Y76">
        <f t="shared" si="37"/>
        <v>1.1779023218574859E-2</v>
      </c>
      <c r="Z76">
        <f t="shared" si="38"/>
        <v>2.4708738845210454</v>
      </c>
      <c r="AA76">
        <f t="shared" si="39"/>
        <v>66.25852907589173</v>
      </c>
      <c r="AB76">
        <f t="shared" si="40"/>
        <v>33.264756054427323</v>
      </c>
      <c r="AC76">
        <f t="shared" si="41"/>
        <v>0.47671486968093912</v>
      </c>
    </row>
    <row r="77" spans="1:29" x14ac:dyDescent="0.3">
      <c r="A77" t="s">
        <v>769</v>
      </c>
      <c r="B77">
        <v>50.961300000000001</v>
      </c>
      <c r="C77">
        <v>45.395899999999997</v>
      </c>
      <c r="D77">
        <v>2.8931499999999999</v>
      </c>
      <c r="E77">
        <v>6.9899999999999997E-3</v>
      </c>
      <c r="F77">
        <v>7.5799999999999999E-3</v>
      </c>
      <c r="G77">
        <v>-1.2199999999999999E-3</v>
      </c>
      <c r="H77">
        <v>99.2637</v>
      </c>
      <c r="J77">
        <f t="shared" si="33"/>
        <v>4.45E-3</v>
      </c>
      <c r="K77" s="22">
        <f t="shared" si="34"/>
        <v>44.5</v>
      </c>
      <c r="M77" s="36">
        <f t="shared" si="24"/>
        <v>45.395899999999997</v>
      </c>
      <c r="N77" s="36">
        <f t="shared" si="25"/>
        <v>1.5895601996257018</v>
      </c>
      <c r="O77" s="36">
        <f t="shared" si="26"/>
        <v>0.81281826320501338</v>
      </c>
      <c r="P77" s="36">
        <f t="shared" si="27"/>
        <v>3.8606218307979716E-2</v>
      </c>
      <c r="Q77" s="36">
        <f t="shared" si="28"/>
        <v>2.440984681138695</v>
      </c>
      <c r="R77" s="36">
        <f t="shared" si="29"/>
        <v>65.11963028314409</v>
      </c>
      <c r="S77" s="36">
        <f t="shared" si="30"/>
        <v>33.298785915601968</v>
      </c>
      <c r="T77" s="38">
        <f t="shared" si="31"/>
        <v>1.5815838012539389</v>
      </c>
      <c r="U77" s="36">
        <f t="shared" si="32"/>
        <v>100</v>
      </c>
      <c r="W77">
        <f t="shared" si="35"/>
        <v>1.5895601996257018</v>
      </c>
      <c r="X77">
        <f t="shared" si="36"/>
        <v>0.81281826320501338</v>
      </c>
      <c r="Y77">
        <f t="shared" si="37"/>
        <v>3.8606218307979716E-2</v>
      </c>
      <c r="Z77">
        <f t="shared" si="38"/>
        <v>2.440984681138695</v>
      </c>
      <c r="AA77">
        <f t="shared" si="39"/>
        <v>65.11963028314409</v>
      </c>
      <c r="AB77">
        <f t="shared" si="40"/>
        <v>33.298785915601968</v>
      </c>
      <c r="AC77">
        <f t="shared" si="41"/>
        <v>1.5815838012539389</v>
      </c>
    </row>
    <row r="78" spans="1:29" x14ac:dyDescent="0.3">
      <c r="A78" t="s">
        <v>770</v>
      </c>
      <c r="B78">
        <v>53.320700000000002</v>
      </c>
      <c r="C78">
        <v>46.0002</v>
      </c>
      <c r="D78">
        <v>0.13994000000000001</v>
      </c>
      <c r="E78">
        <v>1.48E-3</v>
      </c>
      <c r="F78">
        <v>-1.1199999999999999E-3</v>
      </c>
      <c r="G78">
        <v>-1.64E-3</v>
      </c>
      <c r="H78">
        <v>99.459500000000006</v>
      </c>
      <c r="J78">
        <f t="shared" si="33"/>
        <v>-4.2666666666666661E-4</v>
      </c>
      <c r="K78" s="22">
        <f t="shared" si="34"/>
        <v>-4.2666666666666657</v>
      </c>
      <c r="M78" s="36">
        <f t="shared" si="24"/>
        <v>46.0002</v>
      </c>
      <c r="N78" s="36">
        <f t="shared" si="25"/>
        <v>1.6631534622582658</v>
      </c>
      <c r="O78" s="36">
        <f t="shared" si="26"/>
        <v>0.8236383169203223</v>
      </c>
      <c r="P78" s="36">
        <f t="shared" si="27"/>
        <v>1.8673605551107555E-3</v>
      </c>
      <c r="Q78" s="36">
        <f t="shared" si="28"/>
        <v>2.488659139733699</v>
      </c>
      <c r="R78" s="36">
        <f t="shared" si="29"/>
        <v>66.829299187844299</v>
      </c>
      <c r="S78" s="36">
        <f t="shared" si="30"/>
        <v>33.095666006251719</v>
      </c>
      <c r="T78" s="38">
        <f t="shared" si="31"/>
        <v>7.5034805903976626E-2</v>
      </c>
      <c r="U78" s="36">
        <f t="shared" si="32"/>
        <v>100</v>
      </c>
      <c r="W78">
        <f t="shared" si="35"/>
        <v>1.6631534622582658</v>
      </c>
      <c r="X78">
        <f t="shared" si="36"/>
        <v>0.8236383169203223</v>
      </c>
      <c r="Y78">
        <f t="shared" si="37"/>
        <v>1.8673605551107555E-3</v>
      </c>
      <c r="Z78">
        <f t="shared" si="38"/>
        <v>2.488659139733699</v>
      </c>
      <c r="AA78">
        <f t="shared" si="39"/>
        <v>66.829299187844299</v>
      </c>
      <c r="AB78">
        <f t="shared" si="40"/>
        <v>33.095666006251719</v>
      </c>
      <c r="AC78">
        <f t="shared" si="41"/>
        <v>7.5034805903976626E-2</v>
      </c>
    </row>
    <row r="79" spans="1:29" x14ac:dyDescent="0.3">
      <c r="A79" t="s">
        <v>771</v>
      </c>
      <c r="B79">
        <v>21.036200000000001</v>
      </c>
      <c r="C79">
        <v>34.970700000000001</v>
      </c>
      <c r="D79">
        <v>42.4938</v>
      </c>
      <c r="E79">
        <v>-5.3099999999999996E-3</v>
      </c>
      <c r="F79">
        <v>-3.1E-4</v>
      </c>
      <c r="G79">
        <v>-1.8000000000000001E-4</v>
      </c>
      <c r="H79">
        <v>98.494900000000001</v>
      </c>
      <c r="J79">
        <f t="shared" si="33"/>
        <v>-1.9333333333333331E-3</v>
      </c>
      <c r="K79" s="22">
        <f t="shared" si="34"/>
        <v>-19.333333333333332</v>
      </c>
      <c r="M79" s="36">
        <f t="shared" si="24"/>
        <v>34.970700000000001</v>
      </c>
      <c r="N79" s="36">
        <f t="shared" si="25"/>
        <v>0.65615096693699315</v>
      </c>
      <c r="O79" s="36">
        <f t="shared" si="26"/>
        <v>0.62615398388540733</v>
      </c>
      <c r="P79" s="36">
        <f t="shared" si="27"/>
        <v>0.56703763010408326</v>
      </c>
      <c r="Q79" s="36">
        <f t="shared" si="28"/>
        <v>1.8493425809264838</v>
      </c>
      <c r="R79" s="36">
        <f t="shared" si="29"/>
        <v>35.480228147251907</v>
      </c>
      <c r="S79" s="36">
        <f t="shared" si="30"/>
        <v>33.858193194887484</v>
      </c>
      <c r="T79" s="38">
        <f t="shared" si="31"/>
        <v>30.661578657860602</v>
      </c>
      <c r="U79" s="36">
        <f t="shared" si="32"/>
        <v>99.999999999999986</v>
      </c>
      <c r="W79">
        <f t="shared" si="35"/>
        <v>0.65615096693699315</v>
      </c>
      <c r="X79">
        <f t="shared" si="36"/>
        <v>0.62615398388540733</v>
      </c>
      <c r="Y79">
        <f t="shared" si="37"/>
        <v>0.56703763010408326</v>
      </c>
      <c r="Z79">
        <f t="shared" si="38"/>
        <v>1.8493425809264838</v>
      </c>
      <c r="AA79">
        <f t="shared" si="39"/>
        <v>35.480228147251907</v>
      </c>
      <c r="AB79">
        <f t="shared" si="40"/>
        <v>33.858193194887484</v>
      </c>
      <c r="AC79">
        <f t="shared" si="41"/>
        <v>30.661578657860602</v>
      </c>
    </row>
    <row r="80" spans="1:29" x14ac:dyDescent="0.3">
      <c r="K80" s="22"/>
      <c r="M80" s="36"/>
      <c r="N80" s="36"/>
      <c r="O80" s="36"/>
      <c r="P80" s="36"/>
      <c r="Q80" s="36"/>
      <c r="R80" s="36"/>
      <c r="S80" s="36"/>
      <c r="T80" s="38"/>
      <c r="U80" s="36"/>
    </row>
    <row r="81" spans="1:29" x14ac:dyDescent="0.3">
      <c r="K81" s="22"/>
      <c r="M81" s="36"/>
      <c r="N81" s="36"/>
      <c r="O81" s="36"/>
      <c r="P81" s="36"/>
      <c r="Q81" s="36"/>
      <c r="R81" s="36"/>
      <c r="S81" s="36"/>
      <c r="T81" s="38"/>
      <c r="U81" s="36"/>
    </row>
    <row r="82" spans="1:29" x14ac:dyDescent="0.3">
      <c r="A82" s="1" t="s">
        <v>773</v>
      </c>
      <c r="B82" s="1" t="s">
        <v>774</v>
      </c>
      <c r="K82" s="22"/>
      <c r="M82" s="36"/>
      <c r="N82" s="36"/>
      <c r="O82" s="36"/>
      <c r="P82" s="36"/>
      <c r="Q82" s="36"/>
      <c r="R82" s="36"/>
      <c r="S82" s="36"/>
      <c r="T82" s="38"/>
      <c r="U82" s="36"/>
    </row>
    <row r="83" spans="1:29" x14ac:dyDescent="0.3">
      <c r="A83" t="s">
        <v>0</v>
      </c>
      <c r="B83" t="s">
        <v>13</v>
      </c>
      <c r="C83" t="s">
        <v>380</v>
      </c>
      <c r="D83" t="s">
        <v>12</v>
      </c>
      <c r="E83" t="s">
        <v>15</v>
      </c>
      <c r="F83" t="s">
        <v>15</v>
      </c>
      <c r="G83" t="s">
        <v>15</v>
      </c>
      <c r="H83" t="s">
        <v>29</v>
      </c>
      <c r="K83" s="22"/>
      <c r="M83" s="36"/>
      <c r="N83" s="36"/>
      <c r="O83" s="36"/>
      <c r="P83" s="36"/>
      <c r="Q83" s="36"/>
      <c r="R83" s="36"/>
      <c r="S83" s="36"/>
      <c r="T83" s="38"/>
      <c r="U83" s="36"/>
    </row>
    <row r="84" spans="1:29" x14ac:dyDescent="0.3">
      <c r="A84" t="s">
        <v>775</v>
      </c>
      <c r="B84">
        <v>52.021999999999998</v>
      </c>
      <c r="C84">
        <v>46.607500000000002</v>
      </c>
      <c r="D84">
        <v>-4.0499999999999998E-3</v>
      </c>
      <c r="E84">
        <v>1.24E-3</v>
      </c>
      <c r="F84">
        <v>-3.7499999999999999E-3</v>
      </c>
      <c r="G84">
        <v>-5.2999999999999998E-4</v>
      </c>
      <c r="H84">
        <v>98.622399999999999</v>
      </c>
      <c r="J84">
        <f t="shared" si="33"/>
        <v>-1.0133333333333333E-3</v>
      </c>
      <c r="K84" s="22">
        <f t="shared" si="34"/>
        <v>-10.133333333333333</v>
      </c>
      <c r="M84" s="36">
        <f t="shared" ref="M84:M94" si="42">C84</f>
        <v>46.607500000000002</v>
      </c>
      <c r="N84" s="36">
        <f t="shared" ref="N84:N94" si="43">B84/32.06</f>
        <v>1.6226450405489705</v>
      </c>
      <c r="O84" s="36">
        <f t="shared" ref="O84:O94" si="44">(M84)/55.85</f>
        <v>0.83451208594449422</v>
      </c>
      <c r="P84" s="36">
        <f t="shared" ref="P84:P94" si="45">(D84)/74.94</f>
        <v>-5.4043234587670135E-5</v>
      </c>
      <c r="Q84" s="36">
        <f t="shared" ref="Q84:Q94" si="46">SUM(N84:P84)</f>
        <v>2.4571030832588772</v>
      </c>
      <c r="R84" s="36">
        <f t="shared" ref="R84:R94" si="47">100*N84/Q84</f>
        <v>66.038948532710407</v>
      </c>
      <c r="S84" s="36">
        <f t="shared" ref="S84:S94" si="48">100*O84/Q84</f>
        <v>33.96325093685828</v>
      </c>
      <c r="T84" s="38">
        <f t="shared" ref="T84:T94" si="49">100*P84/Q84</f>
        <v>-2.1994695686919298E-3</v>
      </c>
      <c r="U84" s="36">
        <f t="shared" ref="U84:U94" si="50">SUM(R84:T84)</f>
        <v>100</v>
      </c>
      <c r="W84">
        <f t="shared" si="35"/>
        <v>1.6226450405489705</v>
      </c>
      <c r="X84">
        <f t="shared" si="36"/>
        <v>0.83451208594449422</v>
      </c>
      <c r="Y84">
        <f t="shared" si="37"/>
        <v>-5.4043234587670135E-5</v>
      </c>
      <c r="Z84">
        <f t="shared" si="38"/>
        <v>2.4571030832588772</v>
      </c>
      <c r="AA84">
        <f t="shared" si="39"/>
        <v>66.038948532710407</v>
      </c>
      <c r="AB84">
        <f t="shared" si="40"/>
        <v>33.96325093685828</v>
      </c>
      <c r="AC84">
        <f t="shared" si="41"/>
        <v>-2.1994695686919298E-3</v>
      </c>
    </row>
    <row r="85" spans="1:29" x14ac:dyDescent="0.3">
      <c r="A85" t="s">
        <v>776</v>
      </c>
      <c r="B85">
        <v>51.913499999999999</v>
      </c>
      <c r="C85">
        <v>46.303600000000003</v>
      </c>
      <c r="D85">
        <v>-7.9699999999999997E-3</v>
      </c>
      <c r="E85">
        <v>-5.79E-3</v>
      </c>
      <c r="F85">
        <v>-6.3000000000000003E-4</v>
      </c>
      <c r="G85">
        <v>3.32E-3</v>
      </c>
      <c r="H85">
        <v>98.206000000000003</v>
      </c>
      <c r="J85">
        <f t="shared" si="33"/>
        <v>-1.0333333333333334E-3</v>
      </c>
      <c r="K85" s="22">
        <f t="shared" si="34"/>
        <v>-10.333333333333334</v>
      </c>
      <c r="M85" s="36">
        <f t="shared" si="42"/>
        <v>46.303600000000003</v>
      </c>
      <c r="N85" s="36">
        <f t="shared" si="43"/>
        <v>1.6192607610729881</v>
      </c>
      <c r="O85" s="36">
        <f t="shared" si="44"/>
        <v>0.82907072515666969</v>
      </c>
      <c r="P85" s="36">
        <f t="shared" si="45"/>
        <v>-1.0635174806511876E-4</v>
      </c>
      <c r="Q85" s="36">
        <f t="shared" si="46"/>
        <v>2.4482251344815928</v>
      </c>
      <c r="R85" s="36">
        <f t="shared" si="47"/>
        <v>66.140190224616063</v>
      </c>
      <c r="S85" s="36">
        <f t="shared" si="48"/>
        <v>33.86415381003038</v>
      </c>
      <c r="T85" s="38">
        <f t="shared" si="49"/>
        <v>-4.3440346464557701E-3</v>
      </c>
      <c r="U85" s="36">
        <f t="shared" si="50"/>
        <v>99.999999999999986</v>
      </c>
      <c r="W85">
        <f t="shared" si="35"/>
        <v>1.6192607610729881</v>
      </c>
      <c r="X85">
        <f t="shared" si="36"/>
        <v>0.82907072515666969</v>
      </c>
      <c r="Y85">
        <f t="shared" si="37"/>
        <v>-1.0635174806511876E-4</v>
      </c>
      <c r="Z85">
        <f t="shared" si="38"/>
        <v>2.4482251344815928</v>
      </c>
      <c r="AA85">
        <f t="shared" si="39"/>
        <v>66.140190224616063</v>
      </c>
      <c r="AB85">
        <f t="shared" si="40"/>
        <v>33.86415381003038</v>
      </c>
      <c r="AC85">
        <f t="shared" si="41"/>
        <v>-4.3440346464557701E-3</v>
      </c>
    </row>
    <row r="86" spans="1:29" x14ac:dyDescent="0.3">
      <c r="A86" t="s">
        <v>777</v>
      </c>
      <c r="B86">
        <v>51.896599999999999</v>
      </c>
      <c r="C86">
        <v>46.254800000000003</v>
      </c>
      <c r="D86">
        <v>4.9180000000000001E-2</v>
      </c>
      <c r="E86">
        <v>-1.2800000000000001E-3</v>
      </c>
      <c r="F86">
        <v>-4.1000000000000003E-3</v>
      </c>
      <c r="G86">
        <v>-6.4999999999999997E-3</v>
      </c>
      <c r="H86">
        <v>98.188599999999994</v>
      </c>
      <c r="J86">
        <f t="shared" si="33"/>
        <v>-3.96E-3</v>
      </c>
      <c r="K86" s="22">
        <f t="shared" si="34"/>
        <v>-39.6</v>
      </c>
      <c r="M86" s="36">
        <f t="shared" si="42"/>
        <v>46.254800000000003</v>
      </c>
      <c r="N86" s="36">
        <f t="shared" si="43"/>
        <v>1.6187336244541484</v>
      </c>
      <c r="O86" s="36">
        <f t="shared" si="44"/>
        <v>0.82819695613249777</v>
      </c>
      <c r="P86" s="36">
        <f t="shared" si="45"/>
        <v>6.5625834000533764E-4</v>
      </c>
      <c r="Q86" s="36">
        <f t="shared" si="46"/>
        <v>2.4475868389266515</v>
      </c>
      <c r="R86" s="36">
        <f t="shared" si="47"/>
        <v>66.135901644413849</v>
      </c>
      <c r="S86" s="36">
        <f t="shared" si="48"/>
        <v>33.837285891588216</v>
      </c>
      <c r="T86" s="38">
        <f t="shared" si="49"/>
        <v>2.6812463997932297E-2</v>
      </c>
      <c r="U86" s="36">
        <f t="shared" si="50"/>
        <v>99.999999999999986</v>
      </c>
      <c r="W86">
        <f t="shared" si="35"/>
        <v>1.6187336244541484</v>
      </c>
      <c r="X86">
        <f t="shared" si="36"/>
        <v>0.82819695613249777</v>
      </c>
      <c r="Y86">
        <f t="shared" si="37"/>
        <v>6.5625834000533764E-4</v>
      </c>
      <c r="Z86">
        <f t="shared" si="38"/>
        <v>2.4475868389266515</v>
      </c>
      <c r="AA86">
        <f t="shared" si="39"/>
        <v>66.135901644413849</v>
      </c>
      <c r="AB86">
        <f t="shared" si="40"/>
        <v>33.837285891588216</v>
      </c>
      <c r="AC86">
        <f t="shared" si="41"/>
        <v>2.6812463997932297E-2</v>
      </c>
    </row>
    <row r="87" spans="1:29" x14ac:dyDescent="0.3">
      <c r="A87" t="s">
        <v>778</v>
      </c>
      <c r="B87">
        <v>52.112900000000003</v>
      </c>
      <c r="C87">
        <v>46.373399999999997</v>
      </c>
      <c r="D87">
        <v>-3.1E-4</v>
      </c>
      <c r="E87">
        <v>-2.2899999999999999E-3</v>
      </c>
      <c r="F87">
        <v>-4.0000000000000002E-4</v>
      </c>
      <c r="G87">
        <v>-2.7899999999999999E-3</v>
      </c>
      <c r="H87">
        <v>98.480500000000006</v>
      </c>
      <c r="J87">
        <f t="shared" si="33"/>
        <v>-1.8266666666666668E-3</v>
      </c>
      <c r="K87" s="22">
        <f t="shared" si="34"/>
        <v>-18.266666666666669</v>
      </c>
      <c r="M87" s="36">
        <f t="shared" si="42"/>
        <v>46.373399999999997</v>
      </c>
      <c r="N87" s="36">
        <f t="shared" si="43"/>
        <v>1.6254803493449781</v>
      </c>
      <c r="O87" s="36">
        <f t="shared" si="44"/>
        <v>0.8303205013428826</v>
      </c>
      <c r="P87" s="36">
        <f t="shared" si="45"/>
        <v>-4.1366426474512946E-6</v>
      </c>
      <c r="Q87" s="36">
        <f t="shared" si="46"/>
        <v>2.455796714045213</v>
      </c>
      <c r="R87" s="36">
        <f t="shared" si="47"/>
        <v>66.189531896044869</v>
      </c>
      <c r="S87" s="36">
        <f t="shared" si="48"/>
        <v>33.810636547972663</v>
      </c>
      <c r="T87" s="38">
        <f t="shared" si="49"/>
        <v>-1.6844401752771202E-4</v>
      </c>
      <c r="U87" s="36">
        <f t="shared" si="50"/>
        <v>100</v>
      </c>
      <c r="W87">
        <f t="shared" si="35"/>
        <v>1.6254803493449781</v>
      </c>
      <c r="X87">
        <f t="shared" si="36"/>
        <v>0.8303205013428826</v>
      </c>
      <c r="Y87">
        <f t="shared" si="37"/>
        <v>-4.1366426474512946E-6</v>
      </c>
      <c r="Z87">
        <f t="shared" si="38"/>
        <v>2.455796714045213</v>
      </c>
      <c r="AA87">
        <f t="shared" si="39"/>
        <v>66.189531896044869</v>
      </c>
      <c r="AB87">
        <f t="shared" si="40"/>
        <v>33.810636547972663</v>
      </c>
      <c r="AC87">
        <f t="shared" si="41"/>
        <v>-1.6844401752771202E-4</v>
      </c>
    </row>
    <row r="88" spans="1:29" x14ac:dyDescent="0.3">
      <c r="A88" t="s">
        <v>779</v>
      </c>
      <c r="B88">
        <v>51.679900000000004</v>
      </c>
      <c r="C88">
        <v>46.064799999999998</v>
      </c>
      <c r="D88">
        <v>0.48615999999999998</v>
      </c>
      <c r="E88">
        <v>-6.94E-3</v>
      </c>
      <c r="F88">
        <v>-1.0000000000000001E-5</v>
      </c>
      <c r="G88">
        <v>-2.99E-3</v>
      </c>
      <c r="H88">
        <v>98.2209</v>
      </c>
      <c r="J88">
        <f t="shared" si="33"/>
        <v>-3.3133333333333331E-3</v>
      </c>
      <c r="K88" s="22">
        <f t="shared" si="34"/>
        <v>-33.133333333333333</v>
      </c>
      <c r="M88" s="36">
        <f t="shared" si="42"/>
        <v>46.064799999999998</v>
      </c>
      <c r="N88" s="36">
        <f t="shared" si="43"/>
        <v>1.6119744229569557</v>
      </c>
      <c r="O88" s="36">
        <f t="shared" si="44"/>
        <v>0.82479498657117278</v>
      </c>
      <c r="P88" s="36">
        <f t="shared" si="45"/>
        <v>6.4873231918868429E-3</v>
      </c>
      <c r="Q88" s="36">
        <f t="shared" si="46"/>
        <v>2.4432567327200156</v>
      </c>
      <c r="R88" s="36">
        <f t="shared" si="47"/>
        <v>65.97646499319724</v>
      </c>
      <c r="S88" s="36">
        <f t="shared" si="48"/>
        <v>33.758015501422541</v>
      </c>
      <c r="T88" s="38">
        <f t="shared" si="49"/>
        <v>0.26551950538020908</v>
      </c>
      <c r="U88" s="36">
        <f t="shared" si="50"/>
        <v>100</v>
      </c>
      <c r="W88">
        <f t="shared" si="35"/>
        <v>1.6119744229569557</v>
      </c>
      <c r="X88">
        <f t="shared" si="36"/>
        <v>0.82479498657117278</v>
      </c>
      <c r="Y88">
        <f t="shared" si="37"/>
        <v>6.4873231918868429E-3</v>
      </c>
      <c r="Z88">
        <f t="shared" si="38"/>
        <v>2.4432567327200156</v>
      </c>
      <c r="AA88">
        <f t="shared" si="39"/>
        <v>65.97646499319724</v>
      </c>
      <c r="AB88">
        <f t="shared" si="40"/>
        <v>33.758015501422541</v>
      </c>
      <c r="AC88">
        <f t="shared" si="41"/>
        <v>0.26551950538020908</v>
      </c>
    </row>
    <row r="89" spans="1:29" x14ac:dyDescent="0.3">
      <c r="K89" s="22"/>
      <c r="M89" s="36"/>
      <c r="N89" s="36"/>
      <c r="O89" s="36"/>
      <c r="P89" s="36"/>
      <c r="Q89" s="36"/>
      <c r="R89" s="36"/>
      <c r="S89" s="36"/>
      <c r="T89" s="38"/>
      <c r="U89" s="36"/>
    </row>
    <row r="90" spans="1:29" x14ac:dyDescent="0.3">
      <c r="K90" s="22"/>
      <c r="M90" s="36"/>
      <c r="N90" s="36"/>
      <c r="O90" s="36"/>
      <c r="P90" s="36"/>
      <c r="Q90" s="36"/>
      <c r="R90" s="36"/>
      <c r="S90" s="36"/>
      <c r="T90" s="38"/>
      <c r="U90" s="36"/>
    </row>
    <row r="91" spans="1:29" x14ac:dyDescent="0.3">
      <c r="A91" s="1" t="s">
        <v>782</v>
      </c>
      <c r="B91" s="1" t="s">
        <v>783</v>
      </c>
      <c r="K91" s="22"/>
      <c r="M91" s="36"/>
      <c r="N91" s="36"/>
      <c r="O91" s="36"/>
      <c r="P91" s="36"/>
      <c r="Q91" s="36"/>
      <c r="R91" s="36"/>
      <c r="S91" s="36"/>
      <c r="T91" s="38"/>
      <c r="U91" s="36"/>
    </row>
    <row r="92" spans="1:29" x14ac:dyDescent="0.3">
      <c r="A92" t="s">
        <v>0</v>
      </c>
      <c r="B92" t="s">
        <v>13</v>
      </c>
      <c r="C92" t="s">
        <v>380</v>
      </c>
      <c r="D92" t="s">
        <v>12</v>
      </c>
      <c r="E92" t="s">
        <v>15</v>
      </c>
      <c r="F92" t="s">
        <v>15</v>
      </c>
      <c r="G92" t="s">
        <v>15</v>
      </c>
      <c r="H92" t="s">
        <v>29</v>
      </c>
      <c r="K92" s="22"/>
      <c r="M92" s="36"/>
      <c r="N92" s="36"/>
      <c r="O92" s="36"/>
      <c r="P92" s="36"/>
      <c r="Q92" s="36"/>
      <c r="R92" s="36"/>
      <c r="S92" s="36"/>
      <c r="T92" s="38"/>
      <c r="U92" s="36"/>
    </row>
    <row r="93" spans="1:29" x14ac:dyDescent="0.3">
      <c r="A93" t="s">
        <v>780</v>
      </c>
      <c r="B93">
        <v>37.971200000000003</v>
      </c>
      <c r="C93">
        <v>59.476300000000002</v>
      </c>
      <c r="D93">
        <v>-3.066E-2</v>
      </c>
      <c r="E93">
        <v>-1.129E-2</v>
      </c>
      <c r="F93">
        <v>-4.1999999999999997E-3</v>
      </c>
      <c r="G93">
        <v>-2.5600000000000002E-3</v>
      </c>
      <c r="H93">
        <v>97.398700000000005</v>
      </c>
      <c r="J93">
        <f t="shared" si="33"/>
        <v>-6.0166666666666667E-3</v>
      </c>
      <c r="K93" s="22">
        <f t="shared" si="34"/>
        <v>-60.166666666666664</v>
      </c>
      <c r="M93" s="36">
        <f t="shared" si="42"/>
        <v>59.476300000000002</v>
      </c>
      <c r="N93" s="36">
        <f t="shared" si="43"/>
        <v>1.1843792888334372</v>
      </c>
      <c r="O93" s="36">
        <f t="shared" si="44"/>
        <v>1.0649292748433303</v>
      </c>
      <c r="P93" s="36">
        <f t="shared" si="45"/>
        <v>-4.0912730184147316E-4</v>
      </c>
      <c r="Q93" s="36">
        <f t="shared" si="46"/>
        <v>2.2488994363749262</v>
      </c>
      <c r="R93" s="36">
        <f t="shared" si="47"/>
        <v>52.664839951339779</v>
      </c>
      <c r="S93" s="36">
        <f t="shared" si="48"/>
        <v>47.353352382884864</v>
      </c>
      <c r="T93" s="38">
        <f t="shared" si="49"/>
        <v>-1.8192334224644509E-2</v>
      </c>
      <c r="U93" s="36">
        <f t="shared" si="50"/>
        <v>99.999999999999986</v>
      </c>
    </row>
    <row r="94" spans="1:29" x14ac:dyDescent="0.3">
      <c r="A94" t="s">
        <v>781</v>
      </c>
      <c r="B94">
        <v>38.130200000000002</v>
      </c>
      <c r="C94">
        <v>59.277900000000002</v>
      </c>
      <c r="D94">
        <v>-2.1090000000000001E-2</v>
      </c>
      <c r="E94">
        <v>-6.8100000000000001E-3</v>
      </c>
      <c r="F94">
        <v>-3.5699999999999998E-3</v>
      </c>
      <c r="G94">
        <v>-7.1199999999999996E-3</v>
      </c>
      <c r="H94">
        <v>97.369500000000002</v>
      </c>
      <c r="J94">
        <f t="shared" si="33"/>
        <v>-5.8333333333333336E-3</v>
      </c>
      <c r="K94" s="22">
        <f t="shared" si="34"/>
        <v>-58.333333333333336</v>
      </c>
      <c r="M94" s="36">
        <f t="shared" si="42"/>
        <v>59.277900000000002</v>
      </c>
      <c r="N94" s="36">
        <f t="shared" si="43"/>
        <v>1.1893387398627573</v>
      </c>
      <c r="O94" s="36">
        <f t="shared" si="44"/>
        <v>1.0613769024171888</v>
      </c>
      <c r="P94" s="36">
        <f t="shared" si="45"/>
        <v>-2.8142514011208971E-4</v>
      </c>
      <c r="Q94" s="36">
        <f t="shared" si="46"/>
        <v>2.2504342171398339</v>
      </c>
      <c r="R94" s="36">
        <f t="shared" si="47"/>
        <v>52.849300406316033</v>
      </c>
      <c r="S94" s="36">
        <f t="shared" si="48"/>
        <v>47.163204964335051</v>
      </c>
      <c r="T94" s="38">
        <f t="shared" si="49"/>
        <v>-1.2505370651081021E-2</v>
      </c>
      <c r="U94" s="36">
        <f t="shared" si="50"/>
        <v>100</v>
      </c>
    </row>
  </sheetData>
  <conditionalFormatting sqref="K4:K94">
    <cfRule type="cellIs" dxfId="46" priority="1" operator="greaterThan">
      <formula>100</formula>
    </cfRule>
  </conditionalFormatting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X97"/>
  <sheetViews>
    <sheetView workbookViewId="0">
      <selection activeCell="X49" sqref="X49"/>
    </sheetView>
  </sheetViews>
  <sheetFormatPr defaultRowHeight="14.4" x14ac:dyDescent="0.3"/>
  <sheetData>
    <row r="2" spans="1:24" x14ac:dyDescent="0.3">
      <c r="A2" s="1" t="s">
        <v>792</v>
      </c>
      <c r="B2" s="1" t="s">
        <v>774</v>
      </c>
      <c r="C2" s="5" t="s">
        <v>878</v>
      </c>
    </row>
    <row r="3" spans="1:24" x14ac:dyDescent="0.3">
      <c r="A3" t="s">
        <v>0</v>
      </c>
      <c r="B3" t="s">
        <v>13</v>
      </c>
      <c r="C3" t="s">
        <v>380</v>
      </c>
      <c r="D3" t="s">
        <v>12</v>
      </c>
      <c r="E3" t="s">
        <v>15</v>
      </c>
      <c r="F3" t="s">
        <v>15</v>
      </c>
      <c r="G3" t="s">
        <v>15</v>
      </c>
      <c r="H3" t="s">
        <v>29</v>
      </c>
      <c r="M3" t="s">
        <v>60</v>
      </c>
      <c r="N3" t="s">
        <v>61</v>
      </c>
      <c r="O3" t="s">
        <v>62</v>
      </c>
      <c r="P3" t="s">
        <v>63</v>
      </c>
      <c r="Q3" t="s">
        <v>64</v>
      </c>
      <c r="R3" t="s">
        <v>65</v>
      </c>
      <c r="S3" t="s">
        <v>66</v>
      </c>
      <c r="T3" t="s">
        <v>67</v>
      </c>
    </row>
    <row r="4" spans="1:24" x14ac:dyDescent="0.3">
      <c r="A4" t="s">
        <v>784</v>
      </c>
      <c r="B4">
        <v>19.861699999999999</v>
      </c>
      <c r="C4">
        <v>34.6631</v>
      </c>
      <c r="D4">
        <v>43.818300000000001</v>
      </c>
      <c r="E4">
        <v>-6.7099999999999998E-3</v>
      </c>
      <c r="F4">
        <v>-7.11E-3</v>
      </c>
      <c r="G4">
        <v>-4.6800000000000001E-3</v>
      </c>
      <c r="H4">
        <v>98.324600000000004</v>
      </c>
      <c r="J4">
        <f t="shared" ref="J4" si="0">AVERAGE(E4:G4)</f>
        <v>-6.1666666666666667E-3</v>
      </c>
      <c r="K4" s="22">
        <f t="shared" ref="K4" si="1">J4*10000</f>
        <v>-61.666666666666664</v>
      </c>
      <c r="M4" s="36">
        <f>C4</f>
        <v>34.6631</v>
      </c>
      <c r="N4" s="36">
        <f>B4/32.06</f>
        <v>0.619516531503431</v>
      </c>
      <c r="O4" s="36">
        <f>(M4)/55.85</f>
        <v>0.6206463742166517</v>
      </c>
      <c r="P4" s="36">
        <f>(D4)/74.94</f>
        <v>0.58471176941553249</v>
      </c>
      <c r="Q4" s="36">
        <f>SUM(N4:P4)</f>
        <v>1.8248746751356153</v>
      </c>
      <c r="R4" s="36">
        <f t="shared" ref="R4" si="2">100*N4/Q4</f>
        <v>33.948442594140978</v>
      </c>
      <c r="S4" s="36">
        <f t="shared" ref="S4" si="3">100*O4/Q4</f>
        <v>34.010356035574247</v>
      </c>
      <c r="T4" s="38">
        <f t="shared" ref="T4" si="4">100*P4/Q4</f>
        <v>32.041201370284767</v>
      </c>
      <c r="U4" s="36">
        <f t="shared" ref="U4" si="5">SUM(R4:T4)</f>
        <v>100</v>
      </c>
      <c r="X4">
        <v>32.041201370284767</v>
      </c>
    </row>
    <row r="5" spans="1:24" x14ac:dyDescent="0.3">
      <c r="A5" t="s">
        <v>785</v>
      </c>
      <c r="B5">
        <v>20.233000000000001</v>
      </c>
      <c r="C5">
        <v>34.509799999999998</v>
      </c>
      <c r="D5">
        <v>43.284799999999997</v>
      </c>
      <c r="E5">
        <v>-3.2100000000000002E-3</v>
      </c>
      <c r="F5">
        <v>-5.9199999999999999E-3</v>
      </c>
      <c r="G5">
        <v>-4.4900000000000001E-3</v>
      </c>
      <c r="H5">
        <v>98.013999999999996</v>
      </c>
      <c r="J5">
        <f t="shared" ref="J5:J68" si="6">AVERAGE(E5:G5)</f>
        <v>-4.5399999999999998E-3</v>
      </c>
      <c r="K5" s="22">
        <f t="shared" ref="K5:K68" si="7">J5*10000</f>
        <v>-45.4</v>
      </c>
      <c r="M5" s="36">
        <f t="shared" ref="M5:M68" si="8">C5</f>
        <v>34.509799999999998</v>
      </c>
      <c r="N5" s="36">
        <f t="shared" ref="N5:N68" si="9">B5/32.06</f>
        <v>0.63109794135995012</v>
      </c>
      <c r="O5" s="36">
        <f t="shared" ref="O5:O68" si="10">(M5)/55.85</f>
        <v>0.61790152193375103</v>
      </c>
      <c r="P5" s="36">
        <f t="shared" ref="P5:P68" si="11">(D5)/74.94</f>
        <v>0.57759274085935408</v>
      </c>
      <c r="Q5" s="36">
        <f t="shared" ref="Q5:Q68" si="12">SUM(N5:P5)</f>
        <v>1.8265922041530551</v>
      </c>
      <c r="R5" s="36">
        <f t="shared" ref="R5:R68" si="13">100*N5/Q5</f>
        <v>34.550565798159333</v>
      </c>
      <c r="S5" s="36">
        <f t="shared" ref="S5:S68" si="14">100*O5/Q5</f>
        <v>33.828104627231582</v>
      </c>
      <c r="T5" s="38">
        <f t="shared" ref="T5:T68" si="15">100*P5/Q5</f>
        <v>31.621329574609092</v>
      </c>
      <c r="U5" s="36">
        <f t="shared" ref="U5:U68" si="16">SUM(R5:T5)</f>
        <v>100</v>
      </c>
      <c r="X5">
        <v>31.621329574609092</v>
      </c>
    </row>
    <row r="6" spans="1:24" x14ac:dyDescent="0.3">
      <c r="A6" t="s">
        <v>786</v>
      </c>
      <c r="B6">
        <v>20.048300000000001</v>
      </c>
      <c r="C6">
        <v>34.617100000000001</v>
      </c>
      <c r="D6">
        <v>43.2727</v>
      </c>
      <c r="E6">
        <v>-4.0000000000000002E-4</v>
      </c>
      <c r="F6">
        <v>-5.3099999999999996E-3</v>
      </c>
      <c r="G6">
        <v>-4.1000000000000003E-3</v>
      </c>
      <c r="H6">
        <v>97.928299999999993</v>
      </c>
      <c r="J6">
        <f t="shared" si="6"/>
        <v>-3.2699999999999999E-3</v>
      </c>
      <c r="K6" s="22">
        <f t="shared" si="7"/>
        <v>-32.699999999999996</v>
      </c>
      <c r="M6" s="36">
        <f t="shared" si="8"/>
        <v>34.617100000000001</v>
      </c>
      <c r="N6" s="36">
        <f t="shared" si="9"/>
        <v>0.62533686837180291</v>
      </c>
      <c r="O6" s="36">
        <f t="shared" si="10"/>
        <v>0.61982273948075206</v>
      </c>
      <c r="P6" s="36">
        <f t="shared" si="11"/>
        <v>0.57743127835601815</v>
      </c>
      <c r="Q6" s="36">
        <f t="shared" si="12"/>
        <v>1.8225908862085731</v>
      </c>
      <c r="R6" s="36">
        <f t="shared" si="13"/>
        <v>34.31032565254695</v>
      </c>
      <c r="S6" s="36">
        <f t="shared" si="14"/>
        <v>34.007782227537206</v>
      </c>
      <c r="T6" s="38">
        <f t="shared" si="15"/>
        <v>31.68189211991584</v>
      </c>
      <c r="U6" s="36">
        <f t="shared" si="16"/>
        <v>100</v>
      </c>
      <c r="X6">
        <v>31.68189211991584</v>
      </c>
    </row>
    <row r="7" spans="1:24" x14ac:dyDescent="0.3">
      <c r="A7" t="s">
        <v>787</v>
      </c>
      <c r="B7">
        <v>19.811</v>
      </c>
      <c r="C7">
        <v>34.472200000000001</v>
      </c>
      <c r="D7">
        <v>43.719499999999996</v>
      </c>
      <c r="E7">
        <v>-2.3900000000000002E-3</v>
      </c>
      <c r="F7">
        <v>-6.11E-3</v>
      </c>
      <c r="G7">
        <v>-3.4299999999999999E-3</v>
      </c>
      <c r="H7">
        <v>97.990700000000004</v>
      </c>
      <c r="J7">
        <f t="shared" si="6"/>
        <v>-3.9766666666666665E-3</v>
      </c>
      <c r="K7" s="22">
        <f t="shared" si="7"/>
        <v>-39.766666666666666</v>
      </c>
      <c r="M7" s="36">
        <f t="shared" si="8"/>
        <v>34.472200000000001</v>
      </c>
      <c r="N7" s="36">
        <f t="shared" si="9"/>
        <v>0.617935121646912</v>
      </c>
      <c r="O7" s="36">
        <f t="shared" si="10"/>
        <v>0.61722829006266788</v>
      </c>
      <c r="P7" s="36">
        <f t="shared" si="11"/>
        <v>0.583393381371764</v>
      </c>
      <c r="Q7" s="36">
        <f t="shared" si="12"/>
        <v>1.8185567930813438</v>
      </c>
      <c r="R7" s="36">
        <f t="shared" si="13"/>
        <v>33.979423903494876</v>
      </c>
      <c r="S7" s="36">
        <f t="shared" si="14"/>
        <v>33.940556182292369</v>
      </c>
      <c r="T7" s="38">
        <f t="shared" si="15"/>
        <v>32.080019914212755</v>
      </c>
      <c r="U7" s="36">
        <f t="shared" si="16"/>
        <v>100</v>
      </c>
      <c r="X7">
        <v>32.080019914212755</v>
      </c>
    </row>
    <row r="8" spans="1:24" x14ac:dyDescent="0.3">
      <c r="A8" t="s">
        <v>788</v>
      </c>
      <c r="B8">
        <v>19.895800000000001</v>
      </c>
      <c r="C8">
        <v>34.694099999999999</v>
      </c>
      <c r="D8">
        <v>43.513599999999997</v>
      </c>
      <c r="E8">
        <v>-8.8699999999999994E-3</v>
      </c>
      <c r="F8">
        <v>-4.4200000000000003E-3</v>
      </c>
      <c r="G8">
        <v>-6.3699999999999998E-3</v>
      </c>
      <c r="H8">
        <v>98.0839</v>
      </c>
      <c r="J8">
        <f t="shared" si="6"/>
        <v>-6.5533333333333338E-3</v>
      </c>
      <c r="K8" s="22">
        <f t="shared" si="7"/>
        <v>-65.533333333333331</v>
      </c>
      <c r="M8" s="36">
        <f t="shared" si="8"/>
        <v>34.694099999999999</v>
      </c>
      <c r="N8" s="36">
        <f t="shared" si="9"/>
        <v>0.62058016219588275</v>
      </c>
      <c r="O8" s="36">
        <f t="shared" si="10"/>
        <v>0.62120143240823633</v>
      </c>
      <c r="P8" s="36">
        <f t="shared" si="11"/>
        <v>0.58064585001334401</v>
      </c>
      <c r="Q8" s="36">
        <f t="shared" si="12"/>
        <v>1.8224274446174631</v>
      </c>
      <c r="R8" s="36">
        <f t="shared" si="13"/>
        <v>34.052393362971209</v>
      </c>
      <c r="S8" s="36">
        <f t="shared" si="14"/>
        <v>34.086483620676034</v>
      </c>
      <c r="T8" s="38">
        <f t="shared" si="15"/>
        <v>31.86112301635276</v>
      </c>
      <c r="U8" s="36">
        <f t="shared" si="16"/>
        <v>100</v>
      </c>
      <c r="X8">
        <v>31.86112301635276</v>
      </c>
    </row>
    <row r="9" spans="1:24" x14ac:dyDescent="0.3">
      <c r="A9" t="s">
        <v>789</v>
      </c>
      <c r="B9">
        <v>20.433599999999998</v>
      </c>
      <c r="C9">
        <v>34.875900000000001</v>
      </c>
      <c r="D9">
        <v>42.053800000000003</v>
      </c>
      <c r="E9">
        <v>-1.57E-3</v>
      </c>
      <c r="F9">
        <v>-5.96E-3</v>
      </c>
      <c r="G9">
        <v>-6.5900000000000004E-3</v>
      </c>
      <c r="H9">
        <v>97.349199999999996</v>
      </c>
      <c r="J9">
        <f t="shared" si="6"/>
        <v>-4.7066666666666672E-3</v>
      </c>
      <c r="K9" s="22">
        <f t="shared" si="7"/>
        <v>-47.06666666666667</v>
      </c>
      <c r="M9" s="36">
        <f t="shared" si="8"/>
        <v>34.875900000000001</v>
      </c>
      <c r="N9" s="36">
        <f t="shared" si="9"/>
        <v>0.63735495945102927</v>
      </c>
      <c r="O9" s="36">
        <f t="shared" si="10"/>
        <v>0.62445658012533578</v>
      </c>
      <c r="P9" s="36">
        <f t="shared" si="11"/>
        <v>0.56116626634641054</v>
      </c>
      <c r="Q9" s="36">
        <f t="shared" si="12"/>
        <v>1.8229778059227757</v>
      </c>
      <c r="R9" s="36">
        <f t="shared" si="13"/>
        <v>34.962299452044377</v>
      </c>
      <c r="S9" s="36">
        <f t="shared" si="14"/>
        <v>34.254754945260629</v>
      </c>
      <c r="T9" s="38">
        <f t="shared" si="15"/>
        <v>30.78294560269498</v>
      </c>
      <c r="U9" s="36">
        <f t="shared" si="16"/>
        <v>99.999999999999986</v>
      </c>
      <c r="X9">
        <v>30.78294560269498</v>
      </c>
    </row>
    <row r="10" spans="1:24" x14ac:dyDescent="0.3">
      <c r="A10" t="s">
        <v>790</v>
      </c>
      <c r="B10">
        <v>21.261299999999999</v>
      </c>
      <c r="C10">
        <v>34.955599999999997</v>
      </c>
      <c r="D10">
        <v>41.647100000000002</v>
      </c>
      <c r="E10">
        <v>-5.11E-3</v>
      </c>
      <c r="F10">
        <v>-4.3400000000000001E-3</v>
      </c>
      <c r="G10">
        <v>-4.0800000000000003E-3</v>
      </c>
      <c r="H10">
        <v>97.850499999999997</v>
      </c>
      <c r="J10">
        <f t="shared" si="6"/>
        <v>-4.5100000000000001E-3</v>
      </c>
      <c r="K10" s="22">
        <f t="shared" si="7"/>
        <v>-45.1</v>
      </c>
      <c r="M10" s="36">
        <f t="shared" si="8"/>
        <v>34.955599999999997</v>
      </c>
      <c r="N10" s="36">
        <f t="shared" si="9"/>
        <v>0.6631721771678103</v>
      </c>
      <c r="O10" s="36">
        <f t="shared" si="10"/>
        <v>0.62588361683079674</v>
      </c>
      <c r="P10" s="36">
        <f t="shared" si="11"/>
        <v>0.55573925807312519</v>
      </c>
      <c r="Q10" s="36">
        <f t="shared" si="12"/>
        <v>1.8447950520717322</v>
      </c>
      <c r="R10" s="36">
        <f t="shared" si="13"/>
        <v>35.948284684689398</v>
      </c>
      <c r="S10" s="36">
        <f t="shared" si="14"/>
        <v>33.926999973678384</v>
      </c>
      <c r="T10" s="38">
        <f t="shared" si="15"/>
        <v>30.124715341632218</v>
      </c>
      <c r="U10" s="36">
        <f t="shared" si="16"/>
        <v>100</v>
      </c>
      <c r="X10">
        <v>30.124715341632218</v>
      </c>
    </row>
    <row r="11" spans="1:24" x14ac:dyDescent="0.3">
      <c r="A11" t="s">
        <v>791</v>
      </c>
      <c r="B11">
        <v>19.8186</v>
      </c>
      <c r="C11">
        <v>34.345799999999997</v>
      </c>
      <c r="D11">
        <v>43.645099999999999</v>
      </c>
      <c r="E11">
        <v>-3.13E-3</v>
      </c>
      <c r="F11">
        <v>1.2999999999999999E-4</v>
      </c>
      <c r="G11">
        <v>-1.023E-2</v>
      </c>
      <c r="H11">
        <v>97.796199999999999</v>
      </c>
      <c r="J11">
        <f t="shared" si="6"/>
        <v>-4.4099999999999999E-3</v>
      </c>
      <c r="K11" s="22">
        <f t="shared" si="7"/>
        <v>-44.1</v>
      </c>
      <c r="M11" s="36">
        <f t="shared" si="8"/>
        <v>34.345799999999997</v>
      </c>
      <c r="N11" s="36">
        <f t="shared" si="9"/>
        <v>0.61817217716781037</v>
      </c>
      <c r="O11" s="36">
        <f t="shared" si="10"/>
        <v>0.61496508504923897</v>
      </c>
      <c r="P11" s="36">
        <f t="shared" si="11"/>
        <v>0.58240058713637577</v>
      </c>
      <c r="Q11" s="36">
        <f t="shared" si="12"/>
        <v>1.8155378493534251</v>
      </c>
      <c r="R11" s="36">
        <f t="shared" si="13"/>
        <v>34.048983191838303</v>
      </c>
      <c r="S11" s="36">
        <f t="shared" si="14"/>
        <v>33.872336248360178</v>
      </c>
      <c r="T11" s="38">
        <f t="shared" si="15"/>
        <v>32.078680559801519</v>
      </c>
      <c r="U11" s="36">
        <f t="shared" si="16"/>
        <v>100</v>
      </c>
      <c r="X11">
        <v>32.078680559801519</v>
      </c>
    </row>
    <row r="12" spans="1:24" x14ac:dyDescent="0.3">
      <c r="K12" s="22"/>
      <c r="M12" s="36"/>
      <c r="N12" s="36"/>
      <c r="O12" s="36"/>
      <c r="P12" s="36"/>
      <c r="Q12" s="36"/>
      <c r="R12" s="36"/>
      <c r="S12" s="36"/>
      <c r="T12" s="38"/>
      <c r="U12" s="36"/>
      <c r="X12">
        <v>24.9856133300331</v>
      </c>
    </row>
    <row r="13" spans="1:24" x14ac:dyDescent="0.3">
      <c r="A13" s="1" t="s">
        <v>793</v>
      </c>
      <c r="B13" s="1" t="s">
        <v>708</v>
      </c>
      <c r="K13" s="22"/>
      <c r="M13" s="36"/>
      <c r="N13" s="36"/>
      <c r="O13" s="36"/>
      <c r="P13" s="36"/>
      <c r="Q13" s="36"/>
      <c r="R13" s="36"/>
      <c r="S13" s="36"/>
      <c r="T13" s="38"/>
      <c r="U13" s="36"/>
      <c r="X13">
        <v>29.83650411396037</v>
      </c>
    </row>
    <row r="14" spans="1:24" x14ac:dyDescent="0.3">
      <c r="A14" t="s">
        <v>0</v>
      </c>
      <c r="B14" t="s">
        <v>13</v>
      </c>
      <c r="C14" t="s">
        <v>380</v>
      </c>
      <c r="D14" t="s">
        <v>12</v>
      </c>
      <c r="E14" t="s">
        <v>15</v>
      </c>
      <c r="F14" t="s">
        <v>15</v>
      </c>
      <c r="G14" t="s">
        <v>15</v>
      </c>
      <c r="H14" t="s">
        <v>29</v>
      </c>
      <c r="K14" s="22"/>
      <c r="M14" s="36"/>
      <c r="N14" s="36"/>
      <c r="O14" s="36"/>
      <c r="P14" s="36"/>
      <c r="Q14" s="36"/>
      <c r="R14" s="36"/>
      <c r="S14" s="36"/>
      <c r="T14" s="38"/>
      <c r="U14" s="36"/>
      <c r="X14">
        <v>27.312404361323598</v>
      </c>
    </row>
    <row r="15" spans="1:24" x14ac:dyDescent="0.3">
      <c r="A15" t="s">
        <v>794</v>
      </c>
      <c r="B15">
        <v>25.466699999999999</v>
      </c>
      <c r="C15">
        <v>36.359200000000001</v>
      </c>
      <c r="D15">
        <v>36.077399999999997</v>
      </c>
      <c r="E15">
        <v>4.1799999999999997E-3</v>
      </c>
      <c r="F15">
        <v>-4.3E-3</v>
      </c>
      <c r="G15">
        <v>3.3800000000000002E-3</v>
      </c>
      <c r="H15">
        <v>97.906499999999994</v>
      </c>
      <c r="J15">
        <f t="shared" si="6"/>
        <v>1.0866666666666666E-3</v>
      </c>
      <c r="K15" s="22">
        <f t="shared" si="7"/>
        <v>10.866666666666665</v>
      </c>
      <c r="M15" s="36">
        <f t="shared" si="8"/>
        <v>36.359200000000001</v>
      </c>
      <c r="N15" s="36">
        <f t="shared" si="9"/>
        <v>0.79434497816593874</v>
      </c>
      <c r="O15" s="36">
        <f t="shared" si="10"/>
        <v>0.65101521933751116</v>
      </c>
      <c r="P15" s="36">
        <f t="shared" si="11"/>
        <v>0.48141713370696554</v>
      </c>
      <c r="Q15" s="36">
        <f t="shared" si="12"/>
        <v>1.9267773312104155</v>
      </c>
      <c r="R15" s="36">
        <f t="shared" si="13"/>
        <v>41.22661011726381</v>
      </c>
      <c r="S15" s="36">
        <f t="shared" si="14"/>
        <v>33.787776552703093</v>
      </c>
      <c r="T15" s="38">
        <f t="shared" si="15"/>
        <v>24.9856133300331</v>
      </c>
      <c r="U15" s="36">
        <f t="shared" si="16"/>
        <v>100.00000000000001</v>
      </c>
      <c r="X15">
        <v>31.613820168777629</v>
      </c>
    </row>
    <row r="16" spans="1:24" x14ac:dyDescent="0.3">
      <c r="A16" t="s">
        <v>795</v>
      </c>
      <c r="B16">
        <v>21.5153</v>
      </c>
      <c r="C16">
        <v>35.080399999999997</v>
      </c>
      <c r="D16">
        <v>41.402900000000002</v>
      </c>
      <c r="E16">
        <v>5.7999999999999996E-3</v>
      </c>
      <c r="F16">
        <v>7.7499999999999999E-3</v>
      </c>
      <c r="G16">
        <v>1.013E-2</v>
      </c>
      <c r="H16">
        <v>98.022199999999998</v>
      </c>
      <c r="J16">
        <f t="shared" si="6"/>
        <v>7.8933333333333338E-3</v>
      </c>
      <c r="K16" s="22">
        <f t="shared" si="7"/>
        <v>78.933333333333337</v>
      </c>
      <c r="M16" s="36">
        <f t="shared" si="8"/>
        <v>35.080399999999997</v>
      </c>
      <c r="N16" s="36">
        <f t="shared" si="9"/>
        <v>0.67109482220835925</v>
      </c>
      <c r="O16" s="36">
        <f t="shared" si="10"/>
        <v>0.62811817367949863</v>
      </c>
      <c r="P16" s="36">
        <f t="shared" si="11"/>
        <v>0.5524806511876168</v>
      </c>
      <c r="Q16" s="36">
        <f t="shared" si="12"/>
        <v>1.8516936470754746</v>
      </c>
      <c r="R16" s="36">
        <f t="shared" si="13"/>
        <v>36.242216592807999</v>
      </c>
      <c r="S16" s="36">
        <f t="shared" si="14"/>
        <v>33.921279293231635</v>
      </c>
      <c r="T16" s="38">
        <f t="shared" si="15"/>
        <v>29.83650411396037</v>
      </c>
      <c r="U16" s="36">
        <f t="shared" si="16"/>
        <v>100.00000000000001</v>
      </c>
      <c r="X16">
        <v>29.731000696105092</v>
      </c>
    </row>
    <row r="17" spans="1:24" x14ac:dyDescent="0.3">
      <c r="K17" s="22"/>
      <c r="M17" s="36"/>
      <c r="N17" s="36"/>
      <c r="O17" s="36"/>
      <c r="P17" s="36"/>
      <c r="Q17" s="36"/>
      <c r="R17" s="36"/>
      <c r="S17" s="36"/>
      <c r="T17" s="38"/>
      <c r="U17" s="36"/>
      <c r="X17">
        <v>30.091743678737846</v>
      </c>
    </row>
    <row r="18" spans="1:24" x14ac:dyDescent="0.3">
      <c r="K18" s="22"/>
      <c r="M18" s="36"/>
      <c r="N18" s="36"/>
      <c r="O18" s="36"/>
      <c r="P18" s="36"/>
      <c r="Q18" s="36"/>
      <c r="R18" s="36"/>
      <c r="S18" s="36"/>
      <c r="T18" s="38"/>
      <c r="U18" s="36"/>
      <c r="X18">
        <v>31.10698937960068</v>
      </c>
    </row>
    <row r="19" spans="1:24" x14ac:dyDescent="0.3">
      <c r="A19" s="1" t="s">
        <v>802</v>
      </c>
      <c r="B19" s="1" t="s">
        <v>783</v>
      </c>
      <c r="C19" s="5" t="s">
        <v>878</v>
      </c>
      <c r="K19" s="22"/>
      <c r="M19" s="36"/>
      <c r="N19" s="36"/>
      <c r="O19" s="36"/>
      <c r="P19" s="36"/>
      <c r="Q19" s="36"/>
      <c r="R19" s="36"/>
      <c r="S19" s="36"/>
      <c r="T19" s="38"/>
      <c r="U19" s="36"/>
      <c r="X19">
        <v>30.995349010421918</v>
      </c>
    </row>
    <row r="20" spans="1:24" x14ac:dyDescent="0.3">
      <c r="A20" t="s">
        <v>0</v>
      </c>
      <c r="B20" t="s">
        <v>13</v>
      </c>
      <c r="C20" t="s">
        <v>380</v>
      </c>
      <c r="D20" t="s">
        <v>12</v>
      </c>
      <c r="E20" t="s">
        <v>15</v>
      </c>
      <c r="F20" t="s">
        <v>15</v>
      </c>
      <c r="G20" t="s">
        <v>15</v>
      </c>
      <c r="H20" t="s">
        <v>29</v>
      </c>
      <c r="K20" s="22"/>
      <c r="M20" s="36"/>
      <c r="N20" s="36"/>
      <c r="O20" s="36"/>
      <c r="P20" s="36"/>
      <c r="Q20" s="36"/>
      <c r="R20" s="36"/>
      <c r="S20" s="36"/>
      <c r="T20" s="38"/>
      <c r="U20" s="36"/>
      <c r="X20">
        <v>30.632787875066875</v>
      </c>
    </row>
    <row r="21" spans="1:24" x14ac:dyDescent="0.3">
      <c r="A21" t="s">
        <v>796</v>
      </c>
      <c r="B21">
        <v>23.5045</v>
      </c>
      <c r="C21">
        <v>35.820700000000002</v>
      </c>
      <c r="D21">
        <v>38.704599999999999</v>
      </c>
      <c r="E21">
        <v>-3.5300000000000002E-3</v>
      </c>
      <c r="F21">
        <v>-4.8700000000000002E-3</v>
      </c>
      <c r="G21">
        <v>-3.5300000000000002E-3</v>
      </c>
      <c r="H21">
        <v>98.017899999999997</v>
      </c>
      <c r="J21">
        <f t="shared" si="6"/>
        <v>-3.9766666666666674E-3</v>
      </c>
      <c r="K21" s="22">
        <f t="shared" si="7"/>
        <v>-39.766666666666673</v>
      </c>
      <c r="M21" s="36">
        <f t="shared" si="8"/>
        <v>35.820700000000002</v>
      </c>
      <c r="N21" s="36">
        <f t="shared" si="9"/>
        <v>0.73314098565190267</v>
      </c>
      <c r="O21" s="36">
        <f t="shared" si="10"/>
        <v>0.64137332139659808</v>
      </c>
      <c r="P21" s="36">
        <f t="shared" si="11"/>
        <v>0.51647451294368829</v>
      </c>
      <c r="Q21" s="36">
        <f t="shared" si="12"/>
        <v>1.8909888199921892</v>
      </c>
      <c r="R21" s="36">
        <f t="shared" si="13"/>
        <v>38.770244324074369</v>
      </c>
      <c r="S21" s="36">
        <f t="shared" si="14"/>
        <v>33.917351314602023</v>
      </c>
      <c r="T21" s="38">
        <f t="shared" si="15"/>
        <v>27.312404361323598</v>
      </c>
      <c r="U21" s="36">
        <f t="shared" si="16"/>
        <v>99.999999999999986</v>
      </c>
      <c r="X21">
        <v>28.247521947601442</v>
      </c>
    </row>
    <row r="22" spans="1:24" x14ac:dyDescent="0.3">
      <c r="A22" t="s">
        <v>797</v>
      </c>
      <c r="B22">
        <v>20.326799999999999</v>
      </c>
      <c r="C22">
        <v>34.396099999999997</v>
      </c>
      <c r="D22">
        <v>43.300600000000003</v>
      </c>
      <c r="E22">
        <v>-6.5700000000000003E-3</v>
      </c>
      <c r="F22">
        <v>-2.5899999999999999E-3</v>
      </c>
      <c r="G22">
        <v>-6.43E-3</v>
      </c>
      <c r="H22">
        <v>98.007800000000003</v>
      </c>
      <c r="J22">
        <f t="shared" si="6"/>
        <v>-5.1966666666666663E-3</v>
      </c>
      <c r="K22" s="22">
        <f t="shared" si="7"/>
        <v>-51.966666666666661</v>
      </c>
      <c r="M22" s="36">
        <f t="shared" si="8"/>
        <v>34.396099999999997</v>
      </c>
      <c r="N22" s="36">
        <f t="shared" si="9"/>
        <v>0.63402370555208976</v>
      </c>
      <c r="O22" s="36">
        <f t="shared" si="10"/>
        <v>0.61586571172784232</v>
      </c>
      <c r="P22" s="36">
        <f t="shared" si="11"/>
        <v>0.57780357619428879</v>
      </c>
      <c r="Q22" s="36">
        <f t="shared" si="12"/>
        <v>1.8276929934742208</v>
      </c>
      <c r="R22" s="36">
        <f t="shared" si="13"/>
        <v>34.689836193270523</v>
      </c>
      <c r="S22" s="36">
        <f t="shared" si="14"/>
        <v>33.696343637951848</v>
      </c>
      <c r="T22" s="38">
        <f t="shared" si="15"/>
        <v>31.613820168777629</v>
      </c>
      <c r="U22" s="36">
        <f t="shared" si="16"/>
        <v>100</v>
      </c>
      <c r="X22">
        <v>30.155743800103973</v>
      </c>
    </row>
    <row r="23" spans="1:24" x14ac:dyDescent="0.3">
      <c r="A23" t="s">
        <v>798</v>
      </c>
      <c r="B23">
        <v>21.742799999999999</v>
      </c>
      <c r="C23">
        <v>34.785800000000002</v>
      </c>
      <c r="D23">
        <v>41.252299999999998</v>
      </c>
      <c r="E23">
        <v>-4.1799999999999997E-3</v>
      </c>
      <c r="F23">
        <v>-5.2399999999999999E-3</v>
      </c>
      <c r="G23">
        <v>-3.5500000000000002E-3</v>
      </c>
      <c r="H23">
        <v>97.767899999999997</v>
      </c>
      <c r="J23">
        <f t="shared" si="6"/>
        <v>-4.3233333333333327E-3</v>
      </c>
      <c r="K23" s="22">
        <f t="shared" si="7"/>
        <v>-43.233333333333327</v>
      </c>
      <c r="M23" s="36">
        <f t="shared" si="8"/>
        <v>34.785800000000002</v>
      </c>
      <c r="N23" s="36">
        <f t="shared" si="9"/>
        <v>0.67819089207735483</v>
      </c>
      <c r="O23" s="36">
        <f t="shared" si="10"/>
        <v>0.62284333034914952</v>
      </c>
      <c r="P23" s="36">
        <f t="shared" si="11"/>
        <v>0.5504710435014678</v>
      </c>
      <c r="Q23" s="36">
        <f t="shared" si="12"/>
        <v>1.851505265927972</v>
      </c>
      <c r="R23" s="36">
        <f t="shared" si="13"/>
        <v>36.62916355452257</v>
      </c>
      <c r="S23" s="36">
        <f t="shared" si="14"/>
        <v>33.639835749372345</v>
      </c>
      <c r="T23" s="38">
        <f t="shared" si="15"/>
        <v>29.731000696105092</v>
      </c>
      <c r="U23" s="36">
        <f t="shared" si="16"/>
        <v>100</v>
      </c>
      <c r="X23">
        <v>29.697529483036604</v>
      </c>
    </row>
    <row r="24" spans="1:24" x14ac:dyDescent="0.3">
      <c r="A24" t="s">
        <v>799</v>
      </c>
      <c r="B24">
        <v>21.405899999999999</v>
      </c>
      <c r="C24">
        <v>34.815899999999999</v>
      </c>
      <c r="D24">
        <v>41.646700000000003</v>
      </c>
      <c r="E24">
        <v>0.14335999999999999</v>
      </c>
      <c r="F24">
        <v>0.14616000000000001</v>
      </c>
      <c r="G24">
        <v>0.14380000000000001</v>
      </c>
      <c r="H24">
        <v>98.3018</v>
      </c>
      <c r="J24">
        <f t="shared" si="6"/>
        <v>0.14444000000000001</v>
      </c>
      <c r="K24" s="22">
        <f t="shared" si="7"/>
        <v>1444.4</v>
      </c>
      <c r="M24" s="36">
        <f t="shared" si="8"/>
        <v>34.815899999999999</v>
      </c>
      <c r="N24" s="36">
        <f t="shared" si="9"/>
        <v>0.66768247036805983</v>
      </c>
      <c r="O24" s="36">
        <f t="shared" si="10"/>
        <v>0.62338227394807522</v>
      </c>
      <c r="P24" s="36">
        <f t="shared" si="11"/>
        <v>0.55573392046970915</v>
      </c>
      <c r="Q24" s="36">
        <f t="shared" si="12"/>
        <v>1.8467986647858441</v>
      </c>
      <c r="R24" s="36">
        <f t="shared" si="13"/>
        <v>36.153506232120044</v>
      </c>
      <c r="S24" s="36">
        <f t="shared" si="14"/>
        <v>33.754750089142121</v>
      </c>
      <c r="T24" s="38">
        <f t="shared" si="15"/>
        <v>30.091743678737846</v>
      </c>
      <c r="U24" s="36">
        <f t="shared" si="16"/>
        <v>100.00000000000001</v>
      </c>
      <c r="X24">
        <v>29.553615960338746</v>
      </c>
    </row>
    <row r="25" spans="1:24" x14ac:dyDescent="0.3">
      <c r="A25" t="s">
        <v>800</v>
      </c>
      <c r="B25">
        <v>20.650300000000001</v>
      </c>
      <c r="C25">
        <v>34.649299999999997</v>
      </c>
      <c r="D25">
        <v>42.787799999999997</v>
      </c>
      <c r="E25">
        <v>-5.1700000000000001E-3</v>
      </c>
      <c r="F25">
        <v>-4.4299999999999999E-3</v>
      </c>
      <c r="G25">
        <v>-3.7399999999999998E-3</v>
      </c>
      <c r="H25">
        <v>98.073999999999998</v>
      </c>
      <c r="J25">
        <f t="shared" si="6"/>
        <v>-4.4466666666666673E-3</v>
      </c>
      <c r="K25" s="22">
        <f t="shared" si="7"/>
        <v>-44.466666666666676</v>
      </c>
      <c r="M25" s="36">
        <f t="shared" si="8"/>
        <v>34.649299999999997</v>
      </c>
      <c r="N25" s="36">
        <f t="shared" si="9"/>
        <v>0.64411416094822205</v>
      </c>
      <c r="O25" s="36">
        <f t="shared" si="10"/>
        <v>0.62039928379588172</v>
      </c>
      <c r="P25" s="36">
        <f t="shared" si="11"/>
        <v>0.57096076861489187</v>
      </c>
      <c r="Q25" s="36">
        <f t="shared" si="12"/>
        <v>1.8354742133589956</v>
      </c>
      <c r="R25" s="36">
        <f t="shared" si="13"/>
        <v>35.092520301304901</v>
      </c>
      <c r="S25" s="36">
        <f t="shared" si="14"/>
        <v>33.800490319094415</v>
      </c>
      <c r="T25" s="38">
        <f t="shared" si="15"/>
        <v>31.10698937960068</v>
      </c>
      <c r="U25" s="36">
        <f t="shared" si="16"/>
        <v>99.999999999999986</v>
      </c>
      <c r="X25">
        <v>30.189477022689289</v>
      </c>
    </row>
    <row r="26" spans="1:24" x14ac:dyDescent="0.3">
      <c r="A26" t="s">
        <v>801</v>
      </c>
      <c r="B26">
        <v>20.694199999999999</v>
      </c>
      <c r="C26">
        <v>34.496400000000001</v>
      </c>
      <c r="D26">
        <v>42.519199999999998</v>
      </c>
      <c r="E26">
        <v>-1.0200000000000001E-3</v>
      </c>
      <c r="F26">
        <v>-8.8999999999999995E-4</v>
      </c>
      <c r="G26">
        <v>-3.8500000000000001E-3</v>
      </c>
      <c r="H26">
        <v>97.703999999999994</v>
      </c>
      <c r="J26">
        <f t="shared" si="6"/>
        <v>-1.92E-3</v>
      </c>
      <c r="K26" s="22">
        <f t="shared" si="7"/>
        <v>-19.2</v>
      </c>
      <c r="M26" s="36">
        <f t="shared" si="8"/>
        <v>34.496400000000001</v>
      </c>
      <c r="N26" s="36">
        <f t="shared" si="9"/>
        <v>0.64548346849656879</v>
      </c>
      <c r="O26" s="36">
        <f t="shared" si="10"/>
        <v>0.61766159355416295</v>
      </c>
      <c r="P26" s="36">
        <f t="shared" si="11"/>
        <v>0.56737656792100344</v>
      </c>
      <c r="Q26" s="36">
        <f t="shared" si="12"/>
        <v>1.8305216299717353</v>
      </c>
      <c r="R26" s="36">
        <f t="shared" si="13"/>
        <v>35.26226939511966</v>
      </c>
      <c r="S26" s="36">
        <f t="shared" si="14"/>
        <v>33.742381594458415</v>
      </c>
      <c r="T26" s="38">
        <f t="shared" si="15"/>
        <v>30.995349010421918</v>
      </c>
      <c r="U26" s="36">
        <f t="shared" si="16"/>
        <v>99.999999999999986</v>
      </c>
      <c r="X26">
        <v>31.741283622682772</v>
      </c>
    </row>
    <row r="27" spans="1:24" x14ac:dyDescent="0.3">
      <c r="A27" t="s">
        <v>804</v>
      </c>
      <c r="B27">
        <v>20.9162</v>
      </c>
      <c r="C27">
        <v>34.684800000000003</v>
      </c>
      <c r="D27">
        <v>42.143000000000001</v>
      </c>
      <c r="E27">
        <v>0.16467999999999999</v>
      </c>
      <c r="F27">
        <v>0.15839</v>
      </c>
      <c r="G27">
        <v>0.15790000000000001</v>
      </c>
      <c r="H27">
        <v>98.224999999999994</v>
      </c>
      <c r="J27">
        <f t="shared" si="6"/>
        <v>0.16032333333333335</v>
      </c>
      <c r="K27" s="22">
        <f t="shared" si="7"/>
        <v>1603.2333333333333</v>
      </c>
      <c r="M27" s="36">
        <f t="shared" si="8"/>
        <v>34.684800000000003</v>
      </c>
      <c r="N27" s="36">
        <f t="shared" si="9"/>
        <v>0.65240798502807229</v>
      </c>
      <c r="O27" s="36">
        <f t="shared" si="10"/>
        <v>0.62103491495076102</v>
      </c>
      <c r="P27" s="36">
        <f t="shared" si="11"/>
        <v>0.56235655190819323</v>
      </c>
      <c r="Q27" s="36">
        <f t="shared" si="12"/>
        <v>1.8357994518870266</v>
      </c>
      <c r="R27" s="36">
        <f t="shared" si="13"/>
        <v>35.538085838159454</v>
      </c>
      <c r="S27" s="36">
        <f t="shared" si="14"/>
        <v>33.829126286773665</v>
      </c>
      <c r="T27" s="38">
        <f t="shared" si="15"/>
        <v>30.632787875066875</v>
      </c>
      <c r="U27" s="36">
        <f t="shared" si="16"/>
        <v>100</v>
      </c>
      <c r="X27">
        <v>31.391630566339941</v>
      </c>
    </row>
    <row r="28" spans="1:24" x14ac:dyDescent="0.3">
      <c r="A28" s="1"/>
      <c r="B28" s="1"/>
      <c r="K28" s="22"/>
      <c r="M28" s="36"/>
      <c r="N28" s="36"/>
      <c r="O28" s="36"/>
      <c r="P28" s="36"/>
      <c r="Q28" s="36"/>
      <c r="R28" s="36"/>
      <c r="S28" s="36"/>
      <c r="T28" s="38"/>
      <c r="U28" s="36"/>
      <c r="X28">
        <v>31.253120729499656</v>
      </c>
    </row>
    <row r="29" spans="1:24" x14ac:dyDescent="0.3">
      <c r="A29" s="1"/>
      <c r="K29" s="22"/>
      <c r="M29" s="36"/>
      <c r="N29" s="36"/>
      <c r="O29" s="36"/>
      <c r="P29" s="36"/>
      <c r="Q29" s="36"/>
      <c r="R29" s="36"/>
      <c r="S29" s="36"/>
      <c r="T29" s="38"/>
      <c r="U29" s="36"/>
      <c r="X29">
        <v>30.997552470067642</v>
      </c>
    </row>
    <row r="30" spans="1:24" x14ac:dyDescent="0.3">
      <c r="A30" s="1" t="s">
        <v>805</v>
      </c>
      <c r="B30" s="1" t="s">
        <v>710</v>
      </c>
      <c r="K30" s="22"/>
      <c r="M30" s="36"/>
      <c r="N30" s="36"/>
      <c r="O30" s="36"/>
      <c r="P30" s="36"/>
      <c r="Q30" s="36"/>
      <c r="R30" s="36"/>
      <c r="S30" s="36"/>
      <c r="T30" s="38"/>
      <c r="U30" s="36"/>
      <c r="X30">
        <v>31.411199789030558</v>
      </c>
    </row>
    <row r="31" spans="1:24" x14ac:dyDescent="0.3">
      <c r="A31" t="s">
        <v>0</v>
      </c>
      <c r="B31" t="s">
        <v>13</v>
      </c>
      <c r="C31" t="s">
        <v>380</v>
      </c>
      <c r="D31" t="s">
        <v>12</v>
      </c>
      <c r="E31" t="s">
        <v>15</v>
      </c>
      <c r="F31" t="s">
        <v>15</v>
      </c>
      <c r="G31" t="s">
        <v>15</v>
      </c>
      <c r="H31" t="s">
        <v>29</v>
      </c>
      <c r="K31" s="22"/>
      <c r="M31" s="36"/>
      <c r="N31" s="36"/>
      <c r="O31" s="36"/>
      <c r="P31" s="36"/>
      <c r="Q31" s="36"/>
      <c r="R31" s="36"/>
      <c r="S31" s="36"/>
      <c r="T31" s="38"/>
      <c r="U31" s="36"/>
      <c r="X31">
        <v>31.129275965091136</v>
      </c>
    </row>
    <row r="32" spans="1:24" x14ac:dyDescent="0.3">
      <c r="A32" t="s">
        <v>806</v>
      </c>
      <c r="B32">
        <v>22.918800000000001</v>
      </c>
      <c r="C32">
        <v>35.3825</v>
      </c>
      <c r="D32">
        <v>39.780999999999999</v>
      </c>
      <c r="E32">
        <v>2.6900000000000001E-3</v>
      </c>
      <c r="F32">
        <v>2.7399999999999998E-3</v>
      </c>
      <c r="G32">
        <v>9.0000000000000006E-5</v>
      </c>
      <c r="H32">
        <v>98.087900000000005</v>
      </c>
      <c r="J32">
        <f t="shared" si="6"/>
        <v>1.8399999999999998E-3</v>
      </c>
      <c r="K32" s="22">
        <f t="shared" si="7"/>
        <v>18.399999999999999</v>
      </c>
      <c r="M32" s="36">
        <f t="shared" si="8"/>
        <v>35.3825</v>
      </c>
      <c r="N32" s="36">
        <f t="shared" si="9"/>
        <v>0.71487211478477852</v>
      </c>
      <c r="O32" s="36">
        <f t="shared" si="10"/>
        <v>0.6335273052820054</v>
      </c>
      <c r="P32" s="36">
        <f t="shared" si="11"/>
        <v>0.53083800373632239</v>
      </c>
      <c r="Q32" s="36">
        <f t="shared" si="12"/>
        <v>1.8792374238031062</v>
      </c>
      <c r="R32" s="36">
        <f t="shared" si="13"/>
        <v>38.040542707906283</v>
      </c>
      <c r="S32" s="36">
        <f t="shared" si="14"/>
        <v>33.711935344492275</v>
      </c>
      <c r="T32" s="38">
        <f t="shared" si="15"/>
        <v>28.247521947601442</v>
      </c>
      <c r="U32" s="36">
        <f t="shared" si="16"/>
        <v>100</v>
      </c>
      <c r="X32">
        <v>30.136860671618233</v>
      </c>
    </row>
    <row r="33" spans="1:24" x14ac:dyDescent="0.3">
      <c r="A33" t="s">
        <v>807</v>
      </c>
      <c r="B33">
        <v>21.340800000000002</v>
      </c>
      <c r="C33">
        <v>35.149700000000003</v>
      </c>
      <c r="D33">
        <v>41.901200000000003</v>
      </c>
      <c r="E33">
        <v>-2.1199999999999999E-3</v>
      </c>
      <c r="F33">
        <v>4.4600000000000004E-3</v>
      </c>
      <c r="G33">
        <v>8.7000000000000001E-4</v>
      </c>
      <c r="H33">
        <v>98.394999999999996</v>
      </c>
      <c r="J33">
        <f t="shared" si="6"/>
        <v>1.0700000000000002E-3</v>
      </c>
      <c r="K33" s="22">
        <f t="shared" si="7"/>
        <v>10.700000000000003</v>
      </c>
      <c r="M33" s="36">
        <f t="shared" si="8"/>
        <v>35.149700000000003</v>
      </c>
      <c r="N33" s="36">
        <f t="shared" si="9"/>
        <v>0.66565190268247032</v>
      </c>
      <c r="O33" s="36">
        <f t="shared" si="10"/>
        <v>0.62935899731423461</v>
      </c>
      <c r="P33" s="36">
        <f t="shared" si="11"/>
        <v>0.55912997064318126</v>
      </c>
      <c r="Q33" s="36">
        <f t="shared" si="12"/>
        <v>1.8541408706398861</v>
      </c>
      <c r="R33" s="36">
        <f t="shared" si="13"/>
        <v>35.900826804640033</v>
      </c>
      <c r="S33" s="36">
        <f t="shared" si="14"/>
        <v>33.943429395255997</v>
      </c>
      <c r="T33" s="38">
        <f t="shared" si="15"/>
        <v>30.155743800103973</v>
      </c>
      <c r="U33" s="36">
        <f t="shared" si="16"/>
        <v>100</v>
      </c>
      <c r="X33">
        <v>31.383120474521114</v>
      </c>
    </row>
    <row r="34" spans="1:24" x14ac:dyDescent="0.3">
      <c r="A34" t="s">
        <v>808</v>
      </c>
      <c r="B34">
        <v>21.663799999999998</v>
      </c>
      <c r="C34">
        <v>35.189399999999999</v>
      </c>
      <c r="D34">
        <v>41.337000000000003</v>
      </c>
      <c r="E34">
        <v>2.4000000000000001E-4</v>
      </c>
      <c r="F34">
        <v>2.9499999999999999E-3</v>
      </c>
      <c r="G34">
        <v>8.1799999999999998E-3</v>
      </c>
      <c r="H34">
        <v>98.201599999999999</v>
      </c>
      <c r="J34">
        <f t="shared" si="6"/>
        <v>3.79E-3</v>
      </c>
      <c r="K34" s="22">
        <f t="shared" si="7"/>
        <v>37.9</v>
      </c>
      <c r="M34" s="36">
        <f t="shared" si="8"/>
        <v>35.189399999999999</v>
      </c>
      <c r="N34" s="36">
        <f t="shared" si="9"/>
        <v>0.67572676232064866</v>
      </c>
      <c r="O34" s="36">
        <f t="shared" si="10"/>
        <v>0.63006982990152194</v>
      </c>
      <c r="P34" s="36">
        <f t="shared" si="11"/>
        <v>0.55160128102481987</v>
      </c>
      <c r="Q34" s="36">
        <f t="shared" si="12"/>
        <v>1.8573978732469905</v>
      </c>
      <c r="R34" s="36">
        <f t="shared" si="13"/>
        <v>36.380291592526916</v>
      </c>
      <c r="S34" s="36">
        <f t="shared" si="14"/>
        <v>33.92217892443648</v>
      </c>
      <c r="T34" s="38">
        <f t="shared" si="15"/>
        <v>29.697529483036604</v>
      </c>
      <c r="U34" s="36">
        <f t="shared" si="16"/>
        <v>100</v>
      </c>
      <c r="X34">
        <v>31.892085881651436</v>
      </c>
    </row>
    <row r="35" spans="1:24" x14ac:dyDescent="0.3">
      <c r="A35" t="s">
        <v>809</v>
      </c>
      <c r="B35">
        <v>21.852499999999999</v>
      </c>
      <c r="C35">
        <v>35.0974</v>
      </c>
      <c r="D35">
        <v>41.185899999999997</v>
      </c>
      <c r="E35">
        <v>-2.2100000000000002E-3</v>
      </c>
      <c r="F35">
        <v>4.3299999999999996E-3</v>
      </c>
      <c r="G35">
        <v>6.8700000000000002E-3</v>
      </c>
      <c r="H35">
        <v>98.144800000000004</v>
      </c>
      <c r="J35">
        <f t="shared" si="6"/>
        <v>2.9966666666666666E-3</v>
      </c>
      <c r="K35" s="22">
        <f t="shared" si="7"/>
        <v>29.966666666666665</v>
      </c>
      <c r="M35" s="36">
        <f t="shared" si="8"/>
        <v>35.0974</v>
      </c>
      <c r="N35" s="36">
        <f t="shared" si="9"/>
        <v>0.68161260137242663</v>
      </c>
      <c r="O35" s="36">
        <f t="shared" si="10"/>
        <v>0.62842256042972244</v>
      </c>
      <c r="P35" s="36">
        <f t="shared" si="11"/>
        <v>0.5495850013344008</v>
      </c>
      <c r="Q35" s="36">
        <f t="shared" si="12"/>
        <v>1.8596201631365499</v>
      </c>
      <c r="R35" s="36">
        <f t="shared" si="13"/>
        <v>36.653323882161871</v>
      </c>
      <c r="S35" s="36">
        <f t="shared" si="14"/>
        <v>33.793060157499383</v>
      </c>
      <c r="T35" s="38">
        <f t="shared" si="15"/>
        <v>29.553615960338746</v>
      </c>
      <c r="U35" s="36">
        <f t="shared" si="16"/>
        <v>100</v>
      </c>
      <c r="X35">
        <v>31.192117222059561</v>
      </c>
    </row>
    <row r="36" spans="1:24" x14ac:dyDescent="0.3">
      <c r="K36" s="22"/>
      <c r="M36" s="36"/>
      <c r="N36" s="36"/>
      <c r="O36" s="36"/>
      <c r="P36" s="36"/>
      <c r="Q36" s="36"/>
      <c r="R36" s="36"/>
      <c r="S36" s="36"/>
      <c r="T36" s="38"/>
      <c r="U36" s="36"/>
      <c r="X36">
        <v>30.627511465096177</v>
      </c>
    </row>
    <row r="37" spans="1:24" x14ac:dyDescent="0.3">
      <c r="K37" s="22"/>
      <c r="M37" s="36"/>
      <c r="N37" s="36"/>
      <c r="O37" s="36"/>
      <c r="P37" s="36"/>
      <c r="Q37" s="36"/>
      <c r="R37" s="36"/>
      <c r="S37" s="36"/>
      <c r="T37" s="38"/>
      <c r="U37" s="36"/>
      <c r="X37">
        <v>31.643934303362954</v>
      </c>
    </row>
    <row r="38" spans="1:24" x14ac:dyDescent="0.3">
      <c r="A38" s="1" t="s">
        <v>810</v>
      </c>
      <c r="B38" s="1" t="s">
        <v>803</v>
      </c>
      <c r="K38" s="22"/>
      <c r="M38" s="36"/>
      <c r="N38" s="36"/>
      <c r="O38" s="36"/>
      <c r="P38" s="36"/>
      <c r="Q38" s="36"/>
      <c r="R38" s="36"/>
      <c r="S38" s="36"/>
      <c r="T38" s="38"/>
      <c r="U38" s="36"/>
      <c r="X38">
        <v>28.556746323505589</v>
      </c>
    </row>
    <row r="39" spans="1:24" x14ac:dyDescent="0.3">
      <c r="A39" t="s">
        <v>0</v>
      </c>
      <c r="B39" t="s">
        <v>13</v>
      </c>
      <c r="C39" t="s">
        <v>380</v>
      </c>
      <c r="D39" t="s">
        <v>12</v>
      </c>
      <c r="E39" t="s">
        <v>15</v>
      </c>
      <c r="F39" t="s">
        <v>15</v>
      </c>
      <c r="G39" t="s">
        <v>15</v>
      </c>
      <c r="H39" t="s">
        <v>29</v>
      </c>
      <c r="K39" s="22"/>
      <c r="M39" s="36"/>
      <c r="N39" s="36"/>
      <c r="O39" s="36"/>
      <c r="P39" s="36"/>
      <c r="Q39" s="36"/>
      <c r="R39" s="36"/>
      <c r="S39" s="36"/>
      <c r="T39" s="38"/>
      <c r="U39" s="36"/>
      <c r="X39">
        <v>30.862912326710134</v>
      </c>
    </row>
    <row r="40" spans="1:24" x14ac:dyDescent="0.3">
      <c r="A40" t="s">
        <v>815</v>
      </c>
      <c r="B40">
        <v>51.880600000000001</v>
      </c>
      <c r="C40">
        <v>45.636099999999999</v>
      </c>
      <c r="D40">
        <v>1.16859</v>
      </c>
      <c r="E40">
        <v>-5.0000000000000001E-4</v>
      </c>
      <c r="F40">
        <v>2.4499999999999999E-3</v>
      </c>
      <c r="G40">
        <v>-2.63E-3</v>
      </c>
      <c r="H40">
        <v>98.684600000000003</v>
      </c>
      <c r="J40">
        <f t="shared" si="6"/>
        <v>-2.2666666666666668E-4</v>
      </c>
      <c r="K40" s="22">
        <f t="shared" si="7"/>
        <v>-2.2666666666666666</v>
      </c>
      <c r="M40" s="36">
        <f t="shared" si="8"/>
        <v>45.636099999999999</v>
      </c>
      <c r="N40" s="36">
        <f t="shared" si="9"/>
        <v>1.6182345601996255</v>
      </c>
      <c r="O40" s="36">
        <f t="shared" si="10"/>
        <v>0.81711906893464636</v>
      </c>
      <c r="P40" s="36">
        <f t="shared" si="11"/>
        <v>1.5593674939951962E-2</v>
      </c>
      <c r="Q40" s="36">
        <f t="shared" si="12"/>
        <v>2.4509473040742238</v>
      </c>
      <c r="R40" s="36">
        <f t="shared" si="13"/>
        <v>66.024861387661204</v>
      </c>
      <c r="S40" s="36">
        <f t="shared" si="14"/>
        <v>33.33890808571627</v>
      </c>
      <c r="T40" s="38">
        <f t="shared" si="15"/>
        <v>0.63623052662252289</v>
      </c>
      <c r="U40" s="36">
        <f t="shared" si="16"/>
        <v>100</v>
      </c>
      <c r="X40">
        <v>30.573987824667423</v>
      </c>
    </row>
    <row r="41" spans="1:24" x14ac:dyDescent="0.3">
      <c r="A41" t="s">
        <v>816</v>
      </c>
      <c r="B41">
        <v>3.8009300000000001</v>
      </c>
      <c r="C41">
        <v>3.3822700000000001</v>
      </c>
      <c r="D41">
        <v>1.8249999999999999E-2</v>
      </c>
      <c r="E41">
        <v>-4.4400000000000004E-3</v>
      </c>
      <c r="F41">
        <v>-1.1199999999999999E-3</v>
      </c>
      <c r="G41">
        <v>-4.8000000000000001E-4</v>
      </c>
      <c r="H41">
        <v>7.1954099999999999</v>
      </c>
      <c r="J41">
        <f t="shared" si="6"/>
        <v>-2.0133333333333336E-3</v>
      </c>
      <c r="K41" s="22">
        <f t="shared" si="7"/>
        <v>-20.133333333333336</v>
      </c>
      <c r="M41" s="36">
        <f t="shared" si="8"/>
        <v>3.3822700000000001</v>
      </c>
      <c r="N41" s="36">
        <f t="shared" si="9"/>
        <v>0.11855676855895196</v>
      </c>
      <c r="O41" s="36">
        <f t="shared" si="10"/>
        <v>6.0559892569382275E-2</v>
      </c>
      <c r="P41" s="36">
        <f t="shared" si="11"/>
        <v>2.4352815585801973E-4</v>
      </c>
      <c r="Q41" s="36">
        <f t="shared" si="12"/>
        <v>0.17936018928419226</v>
      </c>
      <c r="R41" s="36">
        <f t="shared" si="13"/>
        <v>66.099823507155975</v>
      </c>
      <c r="S41" s="36">
        <f t="shared" si="14"/>
        <v>33.764400456461644</v>
      </c>
      <c r="T41" s="38">
        <f t="shared" si="15"/>
        <v>0.13577603638238514</v>
      </c>
      <c r="U41" s="36">
        <f t="shared" si="16"/>
        <v>100</v>
      </c>
      <c r="X41">
        <v>31.325615396385412</v>
      </c>
    </row>
    <row r="42" spans="1:24" x14ac:dyDescent="0.3">
      <c r="K42" s="22"/>
      <c r="M42" s="36"/>
      <c r="N42" s="36"/>
      <c r="O42" s="36"/>
      <c r="P42" s="36"/>
      <c r="Q42" s="36"/>
      <c r="R42" s="36"/>
      <c r="S42" s="36"/>
      <c r="T42" s="38"/>
      <c r="U42" s="36"/>
      <c r="X42">
        <v>31.0685417823893</v>
      </c>
    </row>
    <row r="43" spans="1:24" x14ac:dyDescent="0.3">
      <c r="K43" s="22"/>
      <c r="M43" s="36"/>
      <c r="N43" s="36"/>
      <c r="O43" s="36"/>
      <c r="P43" s="36"/>
      <c r="Q43" s="36"/>
      <c r="R43" s="36"/>
      <c r="S43" s="36"/>
      <c r="T43" s="38"/>
      <c r="U43" s="36"/>
      <c r="X43">
        <v>28.74422351923203</v>
      </c>
    </row>
    <row r="44" spans="1:24" x14ac:dyDescent="0.3">
      <c r="A44" s="1" t="s">
        <v>811</v>
      </c>
      <c r="B44" s="1" t="s">
        <v>812</v>
      </c>
      <c r="K44" s="22"/>
      <c r="M44" s="36"/>
      <c r="N44" s="36"/>
      <c r="O44" s="36"/>
      <c r="P44" s="36"/>
      <c r="Q44" s="36"/>
      <c r="R44" s="36"/>
      <c r="S44" s="36"/>
      <c r="T44" s="38"/>
      <c r="U44" s="36"/>
      <c r="X44">
        <v>31.076166761129709</v>
      </c>
    </row>
    <row r="45" spans="1:24" x14ac:dyDescent="0.3">
      <c r="A45" t="s">
        <v>0</v>
      </c>
      <c r="B45" t="s">
        <v>13</v>
      </c>
      <c r="C45" t="s">
        <v>380</v>
      </c>
      <c r="D45" t="s">
        <v>12</v>
      </c>
      <c r="E45" t="s">
        <v>15</v>
      </c>
      <c r="F45" t="s">
        <v>15</v>
      </c>
      <c r="G45" t="s">
        <v>15</v>
      </c>
      <c r="H45" t="s">
        <v>29</v>
      </c>
      <c r="K45" s="22"/>
      <c r="M45" s="36"/>
      <c r="N45" s="36"/>
      <c r="O45" s="36"/>
      <c r="P45" s="36"/>
      <c r="Q45" s="36"/>
      <c r="R45" s="36"/>
      <c r="S45" s="36"/>
      <c r="T45" s="38"/>
      <c r="U45" s="36"/>
      <c r="X45">
        <v>30.088247454830267</v>
      </c>
    </row>
    <row r="46" spans="1:24" x14ac:dyDescent="0.3">
      <c r="A46" t="s">
        <v>817</v>
      </c>
      <c r="B46">
        <v>52.942500000000003</v>
      </c>
      <c r="C46">
        <v>45.908499999999997</v>
      </c>
      <c r="D46">
        <v>-1.8159999999999999E-2</v>
      </c>
      <c r="E46">
        <v>-2.8300000000000001E-3</v>
      </c>
      <c r="F46">
        <v>6.9999999999999994E-5</v>
      </c>
      <c r="G46">
        <v>-1.81E-3</v>
      </c>
      <c r="H46">
        <v>98.828299999999999</v>
      </c>
      <c r="J46">
        <f t="shared" si="6"/>
        <v>-1.5233333333333331E-3</v>
      </c>
      <c r="K46" s="22">
        <f t="shared" si="7"/>
        <v>-15.233333333333331</v>
      </c>
      <c r="M46" s="36">
        <f t="shared" si="8"/>
        <v>45.908499999999997</v>
      </c>
      <c r="N46" s="36">
        <f t="shared" si="9"/>
        <v>1.6513568309419837</v>
      </c>
      <c r="O46" s="36">
        <f t="shared" si="10"/>
        <v>0.821996418979409</v>
      </c>
      <c r="P46" s="36">
        <f t="shared" si="11"/>
        <v>-2.4232719508940486E-4</v>
      </c>
      <c r="Q46" s="36">
        <f t="shared" si="12"/>
        <v>2.4731109227263035</v>
      </c>
      <c r="R46" s="36">
        <f t="shared" si="13"/>
        <v>66.772453098123236</v>
      </c>
      <c r="S46" s="36">
        <f t="shared" si="14"/>
        <v>33.237345378478139</v>
      </c>
      <c r="T46" s="38">
        <f t="shared" si="15"/>
        <v>-9.7984766013757552E-3</v>
      </c>
      <c r="U46" s="36">
        <f t="shared" si="16"/>
        <v>100</v>
      </c>
      <c r="X46">
        <v>29.131294269462302</v>
      </c>
    </row>
    <row r="47" spans="1:24" x14ac:dyDescent="0.3">
      <c r="A47" t="s">
        <v>818</v>
      </c>
      <c r="B47">
        <v>52.7943</v>
      </c>
      <c r="C47">
        <v>45.8003</v>
      </c>
      <c r="D47">
        <v>-1.81E-3</v>
      </c>
      <c r="E47">
        <v>-1.9499999999999999E-3</v>
      </c>
      <c r="F47">
        <v>-1.07E-3</v>
      </c>
      <c r="G47">
        <v>1.64E-3</v>
      </c>
      <c r="H47">
        <v>98.591399999999993</v>
      </c>
      <c r="J47">
        <f t="shared" si="6"/>
        <v>-4.6000000000000007E-4</v>
      </c>
      <c r="K47" s="22">
        <f t="shared" si="7"/>
        <v>-4.6000000000000005</v>
      </c>
      <c r="M47" s="36">
        <f t="shared" si="8"/>
        <v>45.8003</v>
      </c>
      <c r="N47" s="36">
        <f t="shared" si="9"/>
        <v>1.6467342482844665</v>
      </c>
      <c r="O47" s="36">
        <f t="shared" si="10"/>
        <v>0.82005908683974926</v>
      </c>
      <c r="P47" s="36">
        <f t="shared" si="11"/>
        <v>-2.4152655457699495E-5</v>
      </c>
      <c r="Q47" s="36">
        <f t="shared" si="12"/>
        <v>2.4667691824687576</v>
      </c>
      <c r="R47" s="36">
        <f t="shared" si="13"/>
        <v>66.756722111973403</v>
      </c>
      <c r="S47" s="36">
        <f t="shared" si="14"/>
        <v>33.244257009041647</v>
      </c>
      <c r="T47" s="38">
        <f t="shared" si="15"/>
        <v>-9.7912101502449327E-4</v>
      </c>
      <c r="U47" s="36">
        <f t="shared" si="16"/>
        <v>100.00000000000003</v>
      </c>
      <c r="X47">
        <v>30.038281853809373</v>
      </c>
    </row>
    <row r="48" spans="1:24" x14ac:dyDescent="0.3">
      <c r="A48" t="s">
        <v>819</v>
      </c>
      <c r="B48">
        <v>52.389600000000002</v>
      </c>
      <c r="C48">
        <v>45.108800000000002</v>
      </c>
      <c r="D48">
        <v>2.0199999999999999E-2</v>
      </c>
      <c r="E48">
        <v>-6.6800000000000002E-3</v>
      </c>
      <c r="F48">
        <v>4.2999999999999999E-4</v>
      </c>
      <c r="G48">
        <v>1.34E-3</v>
      </c>
      <c r="H48">
        <v>97.5137</v>
      </c>
      <c r="J48">
        <f t="shared" si="6"/>
        <v>-1.6366666666666667E-3</v>
      </c>
      <c r="K48" s="22">
        <f t="shared" si="7"/>
        <v>-16.366666666666667</v>
      </c>
      <c r="M48" s="36">
        <f t="shared" si="8"/>
        <v>45.108800000000002</v>
      </c>
      <c r="N48" s="36">
        <f t="shared" si="9"/>
        <v>1.6341110417966311</v>
      </c>
      <c r="O48" s="36">
        <f t="shared" si="10"/>
        <v>0.80767770814682183</v>
      </c>
      <c r="P48" s="36">
        <f t="shared" si="11"/>
        <v>2.6954897251134239E-4</v>
      </c>
      <c r="Q48" s="36">
        <f t="shared" si="12"/>
        <v>2.4420582989159643</v>
      </c>
      <c r="R48" s="36">
        <f t="shared" si="13"/>
        <v>66.915316580362443</v>
      </c>
      <c r="S48" s="36">
        <f t="shared" si="14"/>
        <v>33.073645641684799</v>
      </c>
      <c r="T48" s="38">
        <f t="shared" si="15"/>
        <v>1.1037777952762054E-2</v>
      </c>
      <c r="U48" s="36">
        <f t="shared" si="16"/>
        <v>100</v>
      </c>
      <c r="X48">
        <f>_xlfn.STDEV.P(X4:X47)</f>
        <v>1.3665502234237621</v>
      </c>
    </row>
    <row r="49" spans="1:21" x14ac:dyDescent="0.3">
      <c r="A49" t="s">
        <v>820</v>
      </c>
      <c r="B49">
        <v>52.9572</v>
      </c>
      <c r="C49">
        <v>45.676699999999997</v>
      </c>
      <c r="D49">
        <v>6.6159999999999997E-2</v>
      </c>
      <c r="E49">
        <v>-1.1E-4</v>
      </c>
      <c r="F49">
        <v>-8.5999999999999998E-4</v>
      </c>
      <c r="G49">
        <v>-1.3999999999999999E-4</v>
      </c>
      <c r="H49">
        <v>98.698999999999998</v>
      </c>
      <c r="J49">
        <f t="shared" si="6"/>
        <v>-3.6999999999999994E-4</v>
      </c>
      <c r="K49" s="22">
        <f t="shared" si="7"/>
        <v>-3.6999999999999993</v>
      </c>
      <c r="M49" s="36">
        <f t="shared" si="8"/>
        <v>45.676699999999997</v>
      </c>
      <c r="N49" s="36">
        <f t="shared" si="9"/>
        <v>1.6518153462258265</v>
      </c>
      <c r="O49" s="36">
        <f t="shared" si="10"/>
        <v>0.81784601611459262</v>
      </c>
      <c r="P49" s="36">
        <f t="shared" si="11"/>
        <v>8.8283960501734716E-4</v>
      </c>
      <c r="Q49" s="36">
        <f t="shared" si="12"/>
        <v>2.4705442019454367</v>
      </c>
      <c r="R49" s="36">
        <f t="shared" si="13"/>
        <v>66.860384239436002</v>
      </c>
      <c r="S49" s="36">
        <f t="shared" si="14"/>
        <v>33.103881139652458</v>
      </c>
      <c r="T49" s="38">
        <f t="shared" si="15"/>
        <v>3.5734620911544619E-2</v>
      </c>
      <c r="U49" s="36">
        <f t="shared" si="16"/>
        <v>100</v>
      </c>
    </row>
    <row r="50" spans="1:21" x14ac:dyDescent="0.3">
      <c r="K50" s="22"/>
      <c r="M50" s="36"/>
      <c r="N50" s="36"/>
      <c r="O50" s="36"/>
      <c r="P50" s="36"/>
      <c r="Q50" s="36"/>
      <c r="R50" s="36"/>
      <c r="S50" s="36"/>
      <c r="T50" s="38"/>
      <c r="U50" s="36"/>
    </row>
    <row r="51" spans="1:21" x14ac:dyDescent="0.3">
      <c r="K51" s="22"/>
      <c r="M51" s="36"/>
      <c r="N51" s="36"/>
      <c r="O51" s="36"/>
      <c r="P51" s="36"/>
      <c r="Q51" s="36"/>
      <c r="R51" s="36"/>
      <c r="S51" s="36"/>
      <c r="T51" s="38"/>
      <c r="U51" s="36"/>
    </row>
    <row r="52" spans="1:21" x14ac:dyDescent="0.3">
      <c r="A52" s="1" t="s">
        <v>813</v>
      </c>
      <c r="B52" s="1" t="s">
        <v>814</v>
      </c>
      <c r="K52" s="22"/>
      <c r="M52" s="36"/>
      <c r="N52" s="36"/>
      <c r="O52" s="36"/>
      <c r="P52" s="36"/>
      <c r="Q52" s="36"/>
      <c r="R52" s="36"/>
      <c r="S52" s="36"/>
      <c r="T52" s="38"/>
      <c r="U52" s="36"/>
    </row>
    <row r="53" spans="1:21" x14ac:dyDescent="0.3">
      <c r="A53" t="s">
        <v>0</v>
      </c>
      <c r="B53" t="s">
        <v>13</v>
      </c>
      <c r="C53" t="s">
        <v>380</v>
      </c>
      <c r="D53" t="s">
        <v>12</v>
      </c>
      <c r="E53" t="s">
        <v>15</v>
      </c>
      <c r="F53" t="s">
        <v>15</v>
      </c>
      <c r="G53" t="s">
        <v>15</v>
      </c>
      <c r="H53" t="s">
        <v>29</v>
      </c>
      <c r="K53" s="22"/>
      <c r="M53" s="36"/>
      <c r="N53" s="36"/>
      <c r="O53" s="36"/>
      <c r="P53" s="36"/>
      <c r="Q53" s="36"/>
      <c r="R53" s="36"/>
      <c r="S53" s="36"/>
      <c r="T53" s="38"/>
      <c r="U53" s="36"/>
    </row>
    <row r="54" spans="1:21" x14ac:dyDescent="0.3">
      <c r="A54" t="s">
        <v>821</v>
      </c>
      <c r="B54">
        <v>51.874499999999998</v>
      </c>
      <c r="C54">
        <v>45.811700000000002</v>
      </c>
      <c r="D54">
        <v>1.1054999999999999</v>
      </c>
      <c r="E54">
        <v>4.3699999999999998E-3</v>
      </c>
      <c r="F54">
        <v>-1.9000000000000001E-4</v>
      </c>
      <c r="G54">
        <v>2.31E-3</v>
      </c>
      <c r="H54">
        <v>98.798199999999994</v>
      </c>
      <c r="J54">
        <f t="shared" si="6"/>
        <v>2.1633333333333331E-3</v>
      </c>
      <c r="K54" s="22">
        <f t="shared" si="7"/>
        <v>21.633333333333329</v>
      </c>
      <c r="M54" s="36">
        <f t="shared" si="8"/>
        <v>45.811700000000002</v>
      </c>
      <c r="N54" s="36">
        <f t="shared" si="9"/>
        <v>1.6180442919525888</v>
      </c>
      <c r="O54" s="36">
        <f t="shared" si="10"/>
        <v>0.82026320501342886</v>
      </c>
      <c r="P54" s="36">
        <f t="shared" si="11"/>
        <v>1.4751801441152922E-2</v>
      </c>
      <c r="Q54" s="36">
        <f t="shared" si="12"/>
        <v>2.4530592984071706</v>
      </c>
      <c r="R54" s="36">
        <f t="shared" si="13"/>
        <v>65.960260031350373</v>
      </c>
      <c r="S54" s="36">
        <f t="shared" si="14"/>
        <v>33.438376542550159</v>
      </c>
      <c r="T54" s="38">
        <f t="shared" si="15"/>
        <v>0.60136342609946747</v>
      </c>
      <c r="U54" s="36">
        <f t="shared" si="16"/>
        <v>100</v>
      </c>
    </row>
    <row r="55" spans="1:21" x14ac:dyDescent="0.3">
      <c r="A55" t="s">
        <v>822</v>
      </c>
      <c r="B55">
        <v>51.956099999999999</v>
      </c>
      <c r="C55">
        <v>45.846600000000002</v>
      </c>
      <c r="D55">
        <v>0.98802999999999996</v>
      </c>
      <c r="E55">
        <v>1.97E-3</v>
      </c>
      <c r="F55">
        <v>7.9000000000000001E-4</v>
      </c>
      <c r="G55">
        <v>-2.9199999999999999E-3</v>
      </c>
      <c r="H55">
        <v>98.790599999999998</v>
      </c>
      <c r="J55">
        <f t="shared" si="6"/>
        <v>-5.3333333333333326E-5</v>
      </c>
      <c r="K55" s="22">
        <f t="shared" si="7"/>
        <v>-0.53333333333333321</v>
      </c>
      <c r="M55" s="36">
        <f t="shared" si="8"/>
        <v>45.846600000000002</v>
      </c>
      <c r="N55" s="36">
        <f t="shared" si="9"/>
        <v>1.6205895196506548</v>
      </c>
      <c r="O55" s="36">
        <f t="shared" si="10"/>
        <v>0.82088809310653543</v>
      </c>
      <c r="P55" s="36">
        <f t="shared" si="11"/>
        <v>1.3184280757939685E-2</v>
      </c>
      <c r="Q55" s="36">
        <f t="shared" si="12"/>
        <v>2.4546618935151301</v>
      </c>
      <c r="R55" s="36">
        <f t="shared" si="13"/>
        <v>66.020885561959616</v>
      </c>
      <c r="S55" s="36">
        <f t="shared" si="14"/>
        <v>33.442002553394659</v>
      </c>
      <c r="T55" s="38">
        <f t="shared" si="15"/>
        <v>0.53711188464573023</v>
      </c>
      <c r="U55" s="36">
        <f t="shared" si="16"/>
        <v>100</v>
      </c>
    </row>
    <row r="56" spans="1:21" x14ac:dyDescent="0.3">
      <c r="A56" t="s">
        <v>823</v>
      </c>
      <c r="B56">
        <v>52.8919</v>
      </c>
      <c r="C56">
        <v>45.898099999999999</v>
      </c>
      <c r="D56">
        <v>-2.018E-2</v>
      </c>
      <c r="E56">
        <v>-2.5000000000000001E-4</v>
      </c>
      <c r="F56">
        <v>-2.5999999999999998E-4</v>
      </c>
      <c r="G56">
        <v>-2.82E-3</v>
      </c>
      <c r="H56">
        <v>98.766499999999994</v>
      </c>
      <c r="J56">
        <f t="shared" si="6"/>
        <v>-1.1100000000000001E-3</v>
      </c>
      <c r="K56" s="22">
        <f t="shared" si="7"/>
        <v>-11.100000000000001</v>
      </c>
      <c r="M56" s="36">
        <f t="shared" si="8"/>
        <v>45.898099999999999</v>
      </c>
      <c r="N56" s="36">
        <f t="shared" si="9"/>
        <v>1.6497785402370555</v>
      </c>
      <c r="O56" s="36">
        <f t="shared" si="10"/>
        <v>0.82181020590868392</v>
      </c>
      <c r="P56" s="36">
        <f t="shared" si="11"/>
        <v>-2.6928209234053911E-4</v>
      </c>
      <c r="Q56" s="36">
        <f t="shared" si="12"/>
        <v>2.4713194640533991</v>
      </c>
      <c r="R56" s="36">
        <f t="shared" si="13"/>
        <v>66.756992134522676</v>
      </c>
      <c r="S56" s="36">
        <f t="shared" si="14"/>
        <v>33.253904153725657</v>
      </c>
      <c r="T56" s="38">
        <f t="shared" si="15"/>
        <v>-1.0896288248337957E-2</v>
      </c>
      <c r="U56" s="36">
        <f t="shared" si="16"/>
        <v>100</v>
      </c>
    </row>
    <row r="57" spans="1:21" x14ac:dyDescent="0.3">
      <c r="A57" t="s">
        <v>824</v>
      </c>
      <c r="B57">
        <v>52.883899999999997</v>
      </c>
      <c r="C57">
        <v>46.009</v>
      </c>
      <c r="D57">
        <v>1.1780000000000001E-2</v>
      </c>
      <c r="E57">
        <v>1.81E-3</v>
      </c>
      <c r="F57">
        <v>-1.1100000000000001E-3</v>
      </c>
      <c r="G57">
        <v>3.3E-4</v>
      </c>
      <c r="H57">
        <v>98.905699999999996</v>
      </c>
      <c r="J57">
        <f t="shared" si="6"/>
        <v>3.4333333333333329E-4</v>
      </c>
      <c r="K57" s="22">
        <f t="shared" si="7"/>
        <v>3.4333333333333331</v>
      </c>
      <c r="M57" s="36">
        <f t="shared" si="8"/>
        <v>46.009</v>
      </c>
      <c r="N57" s="36">
        <f t="shared" si="9"/>
        <v>1.649529008109794</v>
      </c>
      <c r="O57" s="36">
        <f t="shared" si="10"/>
        <v>0.82379588182632046</v>
      </c>
      <c r="P57" s="36">
        <f t="shared" si="11"/>
        <v>1.5719242060314919E-4</v>
      </c>
      <c r="Q57" s="36">
        <f t="shared" si="12"/>
        <v>2.4734820823567176</v>
      </c>
      <c r="R57" s="36">
        <f t="shared" si="13"/>
        <v>66.688536774769503</v>
      </c>
      <c r="S57" s="36">
        <f t="shared" si="14"/>
        <v>33.305108118730061</v>
      </c>
      <c r="T57" s="38">
        <f t="shared" si="15"/>
        <v>6.3551065004431835E-3</v>
      </c>
      <c r="U57" s="36">
        <f t="shared" si="16"/>
        <v>100</v>
      </c>
    </row>
    <row r="58" spans="1:21" x14ac:dyDescent="0.3">
      <c r="A58" t="s">
        <v>825</v>
      </c>
      <c r="B58">
        <v>52.022500000000001</v>
      </c>
      <c r="C58">
        <v>46.07</v>
      </c>
      <c r="D58">
        <v>0.99988999999999995</v>
      </c>
      <c r="E58">
        <v>-1.5299999999999999E-3</v>
      </c>
      <c r="F58">
        <v>1.4E-3</v>
      </c>
      <c r="G58">
        <v>-2.1199999999999999E-3</v>
      </c>
      <c r="H58">
        <v>99.090100000000007</v>
      </c>
      <c r="J58">
        <f t="shared" si="6"/>
        <v>-7.4999999999999991E-4</v>
      </c>
      <c r="K58" s="22">
        <f t="shared" si="7"/>
        <v>-7.4999999999999991</v>
      </c>
      <c r="M58" s="36">
        <f t="shared" si="8"/>
        <v>46.07</v>
      </c>
      <c r="N58" s="36">
        <f t="shared" si="9"/>
        <v>1.6226606363069245</v>
      </c>
      <c r="O58" s="36">
        <f t="shared" si="10"/>
        <v>0.82488809310653533</v>
      </c>
      <c r="P58" s="36">
        <f t="shared" si="11"/>
        <v>1.3342540699226047E-2</v>
      </c>
      <c r="Q58" s="36">
        <f t="shared" si="12"/>
        <v>2.4608912701126857</v>
      </c>
      <c r="R58" s="36">
        <f t="shared" si="13"/>
        <v>65.937924849179623</v>
      </c>
      <c r="S58" s="36">
        <f t="shared" si="14"/>
        <v>33.519891883267285</v>
      </c>
      <c r="T58" s="38">
        <f t="shared" si="15"/>
        <v>0.5421832675531042</v>
      </c>
      <c r="U58" s="36">
        <f t="shared" si="16"/>
        <v>100</v>
      </c>
    </row>
    <row r="59" spans="1:21" x14ac:dyDescent="0.3">
      <c r="A59" t="s">
        <v>826</v>
      </c>
      <c r="B59">
        <v>52.110900000000001</v>
      </c>
      <c r="C59">
        <v>46.115900000000003</v>
      </c>
      <c r="D59">
        <v>0.99009000000000003</v>
      </c>
      <c r="E59">
        <v>3.7599999999999999E-3</v>
      </c>
      <c r="F59">
        <v>3.0300000000000001E-3</v>
      </c>
      <c r="G59">
        <v>-1.42E-3</v>
      </c>
      <c r="H59">
        <v>99.222399999999993</v>
      </c>
      <c r="J59">
        <f t="shared" si="6"/>
        <v>1.7899999999999999E-3</v>
      </c>
      <c r="K59" s="22">
        <f t="shared" si="7"/>
        <v>17.899999999999999</v>
      </c>
      <c r="M59" s="36">
        <f t="shared" si="8"/>
        <v>46.115900000000003</v>
      </c>
      <c r="N59" s="36">
        <f t="shared" si="9"/>
        <v>1.6254179663131627</v>
      </c>
      <c r="O59" s="36">
        <f t="shared" si="10"/>
        <v>0.82570993733213971</v>
      </c>
      <c r="P59" s="36">
        <f t="shared" si="11"/>
        <v>1.3211769415532426E-2</v>
      </c>
      <c r="Q59" s="36">
        <f t="shared" si="12"/>
        <v>2.4643396730608345</v>
      </c>
      <c r="R59" s="36">
        <f t="shared" si="13"/>
        <v>65.957545710178465</v>
      </c>
      <c r="S59" s="36">
        <f t="shared" si="14"/>
        <v>33.506336255446726</v>
      </c>
      <c r="T59" s="38">
        <f t="shared" si="15"/>
        <v>0.53611803437481254</v>
      </c>
      <c r="U59" s="36">
        <f t="shared" si="16"/>
        <v>100</v>
      </c>
    </row>
    <row r="60" spans="1:21" x14ac:dyDescent="0.3">
      <c r="K60" s="22"/>
      <c r="M60" s="36"/>
      <c r="N60" s="36"/>
      <c r="O60" s="36"/>
      <c r="P60" s="36"/>
      <c r="Q60" s="36"/>
      <c r="R60" s="36"/>
      <c r="S60" s="36"/>
      <c r="T60" s="38"/>
      <c r="U60" s="36"/>
    </row>
    <row r="61" spans="1:21" x14ac:dyDescent="0.3">
      <c r="K61" s="22"/>
      <c r="M61" s="36"/>
      <c r="N61" s="36"/>
      <c r="O61" s="36"/>
      <c r="P61" s="36"/>
      <c r="Q61" s="36"/>
      <c r="R61" s="36"/>
      <c r="S61" s="36"/>
      <c r="T61" s="38"/>
      <c r="U61" s="36"/>
    </row>
    <row r="62" spans="1:21" x14ac:dyDescent="0.3">
      <c r="A62" s="1" t="s">
        <v>827</v>
      </c>
      <c r="B62" s="1" t="s">
        <v>712</v>
      </c>
      <c r="K62" s="22"/>
      <c r="M62" s="36"/>
      <c r="N62" s="36"/>
      <c r="O62" s="36"/>
      <c r="P62" s="36"/>
      <c r="Q62" s="36"/>
      <c r="R62" s="36"/>
      <c r="S62" s="36"/>
      <c r="T62" s="38"/>
      <c r="U62" s="36"/>
    </row>
    <row r="63" spans="1:21" x14ac:dyDescent="0.3">
      <c r="A63" t="s">
        <v>0</v>
      </c>
      <c r="B63" t="s">
        <v>13</v>
      </c>
      <c r="C63" t="s">
        <v>380</v>
      </c>
      <c r="D63" t="s">
        <v>12</v>
      </c>
      <c r="E63" t="s">
        <v>15</v>
      </c>
      <c r="F63" t="s">
        <v>15</v>
      </c>
      <c r="G63" t="s">
        <v>15</v>
      </c>
      <c r="H63" t="s">
        <v>29</v>
      </c>
      <c r="K63" s="22"/>
      <c r="M63" s="36"/>
      <c r="N63" s="36"/>
      <c r="O63" s="36"/>
      <c r="P63" s="36"/>
      <c r="Q63" s="36"/>
      <c r="R63" s="36"/>
      <c r="S63" s="36"/>
      <c r="T63" s="38"/>
      <c r="U63" s="36"/>
    </row>
    <row r="64" spans="1:21" x14ac:dyDescent="0.3">
      <c r="A64" t="s">
        <v>832</v>
      </c>
      <c r="B64">
        <v>21.455500000000001</v>
      </c>
      <c r="C64">
        <v>34.436599999999999</v>
      </c>
      <c r="D64">
        <v>41.670499999999997</v>
      </c>
      <c r="E64">
        <v>3.5699999999999998E-3</v>
      </c>
      <c r="F64">
        <v>-1.1800000000000001E-3</v>
      </c>
      <c r="G64">
        <v>5.0499999999999998E-3</v>
      </c>
      <c r="H64">
        <v>97.570099999999996</v>
      </c>
      <c r="J64">
        <f t="shared" si="6"/>
        <v>2.48E-3</v>
      </c>
      <c r="K64" s="22">
        <f t="shared" si="7"/>
        <v>24.8</v>
      </c>
      <c r="M64" s="36">
        <f t="shared" si="8"/>
        <v>34.436599999999999</v>
      </c>
      <c r="N64" s="36">
        <f t="shared" si="9"/>
        <v>0.66922956955708046</v>
      </c>
      <c r="O64" s="36">
        <f t="shared" si="10"/>
        <v>0.61659086839749322</v>
      </c>
      <c r="P64" s="36">
        <f t="shared" si="11"/>
        <v>0.55605150787296498</v>
      </c>
      <c r="Q64" s="36">
        <f t="shared" si="12"/>
        <v>1.8418719458275388</v>
      </c>
      <c r="R64" s="36">
        <f t="shared" si="13"/>
        <v>36.334207221794713</v>
      </c>
      <c r="S64" s="36">
        <f t="shared" si="14"/>
        <v>33.476315755515984</v>
      </c>
      <c r="T64" s="38">
        <f t="shared" si="15"/>
        <v>30.189477022689289</v>
      </c>
      <c r="U64" s="36">
        <f t="shared" si="16"/>
        <v>99.999999999999986</v>
      </c>
    </row>
    <row r="65" spans="1:21" x14ac:dyDescent="0.3">
      <c r="A65" t="s">
        <v>833</v>
      </c>
      <c r="B65">
        <v>20.222000000000001</v>
      </c>
      <c r="C65">
        <v>33.893900000000002</v>
      </c>
      <c r="D65">
        <v>43.129100000000001</v>
      </c>
      <c r="E65">
        <v>2.8800000000000002E-3</v>
      </c>
      <c r="F65">
        <v>1.0200000000000001E-3</v>
      </c>
      <c r="G65">
        <v>3.5300000000000002E-3</v>
      </c>
      <c r="H65">
        <v>97.252399999999994</v>
      </c>
      <c r="J65">
        <f t="shared" si="6"/>
        <v>2.4766666666666669E-3</v>
      </c>
      <c r="K65" s="22">
        <f t="shared" si="7"/>
        <v>24.766666666666669</v>
      </c>
      <c r="M65" s="36">
        <f t="shared" si="8"/>
        <v>33.893900000000002</v>
      </c>
      <c r="N65" s="36">
        <f t="shared" si="9"/>
        <v>0.63075483468496574</v>
      </c>
      <c r="O65" s="36">
        <f t="shared" si="10"/>
        <v>0.60687376902417189</v>
      </c>
      <c r="P65" s="36">
        <f t="shared" si="11"/>
        <v>0.57551507872965046</v>
      </c>
      <c r="Q65" s="36">
        <f t="shared" si="12"/>
        <v>1.8131436824387883</v>
      </c>
      <c r="R65" s="36">
        <f t="shared" si="13"/>
        <v>34.787912331170695</v>
      </c>
      <c r="S65" s="36">
        <f t="shared" si="14"/>
        <v>33.470804046146519</v>
      </c>
      <c r="T65" s="38">
        <f t="shared" si="15"/>
        <v>31.741283622682772</v>
      </c>
      <c r="U65" s="36">
        <f t="shared" si="16"/>
        <v>99.999999999999986</v>
      </c>
    </row>
    <row r="66" spans="1:21" x14ac:dyDescent="0.3">
      <c r="A66" t="s">
        <v>834</v>
      </c>
      <c r="B66">
        <v>20.442499999999999</v>
      </c>
      <c r="C66">
        <v>34.221699999999998</v>
      </c>
      <c r="D66">
        <v>42.873699999999999</v>
      </c>
      <c r="E66">
        <v>-4.4999999999999999E-4</v>
      </c>
      <c r="F66">
        <v>2.5799999999999998E-3</v>
      </c>
      <c r="G66">
        <v>7.1500000000000001E-3</v>
      </c>
      <c r="H66">
        <v>97.547200000000004</v>
      </c>
      <c r="J66">
        <f t="shared" si="6"/>
        <v>3.0933333333333334E-3</v>
      </c>
      <c r="K66" s="22">
        <f t="shared" si="7"/>
        <v>30.933333333333334</v>
      </c>
      <c r="M66" s="36">
        <f t="shared" si="8"/>
        <v>34.221699999999998</v>
      </c>
      <c r="N66" s="36">
        <f t="shared" si="9"/>
        <v>0.63763256394260759</v>
      </c>
      <c r="O66" s="36">
        <f t="shared" si="10"/>
        <v>0.61274306177260518</v>
      </c>
      <c r="P66" s="36">
        <f t="shared" si="11"/>
        <v>0.57210701894849214</v>
      </c>
      <c r="Q66" s="36">
        <f t="shared" si="12"/>
        <v>1.822482644663705</v>
      </c>
      <c r="R66" s="36">
        <f t="shared" si="13"/>
        <v>34.987030785155554</v>
      </c>
      <c r="S66" s="36">
        <f t="shared" si="14"/>
        <v>33.621338648504498</v>
      </c>
      <c r="T66" s="38">
        <f t="shared" si="15"/>
        <v>31.391630566339941</v>
      </c>
      <c r="U66" s="36">
        <f t="shared" si="16"/>
        <v>99.999999999999986</v>
      </c>
    </row>
    <row r="67" spans="1:21" x14ac:dyDescent="0.3">
      <c r="A67" t="s">
        <v>835</v>
      </c>
      <c r="B67">
        <v>20.174399999999999</v>
      </c>
      <c r="C67">
        <v>34.8705</v>
      </c>
      <c r="D67">
        <v>42.709400000000002</v>
      </c>
      <c r="E67">
        <v>-1.31E-3</v>
      </c>
      <c r="F67">
        <v>3.0699999999999998E-3</v>
      </c>
      <c r="G67">
        <v>-7.3999999999999999E-4</v>
      </c>
      <c r="H67">
        <v>97.755399999999995</v>
      </c>
      <c r="J67">
        <f t="shared" si="6"/>
        <v>3.3999999999999997E-4</v>
      </c>
      <c r="K67" s="22">
        <f t="shared" si="7"/>
        <v>3.4</v>
      </c>
      <c r="M67" s="36">
        <f t="shared" si="8"/>
        <v>34.8705</v>
      </c>
      <c r="N67" s="36">
        <f t="shared" si="9"/>
        <v>0.62927011852776038</v>
      </c>
      <c r="O67" s="36">
        <f t="shared" si="10"/>
        <v>0.62435989256938229</v>
      </c>
      <c r="P67" s="36">
        <f t="shared" si="11"/>
        <v>0.56991459834534297</v>
      </c>
      <c r="Q67" s="36">
        <f t="shared" si="12"/>
        <v>1.8235446094424854</v>
      </c>
      <c r="R67" s="36">
        <f t="shared" si="13"/>
        <v>34.508073741072224</v>
      </c>
      <c r="S67" s="36">
        <f t="shared" si="14"/>
        <v>34.238805529428127</v>
      </c>
      <c r="T67" s="38">
        <f t="shared" si="15"/>
        <v>31.253120729499656</v>
      </c>
      <c r="U67" s="36">
        <f t="shared" si="16"/>
        <v>100.00000000000001</v>
      </c>
    </row>
    <row r="68" spans="1:21" x14ac:dyDescent="0.3">
      <c r="A68" t="s">
        <v>836</v>
      </c>
      <c r="B68">
        <v>19.8721</v>
      </c>
      <c r="C68">
        <v>35.012799999999999</v>
      </c>
      <c r="D68">
        <v>41.971600000000002</v>
      </c>
      <c r="E68">
        <v>7.2000000000000005E-4</v>
      </c>
      <c r="F68">
        <v>-3.8400000000000001E-3</v>
      </c>
      <c r="G68">
        <v>-3.1E-4</v>
      </c>
      <c r="H68">
        <v>96.852999999999994</v>
      </c>
      <c r="J68">
        <f t="shared" si="6"/>
        <v>-1.1433333333333332E-3</v>
      </c>
      <c r="K68" s="22">
        <f t="shared" si="7"/>
        <v>-11.433333333333332</v>
      </c>
      <c r="M68" s="36">
        <f t="shared" si="8"/>
        <v>35.012799999999999</v>
      </c>
      <c r="N68" s="36">
        <f t="shared" si="9"/>
        <v>0.61984092326887086</v>
      </c>
      <c r="O68" s="36">
        <f t="shared" si="10"/>
        <v>0.62690778871978514</v>
      </c>
      <c r="P68" s="36">
        <f t="shared" si="11"/>
        <v>0.56006938884440893</v>
      </c>
      <c r="Q68" s="36">
        <f t="shared" si="12"/>
        <v>1.8068181008330648</v>
      </c>
      <c r="R68" s="36">
        <f t="shared" si="13"/>
        <v>34.305662699697464</v>
      </c>
      <c r="S68" s="36">
        <f t="shared" si="14"/>
        <v>34.696784830234897</v>
      </c>
      <c r="T68" s="38">
        <f t="shared" si="15"/>
        <v>30.997552470067642</v>
      </c>
      <c r="U68" s="36">
        <f t="shared" si="16"/>
        <v>100.00000000000001</v>
      </c>
    </row>
    <row r="69" spans="1:21" x14ac:dyDescent="0.3">
      <c r="K69" s="22"/>
      <c r="M69" s="36"/>
      <c r="N69" s="36"/>
      <c r="O69" s="36"/>
      <c r="P69" s="36"/>
      <c r="Q69" s="36"/>
      <c r="R69" s="36"/>
      <c r="S69" s="36"/>
      <c r="T69" s="38"/>
      <c r="U69" s="36"/>
    </row>
    <row r="70" spans="1:21" x14ac:dyDescent="0.3">
      <c r="A70" s="1" t="s">
        <v>828</v>
      </c>
      <c r="B70" s="1" t="s">
        <v>714</v>
      </c>
      <c r="K70" s="22"/>
      <c r="M70" s="36"/>
      <c r="N70" s="36"/>
      <c r="O70" s="36"/>
      <c r="P70" s="36"/>
      <c r="Q70" s="36"/>
      <c r="R70" s="36"/>
      <c r="S70" s="36"/>
      <c r="T70" s="38"/>
      <c r="U70" s="36"/>
    </row>
    <row r="71" spans="1:21" x14ac:dyDescent="0.3">
      <c r="A71" t="s">
        <v>0</v>
      </c>
      <c r="B71" t="s">
        <v>13</v>
      </c>
      <c r="C71" t="s">
        <v>380</v>
      </c>
      <c r="D71" t="s">
        <v>12</v>
      </c>
      <c r="E71" t="s">
        <v>15</v>
      </c>
      <c r="F71" t="s">
        <v>15</v>
      </c>
      <c r="G71" t="s">
        <v>15</v>
      </c>
      <c r="H71" t="s">
        <v>29</v>
      </c>
      <c r="K71" s="22"/>
      <c r="M71" s="36"/>
      <c r="N71" s="36"/>
      <c r="O71" s="36"/>
      <c r="P71" s="36"/>
      <c r="Q71" s="36"/>
      <c r="R71" s="36"/>
      <c r="S71" s="36"/>
      <c r="T71" s="38"/>
      <c r="U71" s="36"/>
    </row>
    <row r="72" spans="1:21" x14ac:dyDescent="0.3">
      <c r="A72" t="s">
        <v>837</v>
      </c>
      <c r="B72">
        <v>20.140999999999998</v>
      </c>
      <c r="C72">
        <v>34.777900000000002</v>
      </c>
      <c r="D72">
        <v>42.931699999999999</v>
      </c>
      <c r="E72">
        <v>-1E-4</v>
      </c>
      <c r="F72">
        <v>4.1700000000000001E-3</v>
      </c>
      <c r="G72">
        <v>-1.14E-3</v>
      </c>
      <c r="H72">
        <v>97.853499999999997</v>
      </c>
      <c r="J72">
        <f t="shared" ref="J72:J90" si="17">AVERAGE(E72:G72)</f>
        <v>9.766666666666667E-4</v>
      </c>
      <c r="K72" s="22">
        <f t="shared" ref="K72:K90" si="18">J72*10000</f>
        <v>9.7666666666666675</v>
      </c>
      <c r="M72" s="36">
        <f t="shared" ref="M72:M90" si="19">C72</f>
        <v>34.777900000000002</v>
      </c>
      <c r="N72" s="36">
        <f t="shared" ref="N72:N90" si="20">B72/32.06</f>
        <v>0.62822832189644406</v>
      </c>
      <c r="O72" s="36">
        <f t="shared" ref="O72:O90" si="21">(M72)/55.85</f>
        <v>0.62270188003581028</v>
      </c>
      <c r="P72" s="36">
        <f t="shared" ref="P72:P90" si="22">(D72)/74.94</f>
        <v>0.57288097144382177</v>
      </c>
      <c r="Q72" s="36">
        <f t="shared" ref="Q72:Q90" si="23">SUM(N72:P72)</f>
        <v>1.8238111733760762</v>
      </c>
      <c r="R72" s="36">
        <f t="shared" ref="R72:R90" si="24">100*N72/Q72</f>
        <v>34.445908165675064</v>
      </c>
      <c r="S72" s="36">
        <f t="shared" ref="S72:S90" si="25">100*O72/Q72</f>
        <v>34.142892045294374</v>
      </c>
      <c r="T72" s="38">
        <f t="shared" ref="T72:T90" si="26">100*P72/Q72</f>
        <v>31.411199789030558</v>
      </c>
      <c r="U72" s="36">
        <f t="shared" ref="U72:U90" si="27">SUM(R72:T72)</f>
        <v>100</v>
      </c>
    </row>
    <row r="73" spans="1:21" x14ac:dyDescent="0.3">
      <c r="A73" t="s">
        <v>838</v>
      </c>
      <c r="B73">
        <v>20.425999999999998</v>
      </c>
      <c r="C73">
        <v>34.909599999999998</v>
      </c>
      <c r="D73">
        <v>42.7532</v>
      </c>
      <c r="E73">
        <v>2.14E-3</v>
      </c>
      <c r="F73">
        <v>2.7599999999999999E-3</v>
      </c>
      <c r="G73">
        <v>-3.9699999999999996E-3</v>
      </c>
      <c r="H73">
        <v>98.089799999999997</v>
      </c>
      <c r="J73">
        <f t="shared" si="17"/>
        <v>3.1000000000000011E-4</v>
      </c>
      <c r="K73" s="22">
        <f t="shared" si="18"/>
        <v>3.100000000000001</v>
      </c>
      <c r="M73" s="36">
        <f t="shared" si="19"/>
        <v>34.909599999999998</v>
      </c>
      <c r="N73" s="36">
        <f t="shared" si="20"/>
        <v>0.6371179039301309</v>
      </c>
      <c r="O73" s="36">
        <f t="shared" si="21"/>
        <v>0.62505998209489699</v>
      </c>
      <c r="P73" s="36">
        <f t="shared" si="22"/>
        <v>0.57049906591940225</v>
      </c>
      <c r="Q73" s="36">
        <f t="shared" si="23"/>
        <v>1.8326769519444301</v>
      </c>
      <c r="R73" s="36">
        <f t="shared" si="24"/>
        <v>34.764332211094967</v>
      </c>
      <c r="S73" s="36">
        <f t="shared" si="25"/>
        <v>34.106391823813901</v>
      </c>
      <c r="T73" s="38">
        <f t="shared" si="26"/>
        <v>31.129275965091136</v>
      </c>
      <c r="U73" s="36">
        <f t="shared" si="27"/>
        <v>100.00000000000001</v>
      </c>
    </row>
    <row r="74" spans="1:21" x14ac:dyDescent="0.3">
      <c r="A74" t="s">
        <v>839</v>
      </c>
      <c r="B74">
        <v>21.279900000000001</v>
      </c>
      <c r="C74">
        <v>34.949399999999997</v>
      </c>
      <c r="D74">
        <v>41.686300000000003</v>
      </c>
      <c r="E74">
        <v>8.7799999999999996E-3</v>
      </c>
      <c r="F74">
        <v>-1.24E-3</v>
      </c>
      <c r="G74">
        <v>5.7600000000000004E-3</v>
      </c>
      <c r="H74">
        <v>97.928899999999999</v>
      </c>
      <c r="J74">
        <f t="shared" si="17"/>
        <v>4.4333333333333334E-3</v>
      </c>
      <c r="K74" s="22">
        <f t="shared" si="18"/>
        <v>44.333333333333336</v>
      </c>
      <c r="M74" s="36">
        <f t="shared" si="19"/>
        <v>34.949399999999997</v>
      </c>
      <c r="N74" s="36">
        <f t="shared" si="20"/>
        <v>0.66375233936369304</v>
      </c>
      <c r="O74" s="36">
        <f t="shared" si="21"/>
        <v>0.62577260519247979</v>
      </c>
      <c r="P74" s="36">
        <f t="shared" si="22"/>
        <v>0.55626234320789969</v>
      </c>
      <c r="Q74" s="36">
        <f t="shared" si="23"/>
        <v>1.8457872877640726</v>
      </c>
      <c r="R74" s="36">
        <f t="shared" si="24"/>
        <v>35.960391739816416</v>
      </c>
      <c r="S74" s="36">
        <f t="shared" si="25"/>
        <v>33.90274758856534</v>
      </c>
      <c r="T74" s="38">
        <f t="shared" si="26"/>
        <v>30.136860671618233</v>
      </c>
      <c r="U74" s="36">
        <f t="shared" si="27"/>
        <v>99.999999999999986</v>
      </c>
    </row>
    <row r="75" spans="1:21" x14ac:dyDescent="0.3">
      <c r="A75" t="s">
        <v>840</v>
      </c>
      <c r="B75">
        <v>20.294499999999999</v>
      </c>
      <c r="C75">
        <v>34.270200000000003</v>
      </c>
      <c r="D75">
        <v>42.728299999999997</v>
      </c>
      <c r="E75">
        <v>-1.7600000000000001E-3</v>
      </c>
      <c r="F75">
        <v>1.8400000000000001E-3</v>
      </c>
      <c r="G75">
        <v>4.7099999999999998E-3</v>
      </c>
      <c r="H75">
        <v>97.297700000000006</v>
      </c>
      <c r="J75">
        <f t="shared" si="17"/>
        <v>1.5966666666666666E-3</v>
      </c>
      <c r="K75" s="22">
        <f t="shared" si="18"/>
        <v>15.966666666666667</v>
      </c>
      <c r="M75" s="36">
        <f t="shared" si="19"/>
        <v>34.270200000000003</v>
      </c>
      <c r="N75" s="36">
        <f t="shared" si="20"/>
        <v>0.63301621958827192</v>
      </c>
      <c r="O75" s="36">
        <f t="shared" si="21"/>
        <v>0.61361145926589078</v>
      </c>
      <c r="P75" s="36">
        <f t="shared" si="22"/>
        <v>0.57016680010675203</v>
      </c>
      <c r="Q75" s="36">
        <f t="shared" si="23"/>
        <v>1.8167944789609147</v>
      </c>
      <c r="R75" s="36">
        <f t="shared" si="24"/>
        <v>34.842478162434475</v>
      </c>
      <c r="S75" s="36">
        <f t="shared" si="25"/>
        <v>33.774401363044412</v>
      </c>
      <c r="T75" s="38">
        <f t="shared" si="26"/>
        <v>31.383120474521114</v>
      </c>
      <c r="U75" s="36">
        <f t="shared" si="27"/>
        <v>100</v>
      </c>
    </row>
    <row r="76" spans="1:21" x14ac:dyDescent="0.3">
      <c r="A76" t="s">
        <v>841</v>
      </c>
      <c r="B76">
        <v>20.0322</v>
      </c>
      <c r="C76">
        <v>34.325200000000002</v>
      </c>
      <c r="D76">
        <v>43.493200000000002</v>
      </c>
      <c r="E76">
        <v>2.0000000000000001E-4</v>
      </c>
      <c r="F76">
        <v>2.4000000000000001E-4</v>
      </c>
      <c r="G76">
        <v>2.1099999999999999E-3</v>
      </c>
      <c r="H76">
        <v>97.853099999999998</v>
      </c>
      <c r="J76">
        <f t="shared" si="17"/>
        <v>8.4999999999999995E-4</v>
      </c>
      <c r="K76" s="22">
        <f t="shared" si="18"/>
        <v>8.5</v>
      </c>
      <c r="M76" s="36">
        <f t="shared" si="19"/>
        <v>34.325200000000002</v>
      </c>
      <c r="N76" s="36">
        <f t="shared" si="20"/>
        <v>0.62483468496568928</v>
      </c>
      <c r="O76" s="36">
        <f t="shared" si="21"/>
        <v>0.61459623992837964</v>
      </c>
      <c r="P76" s="36">
        <f t="shared" si="22"/>
        <v>0.58037363223912464</v>
      </c>
      <c r="Q76" s="36">
        <f t="shared" si="23"/>
        <v>1.8198045571331936</v>
      </c>
      <c r="R76" s="36">
        <f t="shared" si="24"/>
        <v>34.335263230135808</v>
      </c>
      <c r="S76" s="36">
        <f t="shared" si="25"/>
        <v>33.772650888212752</v>
      </c>
      <c r="T76" s="38">
        <f t="shared" si="26"/>
        <v>31.892085881651436</v>
      </c>
      <c r="U76" s="36">
        <f t="shared" si="27"/>
        <v>100</v>
      </c>
    </row>
    <row r="77" spans="1:21" x14ac:dyDescent="0.3">
      <c r="A77" t="s">
        <v>842</v>
      </c>
      <c r="B77">
        <v>20.4848</v>
      </c>
      <c r="C77">
        <v>34.61</v>
      </c>
      <c r="D77">
        <v>42.758699999999997</v>
      </c>
      <c r="E77">
        <v>-1.08E-3</v>
      </c>
      <c r="F77">
        <v>3.0300000000000001E-3</v>
      </c>
      <c r="G77">
        <v>8.4600000000000005E-3</v>
      </c>
      <c r="H77">
        <v>97.864000000000004</v>
      </c>
      <c r="J77">
        <f t="shared" si="17"/>
        <v>3.4700000000000004E-3</v>
      </c>
      <c r="K77" s="22">
        <f t="shared" si="18"/>
        <v>34.700000000000003</v>
      </c>
      <c r="M77" s="36">
        <f t="shared" si="19"/>
        <v>34.61</v>
      </c>
      <c r="N77" s="36">
        <f t="shared" si="20"/>
        <v>0.63895196506550211</v>
      </c>
      <c r="O77" s="36">
        <f t="shared" si="21"/>
        <v>0.61969561324977618</v>
      </c>
      <c r="P77" s="36">
        <f t="shared" si="22"/>
        <v>0.57057245796637313</v>
      </c>
      <c r="Q77" s="36">
        <f t="shared" si="23"/>
        <v>1.8292200362816513</v>
      </c>
      <c r="R77" s="36">
        <f t="shared" si="24"/>
        <v>34.930295557243745</v>
      </c>
      <c r="S77" s="36">
        <f t="shared" si="25"/>
        <v>33.877587220696697</v>
      </c>
      <c r="T77" s="38">
        <f t="shared" si="26"/>
        <v>31.192117222059561</v>
      </c>
      <c r="U77" s="36">
        <f t="shared" si="27"/>
        <v>100.00000000000001</v>
      </c>
    </row>
    <row r="78" spans="1:21" x14ac:dyDescent="0.3">
      <c r="A78" t="s">
        <v>843</v>
      </c>
      <c r="B78">
        <v>20.6739</v>
      </c>
      <c r="C78">
        <v>34.917099999999998</v>
      </c>
      <c r="D78">
        <v>42.020099999999999</v>
      </c>
      <c r="E78">
        <v>-4.5300000000000002E-3</v>
      </c>
      <c r="F78">
        <v>3.5400000000000002E-3</v>
      </c>
      <c r="G78">
        <v>4.2300000000000003E-3</v>
      </c>
      <c r="H78">
        <v>97.6143</v>
      </c>
      <c r="J78">
        <f t="shared" si="17"/>
        <v>1.08E-3</v>
      </c>
      <c r="K78" s="22">
        <f t="shared" si="18"/>
        <v>10.8</v>
      </c>
      <c r="M78" s="36">
        <f t="shared" si="19"/>
        <v>34.917099999999998</v>
      </c>
      <c r="N78" s="36">
        <f t="shared" si="20"/>
        <v>0.64485028072364314</v>
      </c>
      <c r="O78" s="36">
        <f t="shared" si="21"/>
        <v>0.62519427036705455</v>
      </c>
      <c r="P78" s="36">
        <f t="shared" si="22"/>
        <v>0.56071657325860691</v>
      </c>
      <c r="Q78" s="36">
        <f t="shared" si="23"/>
        <v>1.8307611243493045</v>
      </c>
      <c r="R78" s="36">
        <f t="shared" si="24"/>
        <v>35.223070456711717</v>
      </c>
      <c r="S78" s="36">
        <f t="shared" si="25"/>
        <v>34.149418078192113</v>
      </c>
      <c r="T78" s="38">
        <f t="shared" si="26"/>
        <v>30.627511465096177</v>
      </c>
      <c r="U78" s="36">
        <f t="shared" si="27"/>
        <v>100</v>
      </c>
    </row>
    <row r="79" spans="1:21" x14ac:dyDescent="0.3">
      <c r="A79" t="s">
        <v>844</v>
      </c>
      <c r="B79">
        <v>19.972000000000001</v>
      </c>
      <c r="C79">
        <v>34.569299999999998</v>
      </c>
      <c r="D79">
        <v>43.084600000000002</v>
      </c>
      <c r="E79">
        <v>-5.1999999999999995E-4</v>
      </c>
      <c r="F79">
        <v>4.1999999999999997E-3</v>
      </c>
      <c r="G79">
        <v>-4.4000000000000002E-4</v>
      </c>
      <c r="H79">
        <v>97.629199999999997</v>
      </c>
      <c r="J79">
        <f t="shared" si="17"/>
        <v>1.08E-3</v>
      </c>
      <c r="K79" s="22">
        <f t="shared" si="18"/>
        <v>10.8</v>
      </c>
      <c r="M79" s="36">
        <f t="shared" si="19"/>
        <v>34.569299999999998</v>
      </c>
      <c r="N79" s="36">
        <f t="shared" si="20"/>
        <v>0.62295695570804743</v>
      </c>
      <c r="O79" s="36">
        <f t="shared" si="21"/>
        <v>0.61896687555953445</v>
      </c>
      <c r="P79" s="36">
        <f t="shared" si="22"/>
        <v>0.57492127034961304</v>
      </c>
      <c r="Q79" s="36">
        <f t="shared" si="23"/>
        <v>1.8168451016171949</v>
      </c>
      <c r="R79" s="36">
        <f t="shared" si="24"/>
        <v>34.287840782549168</v>
      </c>
      <c r="S79" s="36">
        <f t="shared" si="25"/>
        <v>34.068224914087878</v>
      </c>
      <c r="T79" s="38">
        <f t="shared" si="26"/>
        <v>31.643934303362954</v>
      </c>
      <c r="U79" s="36">
        <f t="shared" si="27"/>
        <v>100</v>
      </c>
    </row>
    <row r="80" spans="1:21" x14ac:dyDescent="0.3">
      <c r="K80" s="22"/>
      <c r="M80" s="36"/>
      <c r="N80" s="36"/>
      <c r="O80" s="36"/>
      <c r="P80" s="36"/>
      <c r="Q80" s="36"/>
      <c r="R80" s="36"/>
      <c r="S80" s="36"/>
      <c r="T80" s="38"/>
      <c r="U80" s="36"/>
    </row>
    <row r="81" spans="1:21" x14ac:dyDescent="0.3">
      <c r="K81" s="22"/>
      <c r="M81" s="36"/>
      <c r="N81" s="36"/>
      <c r="O81" s="36"/>
      <c r="P81" s="36"/>
      <c r="Q81" s="36"/>
      <c r="R81" s="36"/>
      <c r="S81" s="36"/>
      <c r="T81" s="38"/>
      <c r="U81" s="36"/>
    </row>
    <row r="82" spans="1:21" x14ac:dyDescent="0.3">
      <c r="A82" s="1" t="s">
        <v>829</v>
      </c>
      <c r="B82" s="1" t="s">
        <v>716</v>
      </c>
      <c r="K82" s="22"/>
      <c r="M82" s="36"/>
      <c r="N82" s="36"/>
      <c r="O82" s="36"/>
      <c r="P82" s="36"/>
      <c r="Q82" s="36"/>
      <c r="R82" s="36"/>
      <c r="S82" s="36"/>
      <c r="T82" s="38"/>
      <c r="U82" s="36"/>
    </row>
    <row r="83" spans="1:21" x14ac:dyDescent="0.3">
      <c r="A83" t="s">
        <v>0</v>
      </c>
      <c r="B83" t="s">
        <v>13</v>
      </c>
      <c r="C83" t="s">
        <v>380</v>
      </c>
      <c r="D83" t="s">
        <v>12</v>
      </c>
      <c r="E83" t="s">
        <v>15</v>
      </c>
      <c r="F83" t="s">
        <v>15</v>
      </c>
      <c r="G83" t="s">
        <v>15</v>
      </c>
      <c r="H83" t="s">
        <v>29</v>
      </c>
      <c r="K83" s="22"/>
      <c r="M83" s="36"/>
      <c r="N83" s="36"/>
      <c r="O83" s="36"/>
      <c r="P83" s="36"/>
      <c r="Q83" s="36"/>
      <c r="R83" s="36"/>
      <c r="S83" s="36"/>
      <c r="T83" s="38"/>
      <c r="U83" s="36"/>
    </row>
    <row r="84" spans="1:21" x14ac:dyDescent="0.3">
      <c r="A84" t="s">
        <v>845</v>
      </c>
      <c r="B84">
        <v>22.3019</v>
      </c>
      <c r="C84">
        <v>35.607799999999997</v>
      </c>
      <c r="D84">
        <v>39.935000000000002</v>
      </c>
      <c r="E84">
        <v>-1.6999999999999999E-3</v>
      </c>
      <c r="F84">
        <v>1.5100000000000001E-3</v>
      </c>
      <c r="G84">
        <v>-6.4999999999999997E-4</v>
      </c>
      <c r="H84">
        <v>97.843800000000002</v>
      </c>
      <c r="J84">
        <f t="shared" si="17"/>
        <v>-2.7999999999999992E-4</v>
      </c>
      <c r="K84" s="22">
        <f t="shared" si="18"/>
        <v>-2.7999999999999994</v>
      </c>
      <c r="M84" s="36">
        <f t="shared" si="19"/>
        <v>35.607799999999997</v>
      </c>
      <c r="N84" s="36">
        <f t="shared" si="20"/>
        <v>0.69563006862133492</v>
      </c>
      <c r="O84" s="36">
        <f t="shared" si="21"/>
        <v>0.63756132497761853</v>
      </c>
      <c r="P84" s="36">
        <f t="shared" si="22"/>
        <v>0.53289298105150795</v>
      </c>
      <c r="Q84" s="36">
        <f t="shared" si="23"/>
        <v>1.8660843746504614</v>
      </c>
      <c r="R84" s="36">
        <f t="shared" si="24"/>
        <v>37.277524964627297</v>
      </c>
      <c r="S84" s="36">
        <f t="shared" si="25"/>
        <v>34.165728711867111</v>
      </c>
      <c r="T84" s="38">
        <f t="shared" si="26"/>
        <v>28.556746323505589</v>
      </c>
      <c r="U84" s="36">
        <f t="shared" si="27"/>
        <v>100</v>
      </c>
    </row>
    <row r="85" spans="1:21" x14ac:dyDescent="0.3">
      <c r="A85" t="s">
        <v>846</v>
      </c>
      <c r="B85">
        <v>20.6419</v>
      </c>
      <c r="C85">
        <v>34.881799999999998</v>
      </c>
      <c r="D85">
        <v>42.432699999999997</v>
      </c>
      <c r="E85">
        <v>3.8700000000000002E-3</v>
      </c>
      <c r="F85">
        <v>3.2000000000000002E-3</v>
      </c>
      <c r="G85">
        <v>1.6800000000000001E-3</v>
      </c>
      <c r="H85">
        <v>97.965199999999996</v>
      </c>
      <c r="J85">
        <f t="shared" si="17"/>
        <v>2.9166666666666668E-3</v>
      </c>
      <c r="K85" s="22">
        <f t="shared" si="18"/>
        <v>29.166666666666668</v>
      </c>
      <c r="M85" s="36">
        <f t="shared" si="19"/>
        <v>34.881799999999998</v>
      </c>
      <c r="N85" s="36">
        <f t="shared" si="20"/>
        <v>0.64385215221459757</v>
      </c>
      <c r="O85" s="36">
        <f t="shared" si="21"/>
        <v>0.62456222023276631</v>
      </c>
      <c r="P85" s="36">
        <f t="shared" si="22"/>
        <v>0.56622231118227917</v>
      </c>
      <c r="Q85" s="36">
        <f t="shared" si="23"/>
        <v>1.8346366836296433</v>
      </c>
      <c r="R85" s="36">
        <f t="shared" si="24"/>
        <v>35.094259150035157</v>
      </c>
      <c r="S85" s="36">
        <f t="shared" si="25"/>
        <v>34.042828523254698</v>
      </c>
      <c r="T85" s="38">
        <f t="shared" si="26"/>
        <v>30.862912326710134</v>
      </c>
      <c r="U85" s="36">
        <f t="shared" si="27"/>
        <v>99.999999999999986</v>
      </c>
    </row>
    <row r="86" spans="1:21" x14ac:dyDescent="0.3">
      <c r="A86" t="s">
        <v>847</v>
      </c>
      <c r="B86">
        <v>20.8644</v>
      </c>
      <c r="C86">
        <v>34.999299999999998</v>
      </c>
      <c r="D86">
        <v>42.158999999999999</v>
      </c>
      <c r="E86">
        <v>-8.5999999999999998E-4</v>
      </c>
      <c r="F86">
        <v>7.5000000000000002E-4</v>
      </c>
      <c r="G86">
        <v>3.6099999999999999E-3</v>
      </c>
      <c r="H86">
        <v>98.0261</v>
      </c>
      <c r="J86">
        <f t="shared" si="17"/>
        <v>1.1666666666666668E-3</v>
      </c>
      <c r="K86" s="22">
        <f t="shared" si="18"/>
        <v>11.666666666666668</v>
      </c>
      <c r="M86" s="36">
        <f t="shared" si="19"/>
        <v>34.999299999999998</v>
      </c>
      <c r="N86" s="36">
        <f t="shared" si="20"/>
        <v>0.65079226450405481</v>
      </c>
      <c r="O86" s="36">
        <f t="shared" si="21"/>
        <v>0.62666606982990147</v>
      </c>
      <c r="P86" s="36">
        <f t="shared" si="22"/>
        <v>0.5625700560448359</v>
      </c>
      <c r="Q86" s="36">
        <f t="shared" si="23"/>
        <v>1.8400283903787922</v>
      </c>
      <c r="R86" s="36">
        <f t="shared" si="24"/>
        <v>35.368599088304357</v>
      </c>
      <c r="S86" s="36">
        <f t="shared" si="25"/>
        <v>34.057413087028216</v>
      </c>
      <c r="T86" s="38">
        <f t="shared" si="26"/>
        <v>30.573987824667423</v>
      </c>
      <c r="U86" s="36">
        <f t="shared" si="27"/>
        <v>100</v>
      </c>
    </row>
    <row r="87" spans="1:21" x14ac:dyDescent="0.3">
      <c r="A87" s="1" t="s">
        <v>848</v>
      </c>
      <c r="B87" s="1">
        <v>20.3553</v>
      </c>
      <c r="C87">
        <v>34.739400000000003</v>
      </c>
      <c r="D87">
        <v>42.966299999999997</v>
      </c>
      <c r="E87">
        <v>3.31E-3</v>
      </c>
      <c r="F87">
        <v>-2.82E-3</v>
      </c>
      <c r="G87">
        <v>-2.0200000000000001E-3</v>
      </c>
      <c r="H87">
        <v>98.0595</v>
      </c>
      <c r="J87">
        <f t="shared" si="17"/>
        <v>-5.1000000000000004E-4</v>
      </c>
      <c r="K87" s="22">
        <f t="shared" si="18"/>
        <v>-5.1000000000000005</v>
      </c>
      <c r="M87" s="36">
        <f t="shared" si="19"/>
        <v>34.739400000000003</v>
      </c>
      <c r="N87" s="36">
        <f t="shared" si="20"/>
        <v>0.63491266375545841</v>
      </c>
      <c r="O87" s="36">
        <f t="shared" si="21"/>
        <v>0.62201253357206809</v>
      </c>
      <c r="P87" s="36">
        <f t="shared" si="22"/>
        <v>0.57334267413931139</v>
      </c>
      <c r="Q87" s="36">
        <f t="shared" si="23"/>
        <v>1.8302678714668379</v>
      </c>
      <c r="R87" s="36">
        <f t="shared" si="24"/>
        <v>34.689603289960949</v>
      </c>
      <c r="S87" s="36">
        <f t="shared" si="25"/>
        <v>33.984781313653635</v>
      </c>
      <c r="T87" s="38">
        <f t="shared" si="26"/>
        <v>31.325615396385412</v>
      </c>
      <c r="U87" s="36">
        <f t="shared" si="27"/>
        <v>100</v>
      </c>
    </row>
    <row r="88" spans="1:21" x14ac:dyDescent="0.3">
      <c r="A88" s="1" t="s">
        <v>849</v>
      </c>
      <c r="B88" s="1">
        <v>20.420400000000001</v>
      </c>
      <c r="C88">
        <v>34.881999999999998</v>
      </c>
      <c r="D88">
        <v>42.6096</v>
      </c>
      <c r="E88">
        <v>5.7999999999999996E-3</v>
      </c>
      <c r="F88">
        <v>3.5699999999999998E-3</v>
      </c>
      <c r="G88">
        <v>5.2399999999999999E-3</v>
      </c>
      <c r="H88">
        <v>97.926599999999993</v>
      </c>
      <c r="J88">
        <f t="shared" si="17"/>
        <v>4.8700000000000002E-3</v>
      </c>
      <c r="K88" s="22">
        <f t="shared" si="18"/>
        <v>48.7</v>
      </c>
      <c r="M88" s="36">
        <f t="shared" si="19"/>
        <v>34.881999999999998</v>
      </c>
      <c r="N88" s="36">
        <f t="shared" si="20"/>
        <v>0.63694323144104803</v>
      </c>
      <c r="O88" s="36">
        <f t="shared" si="21"/>
        <v>0.62456580125335714</v>
      </c>
      <c r="P88" s="36">
        <f t="shared" si="22"/>
        <v>0.56858286629303445</v>
      </c>
      <c r="Q88" s="36">
        <f t="shared" si="23"/>
        <v>1.8300918989874395</v>
      </c>
      <c r="R88" s="36">
        <f t="shared" si="24"/>
        <v>34.803893279537405</v>
      </c>
      <c r="S88" s="36">
        <f t="shared" si="25"/>
        <v>34.127564938073292</v>
      </c>
      <c r="T88" s="38">
        <f t="shared" si="26"/>
        <v>31.0685417823893</v>
      </c>
      <c r="U88" s="36">
        <f t="shared" si="27"/>
        <v>100</v>
      </c>
    </row>
    <row r="89" spans="1:21" x14ac:dyDescent="0.3">
      <c r="A89" t="s">
        <v>850</v>
      </c>
      <c r="B89">
        <v>22.183499999999999</v>
      </c>
      <c r="C89">
        <v>35.623699999999999</v>
      </c>
      <c r="D89">
        <v>40.1999</v>
      </c>
      <c r="E89">
        <v>-1.14E-3</v>
      </c>
      <c r="F89">
        <v>6.1399999999999996E-3</v>
      </c>
      <c r="G89">
        <v>4.9100000000000003E-3</v>
      </c>
      <c r="H89">
        <v>98.016999999999996</v>
      </c>
      <c r="J89">
        <f t="shared" si="17"/>
        <v>3.303333333333333E-3</v>
      </c>
      <c r="K89" s="22">
        <f t="shared" si="18"/>
        <v>33.033333333333331</v>
      </c>
      <c r="M89" s="36">
        <f t="shared" si="19"/>
        <v>35.623699999999999</v>
      </c>
      <c r="N89" s="36">
        <f t="shared" si="20"/>
        <v>0.69193699313786639</v>
      </c>
      <c r="O89" s="36">
        <f t="shared" si="21"/>
        <v>0.63784601611459268</v>
      </c>
      <c r="P89" s="36">
        <f t="shared" si="22"/>
        <v>0.53642780891379771</v>
      </c>
      <c r="Q89" s="36">
        <f t="shared" si="23"/>
        <v>1.8662108181662569</v>
      </c>
      <c r="R89" s="36">
        <f t="shared" si="24"/>
        <v>37.077107602332156</v>
      </c>
      <c r="S89" s="36">
        <f t="shared" si="25"/>
        <v>34.178668878435808</v>
      </c>
      <c r="T89" s="38">
        <f t="shared" si="26"/>
        <v>28.74422351923203</v>
      </c>
      <c r="U89" s="36">
        <f t="shared" si="27"/>
        <v>100</v>
      </c>
    </row>
    <row r="90" spans="1:21" x14ac:dyDescent="0.3">
      <c r="A90" t="s">
        <v>851</v>
      </c>
      <c r="B90">
        <v>20.292999999999999</v>
      </c>
      <c r="C90">
        <v>34.921500000000002</v>
      </c>
      <c r="D90">
        <v>42.514400000000002</v>
      </c>
      <c r="E90">
        <v>-1.4499999999999999E-3</v>
      </c>
      <c r="F90">
        <v>-1.7099999999999999E-3</v>
      </c>
      <c r="G90">
        <v>1.98E-3</v>
      </c>
      <c r="H90">
        <v>97.727800000000002</v>
      </c>
      <c r="J90">
        <f t="shared" si="17"/>
        <v>-3.9333333333333321E-4</v>
      </c>
      <c r="K90" s="22">
        <f t="shared" si="18"/>
        <v>-3.9333333333333322</v>
      </c>
      <c r="M90" s="36">
        <f t="shared" si="19"/>
        <v>34.921500000000002</v>
      </c>
      <c r="N90" s="36">
        <f t="shared" si="20"/>
        <v>0.63296943231441039</v>
      </c>
      <c r="O90" s="36">
        <f t="shared" si="21"/>
        <v>0.62527305282005374</v>
      </c>
      <c r="P90" s="36">
        <f t="shared" si="22"/>
        <v>0.5673125166800107</v>
      </c>
      <c r="Q90" s="36">
        <f t="shared" si="23"/>
        <v>1.8255550018144748</v>
      </c>
      <c r="R90" s="36">
        <f t="shared" si="24"/>
        <v>34.672712226434307</v>
      </c>
      <c r="S90" s="36">
        <f t="shared" si="25"/>
        <v>34.251121012435988</v>
      </c>
      <c r="T90" s="38">
        <f t="shared" si="26"/>
        <v>31.076166761129709</v>
      </c>
      <c r="U90" s="36">
        <f t="shared" si="27"/>
        <v>100</v>
      </c>
    </row>
    <row r="93" spans="1:21" x14ac:dyDescent="0.3">
      <c r="A93" s="1" t="s">
        <v>853</v>
      </c>
      <c r="B93" s="1" t="s">
        <v>718</v>
      </c>
    </row>
    <row r="94" spans="1:21" x14ac:dyDescent="0.3">
      <c r="A94" t="s">
        <v>0</v>
      </c>
      <c r="B94" t="s">
        <v>13</v>
      </c>
      <c r="C94" t="s">
        <v>380</v>
      </c>
      <c r="D94" t="s">
        <v>12</v>
      </c>
      <c r="E94" t="s">
        <v>15</v>
      </c>
      <c r="F94" t="s">
        <v>15</v>
      </c>
      <c r="G94" t="s">
        <v>15</v>
      </c>
      <c r="H94" t="s">
        <v>29</v>
      </c>
    </row>
    <row r="95" spans="1:21" x14ac:dyDescent="0.3">
      <c r="A95" t="s">
        <v>875</v>
      </c>
      <c r="B95">
        <v>21.0944</v>
      </c>
      <c r="C95">
        <v>34.769300000000001</v>
      </c>
      <c r="D95">
        <v>41.299500000000002</v>
      </c>
      <c r="E95">
        <v>0.22269</v>
      </c>
      <c r="F95">
        <v>0.21745999999999999</v>
      </c>
      <c r="G95">
        <v>0.21864</v>
      </c>
      <c r="H95">
        <v>97.821899999999999</v>
      </c>
      <c r="J95">
        <f t="shared" ref="J95" si="28">AVERAGE(E95:G95)</f>
        <v>0.21959666666666666</v>
      </c>
      <c r="K95" s="22">
        <f t="shared" ref="K95" si="29">J95*10000</f>
        <v>2195.9666666666667</v>
      </c>
      <c r="M95" s="36">
        <f t="shared" ref="M95" si="30">C95</f>
        <v>34.769300000000001</v>
      </c>
      <c r="N95" s="36">
        <f t="shared" ref="N95" si="31">B95/32.06</f>
        <v>0.65796631316281973</v>
      </c>
      <c r="O95" s="36">
        <f t="shared" ref="O95" si="32">(M95)/55.85</f>
        <v>0.62254789615040285</v>
      </c>
      <c r="P95" s="36">
        <f t="shared" ref="P95" si="33">(D95)/74.94</f>
        <v>0.55110088070456364</v>
      </c>
      <c r="Q95" s="36">
        <f t="shared" ref="Q95" si="34">SUM(N95:P95)</f>
        <v>1.8316150900177861</v>
      </c>
      <c r="R95" s="36">
        <f t="shared" ref="R95" si="35">100*N95/Q95</f>
        <v>35.922739267038388</v>
      </c>
      <c r="S95" s="36">
        <f t="shared" ref="S95" si="36">100*O95/Q95</f>
        <v>33.989013278131353</v>
      </c>
      <c r="T95" s="38">
        <f t="shared" ref="T95" si="37">100*P95/Q95</f>
        <v>30.088247454830267</v>
      </c>
      <c r="U95" s="36">
        <f t="shared" ref="U95" si="38">SUM(R95:T95)</f>
        <v>100.00000000000001</v>
      </c>
    </row>
    <row r="96" spans="1:21" x14ac:dyDescent="0.3">
      <c r="A96" t="s">
        <v>876</v>
      </c>
      <c r="B96">
        <v>21.7121</v>
      </c>
      <c r="C96">
        <v>35.358800000000002</v>
      </c>
      <c r="D96">
        <v>40.364699999999999</v>
      </c>
      <c r="E96">
        <v>3.0499999999999999E-2</v>
      </c>
      <c r="F96">
        <v>3.1850000000000003E-2</v>
      </c>
      <c r="G96">
        <v>2.6550000000000001E-2</v>
      </c>
      <c r="H96">
        <v>97.524500000000003</v>
      </c>
      <c r="J96">
        <f t="shared" ref="J96:J97" si="39">AVERAGE(E96:G96)</f>
        <v>2.9633333333333334E-2</v>
      </c>
      <c r="K96" s="22">
        <f t="shared" ref="K96:K97" si="40">J96*10000</f>
        <v>296.33333333333337</v>
      </c>
      <c r="M96" s="36">
        <f t="shared" ref="M96:M97" si="41">C96</f>
        <v>35.358800000000002</v>
      </c>
      <c r="N96" s="36">
        <f t="shared" ref="N96:N97" si="42">B96/32.06</f>
        <v>0.67723331253898933</v>
      </c>
      <c r="O96" s="36">
        <f t="shared" ref="O96:O97" si="43">(M96)/55.85</f>
        <v>0.63310295434198749</v>
      </c>
      <c r="P96" s="36">
        <f t="shared" ref="P96:P97" si="44">(D96)/74.94</f>
        <v>0.53862690152121695</v>
      </c>
      <c r="Q96" s="36">
        <f t="shared" ref="Q96:Q97" si="45">SUM(N96:P96)</f>
        <v>1.8489631684021939</v>
      </c>
      <c r="R96" s="36">
        <f t="shared" ref="R96:R97" si="46">100*N96/Q96</f>
        <v>36.627734078890796</v>
      </c>
      <c r="S96" s="36">
        <f t="shared" ref="S96:S97" si="47">100*O96/Q96</f>
        <v>34.240971651646895</v>
      </c>
      <c r="T96" s="38">
        <f t="shared" ref="T96:T97" si="48">100*P96/Q96</f>
        <v>29.131294269462302</v>
      </c>
      <c r="U96" s="36">
        <f t="shared" ref="U96:U97" si="49">SUM(R96:T96)</f>
        <v>100</v>
      </c>
    </row>
    <row r="97" spans="1:21" x14ac:dyDescent="0.3">
      <c r="A97" t="s">
        <v>877</v>
      </c>
      <c r="B97">
        <v>21.0703</v>
      </c>
      <c r="C97">
        <v>34.507399999999997</v>
      </c>
      <c r="D97">
        <v>41.026400000000002</v>
      </c>
      <c r="E97">
        <v>0.15043000000000001</v>
      </c>
      <c r="F97">
        <v>0.1517</v>
      </c>
      <c r="G97">
        <v>0.14695</v>
      </c>
      <c r="H97">
        <v>97.053200000000004</v>
      </c>
      <c r="J97">
        <f t="shared" si="39"/>
        <v>0.14969333333333334</v>
      </c>
      <c r="K97" s="22">
        <f t="shared" si="40"/>
        <v>1496.9333333333334</v>
      </c>
      <c r="M97" s="36">
        <f t="shared" si="41"/>
        <v>34.507399999999997</v>
      </c>
      <c r="N97" s="36">
        <f t="shared" si="42"/>
        <v>0.65721459762944479</v>
      </c>
      <c r="O97" s="36">
        <f t="shared" si="43"/>
        <v>0.61785854968666065</v>
      </c>
      <c r="P97" s="36">
        <f t="shared" si="44"/>
        <v>0.54745663197224448</v>
      </c>
      <c r="Q97" s="36">
        <f t="shared" si="45"/>
        <v>1.8225297792883499</v>
      </c>
      <c r="R97" s="36">
        <f t="shared" si="46"/>
        <v>36.060568397739424</v>
      </c>
      <c r="S97" s="36">
        <f t="shared" si="47"/>
        <v>33.901149748451203</v>
      </c>
      <c r="T97" s="38">
        <f t="shared" si="48"/>
        <v>30.038281853809373</v>
      </c>
      <c r="U97" s="36">
        <f t="shared" si="49"/>
        <v>100</v>
      </c>
    </row>
  </sheetData>
  <conditionalFormatting sqref="K4:K90">
    <cfRule type="cellIs" dxfId="45" priority="2" operator="greaterThan">
      <formula>100</formula>
    </cfRule>
  </conditionalFormatting>
  <conditionalFormatting sqref="K95:K97">
    <cfRule type="cellIs" dxfId="44" priority="1" operator="greaterThan">
      <formula>100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71"/>
  <sheetViews>
    <sheetView topLeftCell="A58" workbookViewId="0">
      <selection activeCell="E81" sqref="E81"/>
    </sheetView>
  </sheetViews>
  <sheetFormatPr defaultRowHeight="14.4" x14ac:dyDescent="0.3"/>
  <sheetData>
    <row r="2" spans="1:28" x14ac:dyDescent="0.3">
      <c r="A2" t="s">
        <v>376</v>
      </c>
      <c r="B2" s="1" t="s">
        <v>296</v>
      </c>
      <c r="D2" s="5" t="s">
        <v>377</v>
      </c>
    </row>
    <row r="3" spans="1:28" x14ac:dyDescent="0.3">
      <c r="A3" s="16" t="s">
        <v>0</v>
      </c>
      <c r="B3" s="17" t="s">
        <v>15</v>
      </c>
      <c r="C3" s="16" t="s">
        <v>15</v>
      </c>
      <c r="D3" s="16" t="s">
        <v>15</v>
      </c>
      <c r="E3" s="16" t="s">
        <v>13</v>
      </c>
      <c r="F3" s="16" t="s">
        <v>14</v>
      </c>
      <c r="G3" s="16" t="s">
        <v>369</v>
      </c>
      <c r="H3" s="16" t="s">
        <v>370</v>
      </c>
      <c r="I3" s="16" t="s">
        <v>29</v>
      </c>
      <c r="O3" t="s">
        <v>60</v>
      </c>
      <c r="P3" t="s">
        <v>61</v>
      </c>
      <c r="Q3" t="s">
        <v>62</v>
      </c>
      <c r="R3" t="s">
        <v>63</v>
      </c>
      <c r="S3" t="s">
        <v>64</v>
      </c>
      <c r="T3" t="s">
        <v>65</v>
      </c>
      <c r="U3" t="s">
        <v>66</v>
      </c>
      <c r="V3" t="s">
        <v>67</v>
      </c>
      <c r="AB3" t="s">
        <v>67</v>
      </c>
    </row>
    <row r="4" spans="1:28" x14ac:dyDescent="0.3">
      <c r="A4" s="16" t="s">
        <v>371</v>
      </c>
      <c r="B4" s="17">
        <v>7.9100000000000004E-3</v>
      </c>
      <c r="C4" s="16">
        <v>6.3200000000000001E-3</v>
      </c>
      <c r="D4" s="16">
        <v>4.9399999999999999E-3</v>
      </c>
      <c r="E4" s="16">
        <v>21.4025</v>
      </c>
      <c r="F4" s="16">
        <v>35.891800000000003</v>
      </c>
      <c r="G4" s="16">
        <v>0</v>
      </c>
      <c r="H4" s="16">
        <v>42.686999999999998</v>
      </c>
      <c r="I4" s="16">
        <v>100</v>
      </c>
      <c r="K4">
        <f>AVERAGE(B4:D4)</f>
        <v>6.3899999999999998E-3</v>
      </c>
      <c r="L4" s="18">
        <f>K4*10000</f>
        <v>63.9</v>
      </c>
      <c r="M4" s="2"/>
      <c r="O4" s="3">
        <f>F4</f>
        <v>35.891800000000003</v>
      </c>
      <c r="P4" s="3">
        <f>E4/32.06</f>
        <v>0.6675764192139737</v>
      </c>
      <c r="Q4" s="3">
        <f>(O4)/55.85</f>
        <v>0.64264637421665183</v>
      </c>
      <c r="R4" s="3">
        <f>(H4)/74.94</f>
        <v>0.56961569255404321</v>
      </c>
      <c r="S4" s="3">
        <f>SUM(P4:R4)</f>
        <v>1.8798384859846688</v>
      </c>
      <c r="T4" s="3">
        <f>100*P4/S4</f>
        <v>35.512434934764819</v>
      </c>
      <c r="U4" s="3">
        <f>100*Q4/S4</f>
        <v>34.186254777097538</v>
      </c>
      <c r="V4" s="3">
        <f>100*R4/S4</f>
        <v>30.301310288137635</v>
      </c>
      <c r="W4" s="3">
        <f>SUM(T4:V4)</f>
        <v>100</v>
      </c>
      <c r="Y4" s="51">
        <f>MAX(V4:V8)-MIN(V4:V8)</f>
        <v>2.1253580952928495</v>
      </c>
      <c r="Z4" s="3">
        <f>AVERAGE(L4:L8)</f>
        <v>526.04666666666674</v>
      </c>
      <c r="AA4" s="51"/>
      <c r="AB4">
        <v>30.301310288137635</v>
      </c>
    </row>
    <row r="5" spans="1:28" x14ac:dyDescent="0.3">
      <c r="A5" s="16" t="s">
        <v>372</v>
      </c>
      <c r="B5" s="17">
        <v>7.6400000000000001E-3</v>
      </c>
      <c r="C5" s="16">
        <v>-1.1000000000000001E-3</v>
      </c>
      <c r="D5" s="16">
        <v>1.5299999999999999E-3</v>
      </c>
      <c r="E5" s="16">
        <v>23.119399999999999</v>
      </c>
      <c r="F5" s="16">
        <v>36.473700000000001</v>
      </c>
      <c r="G5" s="16">
        <v>0</v>
      </c>
      <c r="H5" s="16">
        <v>40.399000000000001</v>
      </c>
      <c r="I5" s="16">
        <v>100</v>
      </c>
      <c r="K5">
        <f t="shared" ref="K5:K8" si="0">AVERAGE(B5:D5)</f>
        <v>2.6899999999999997E-3</v>
      </c>
      <c r="L5" s="18">
        <f t="shared" ref="L5:L8" si="1">K5*10000</f>
        <v>26.9</v>
      </c>
      <c r="M5" s="2"/>
      <c r="O5" s="3">
        <f t="shared" ref="O5:O68" si="2">F5</f>
        <v>36.473700000000001</v>
      </c>
      <c r="P5" s="3">
        <f t="shared" ref="P5:P68" si="3">E5/32.06</f>
        <v>0.72112913287585767</v>
      </c>
      <c r="Q5" s="3">
        <f t="shared" ref="Q5:Q68" si="4">(O5)/55.85</f>
        <v>0.65306535362578333</v>
      </c>
      <c r="R5" s="3">
        <f t="shared" ref="R5:R68" si="5">(H5)/74.94</f>
        <v>0.53908460101414468</v>
      </c>
      <c r="S5" s="3">
        <f t="shared" ref="S5:S68" si="6">SUM(P5:R5)</f>
        <v>1.9132790875157855</v>
      </c>
      <c r="T5" s="3">
        <f t="shared" ref="T5:T68" si="7">100*P5/S5</f>
        <v>37.69074452238835</v>
      </c>
      <c r="U5" s="3">
        <f t="shared" ref="U5:U68" si="8">100*Q5/S5</f>
        <v>34.133303284766875</v>
      </c>
      <c r="V5" s="3">
        <f t="shared" ref="V5:V68" si="9">100*R5/S5</f>
        <v>28.175952192844786</v>
      </c>
      <c r="W5" s="3">
        <f t="shared" ref="W5:W68" si="10">SUM(T5:V5)</f>
        <v>100.00000000000001</v>
      </c>
      <c r="AB5">
        <v>28.175952192844786</v>
      </c>
    </row>
    <row r="6" spans="1:28" x14ac:dyDescent="0.3">
      <c r="A6" s="16" t="s">
        <v>373</v>
      </c>
      <c r="B6" s="16">
        <v>7.3200000000000001E-3</v>
      </c>
      <c r="C6" s="16">
        <v>2.0000000000000002E-5</v>
      </c>
      <c r="D6" s="16">
        <v>-3.0000000000000001E-5</v>
      </c>
      <c r="E6" s="16">
        <v>22.418500000000002</v>
      </c>
      <c r="F6" s="16">
        <v>35.845399999999998</v>
      </c>
      <c r="G6" s="16">
        <v>0</v>
      </c>
      <c r="H6" s="16">
        <v>41.728999999999999</v>
      </c>
      <c r="I6" s="16">
        <v>100</v>
      </c>
      <c r="K6">
        <f t="shared" si="0"/>
        <v>2.4366666666666668E-3</v>
      </c>
      <c r="L6" s="18">
        <f t="shared" si="1"/>
        <v>24.366666666666667</v>
      </c>
      <c r="M6" s="2"/>
      <c r="O6" s="3">
        <f t="shared" si="2"/>
        <v>35.845399999999998</v>
      </c>
      <c r="P6" s="3">
        <f t="shared" si="3"/>
        <v>0.69926699937616965</v>
      </c>
      <c r="Q6" s="3">
        <f t="shared" si="4"/>
        <v>0.64181557743957018</v>
      </c>
      <c r="R6" s="3">
        <f t="shared" si="5"/>
        <v>0.55683213237256468</v>
      </c>
      <c r="S6" s="3">
        <f t="shared" si="6"/>
        <v>1.8979147091883044</v>
      </c>
      <c r="T6" s="3">
        <f t="shared" si="7"/>
        <v>36.84396332410693</v>
      </c>
      <c r="U6" s="3">
        <f t="shared" si="8"/>
        <v>33.816881988024655</v>
      </c>
      <c r="V6" s="3">
        <f t="shared" si="9"/>
        <v>29.339154687868419</v>
      </c>
      <c r="W6" s="3">
        <f t="shared" si="10"/>
        <v>100</v>
      </c>
      <c r="AB6">
        <v>29.339154687868419</v>
      </c>
    </row>
    <row r="7" spans="1:28" x14ac:dyDescent="0.3">
      <c r="A7" s="16" t="s">
        <v>374</v>
      </c>
      <c r="B7" s="16">
        <v>0.14119000000000001</v>
      </c>
      <c r="C7" s="16">
        <v>0.13439999999999999</v>
      </c>
      <c r="D7" s="16">
        <v>0.13037000000000001</v>
      </c>
      <c r="E7" s="16">
        <v>22.177900000000001</v>
      </c>
      <c r="F7" s="16">
        <v>35.519399999999997</v>
      </c>
      <c r="G7" s="16">
        <v>0</v>
      </c>
      <c r="H7" s="16">
        <v>41.896999999999998</v>
      </c>
      <c r="I7" s="16">
        <v>100</v>
      </c>
      <c r="K7">
        <f t="shared" si="0"/>
        <v>0.13532</v>
      </c>
      <c r="L7" s="18">
        <f t="shared" si="1"/>
        <v>1353.2</v>
      </c>
      <c r="M7" s="2"/>
      <c r="O7" s="3">
        <f t="shared" si="2"/>
        <v>35.519399999999997</v>
      </c>
      <c r="P7" s="3">
        <f t="shared" si="3"/>
        <v>0.69176232064878351</v>
      </c>
      <c r="Q7" s="3">
        <f t="shared" si="4"/>
        <v>0.63597851387645477</v>
      </c>
      <c r="R7" s="3">
        <f t="shared" si="5"/>
        <v>0.55907392580731252</v>
      </c>
      <c r="S7" s="3">
        <f t="shared" si="6"/>
        <v>1.8868147603325507</v>
      </c>
      <c r="T7" s="3">
        <f t="shared" si="7"/>
        <v>36.662969528967459</v>
      </c>
      <c r="U7" s="3">
        <f t="shared" si="8"/>
        <v>33.706462724743773</v>
      </c>
      <c r="V7" s="3">
        <f t="shared" si="9"/>
        <v>29.630567746288772</v>
      </c>
      <c r="W7" s="3">
        <f t="shared" si="10"/>
        <v>100.00000000000001</v>
      </c>
      <c r="AB7">
        <v>29.630567746288772</v>
      </c>
    </row>
    <row r="8" spans="1:28" x14ac:dyDescent="0.3">
      <c r="A8" s="16" t="s">
        <v>375</v>
      </c>
      <c r="B8" s="16">
        <v>0.1201</v>
      </c>
      <c r="C8" s="16">
        <v>0.11181000000000001</v>
      </c>
      <c r="D8" s="16">
        <v>0.11665</v>
      </c>
      <c r="E8" s="16">
        <v>22.259399999999999</v>
      </c>
      <c r="F8" s="16">
        <v>35.423999999999999</v>
      </c>
      <c r="G8" s="16">
        <v>0</v>
      </c>
      <c r="H8" s="16">
        <v>41.968000000000004</v>
      </c>
      <c r="I8" s="16">
        <v>100</v>
      </c>
      <c r="K8">
        <f t="shared" si="0"/>
        <v>0.11618666666666666</v>
      </c>
      <c r="L8" s="18">
        <f t="shared" si="1"/>
        <v>1161.8666666666666</v>
      </c>
      <c r="M8" s="2"/>
      <c r="O8" s="3">
        <f t="shared" si="2"/>
        <v>35.423999999999999</v>
      </c>
      <c r="P8" s="3">
        <f t="shared" si="3"/>
        <v>0.69430442919525881</v>
      </c>
      <c r="Q8" s="3">
        <f t="shared" si="4"/>
        <v>0.63427036705461048</v>
      </c>
      <c r="R8" s="3">
        <f t="shared" si="5"/>
        <v>0.5600213504136643</v>
      </c>
      <c r="S8" s="3">
        <f t="shared" si="6"/>
        <v>1.8885961466635335</v>
      </c>
      <c r="T8" s="3">
        <f t="shared" si="7"/>
        <v>36.762990881975682</v>
      </c>
      <c r="U8" s="3">
        <f t="shared" si="8"/>
        <v>33.58422435496</v>
      </c>
      <c r="V8" s="3">
        <f t="shared" si="9"/>
        <v>29.652784763064329</v>
      </c>
      <c r="W8" s="3">
        <f t="shared" si="10"/>
        <v>100.00000000000001</v>
      </c>
      <c r="AB8">
        <v>29.652784763064329</v>
      </c>
    </row>
    <row r="9" spans="1:28" x14ac:dyDescent="0.3">
      <c r="L9" s="3">
        <f>AVERAGE(L4:L8)</f>
        <v>526.04666666666674</v>
      </c>
      <c r="O9" s="3"/>
      <c r="P9" s="3"/>
      <c r="Q9" s="3"/>
      <c r="R9" s="3"/>
      <c r="S9" s="3"/>
      <c r="T9" s="3"/>
      <c r="U9" s="3"/>
      <c r="V9" s="37">
        <f>MAX(V4:V8)-MIN(V4:V8)</f>
        <v>2.1253580952928495</v>
      </c>
      <c r="W9" s="3"/>
      <c r="AB9">
        <v>28.832354635826825</v>
      </c>
    </row>
    <row r="10" spans="1:28" x14ac:dyDescent="0.3">
      <c r="A10" s="1" t="s">
        <v>305</v>
      </c>
      <c r="B10" s="1" t="s">
        <v>378</v>
      </c>
      <c r="O10" s="3"/>
      <c r="P10" s="3"/>
      <c r="Q10" s="3"/>
      <c r="R10" s="3"/>
      <c r="S10" s="3"/>
      <c r="T10" s="3"/>
      <c r="U10" s="3"/>
      <c r="V10" s="3"/>
      <c r="W10" s="3"/>
      <c r="AB10">
        <v>30.505377284241366</v>
      </c>
    </row>
    <row r="11" spans="1:28" x14ac:dyDescent="0.3">
      <c r="A11" t="s">
        <v>0</v>
      </c>
      <c r="B11" t="s">
        <v>15</v>
      </c>
      <c r="C11" t="s">
        <v>15</v>
      </c>
      <c r="D11" t="s">
        <v>15</v>
      </c>
      <c r="E11" t="s">
        <v>13</v>
      </c>
      <c r="F11" t="s">
        <v>14</v>
      </c>
      <c r="G11" t="s">
        <v>12</v>
      </c>
      <c r="H11" t="s">
        <v>12</v>
      </c>
      <c r="I11" t="s">
        <v>29</v>
      </c>
      <c r="O11" t="s">
        <v>60</v>
      </c>
      <c r="P11" t="s">
        <v>61</v>
      </c>
      <c r="Q11" t="s">
        <v>62</v>
      </c>
      <c r="R11" t="s">
        <v>63</v>
      </c>
      <c r="S11" t="s">
        <v>64</v>
      </c>
      <c r="T11" t="s">
        <v>65</v>
      </c>
      <c r="U11" t="s">
        <v>66</v>
      </c>
      <c r="V11" t="s">
        <v>67</v>
      </c>
      <c r="W11" s="3"/>
      <c r="AB11">
        <v>28.156458126623178</v>
      </c>
    </row>
    <row r="12" spans="1:28" x14ac:dyDescent="0.3">
      <c r="A12" t="s">
        <v>297</v>
      </c>
      <c r="B12">
        <v>6.8399999999999997E-3</v>
      </c>
      <c r="C12">
        <v>-7.1199999999999996E-3</v>
      </c>
      <c r="D12">
        <v>2.3000000000000001E-4</v>
      </c>
      <c r="E12">
        <v>23.031500000000001</v>
      </c>
      <c r="F12">
        <v>36.232700000000001</v>
      </c>
      <c r="G12">
        <v>41.507199999999997</v>
      </c>
      <c r="H12">
        <v>41.507199999999997</v>
      </c>
      <c r="I12">
        <v>100.771</v>
      </c>
      <c r="J12">
        <f t="shared" ref="J12" si="11">AVERAGE(A12:C12)</f>
        <v>-1.3999999999999993E-4</v>
      </c>
      <c r="K12" s="18">
        <f t="shared" ref="K12:K70" si="12">J12*10000</f>
        <v>-1.3999999999999992</v>
      </c>
      <c r="L12" s="7"/>
      <c r="O12" s="3">
        <f>F12</f>
        <v>36.232700000000001</v>
      </c>
      <c r="P12" s="3">
        <f t="shared" si="3"/>
        <v>0.71838739862757328</v>
      </c>
      <c r="Q12" s="3">
        <f t="shared" si="4"/>
        <v>0.64875022381378689</v>
      </c>
      <c r="R12" s="3">
        <f>(G12)/74.94</f>
        <v>0.55387243127835595</v>
      </c>
      <c r="S12" s="3">
        <f t="shared" si="6"/>
        <v>1.9210100537197161</v>
      </c>
      <c r="T12" s="3">
        <f t="shared" si="7"/>
        <v>37.396337267289965</v>
      </c>
      <c r="U12" s="3">
        <f t="shared" si="8"/>
        <v>33.771308096883203</v>
      </c>
      <c r="V12" s="3">
        <f t="shared" si="9"/>
        <v>28.832354635826825</v>
      </c>
      <c r="W12" s="3">
        <f t="shared" si="10"/>
        <v>100</v>
      </c>
      <c r="Y12" s="51">
        <f>MAX(V12:V19)-MIN(V12:V19)</f>
        <v>2.3489191576181874</v>
      </c>
      <c r="Z12" s="3">
        <f>AVERAGE(K12:K19)</f>
        <v>711.43125000000009</v>
      </c>
      <c r="AB12">
        <v>29.013591327524658</v>
      </c>
    </row>
    <row r="13" spans="1:28" x14ac:dyDescent="0.3">
      <c r="A13" t="s">
        <v>298</v>
      </c>
      <c r="B13">
        <v>1.7000000000000001E-2</v>
      </c>
      <c r="C13">
        <v>9.8700000000000003E-3</v>
      </c>
      <c r="D13">
        <v>1.379E-2</v>
      </c>
      <c r="E13">
        <v>21.484500000000001</v>
      </c>
      <c r="F13">
        <v>36.048999999999999</v>
      </c>
      <c r="G13">
        <v>43.2774</v>
      </c>
      <c r="H13">
        <v>43.2774</v>
      </c>
      <c r="I13">
        <v>100.852</v>
      </c>
      <c r="J13">
        <f t="shared" ref="J13:J19" si="13">AVERAGE(A13:C13)</f>
        <v>1.3435000000000001E-2</v>
      </c>
      <c r="K13" s="18">
        <f t="shared" si="12"/>
        <v>134.35</v>
      </c>
      <c r="L13" s="7"/>
      <c r="O13" s="3">
        <f t="shared" si="2"/>
        <v>36.048999999999999</v>
      </c>
      <c r="P13" s="3">
        <f t="shared" si="3"/>
        <v>0.67013412351840296</v>
      </c>
      <c r="Q13" s="3">
        <f t="shared" si="4"/>
        <v>0.64546105640107432</v>
      </c>
      <c r="R13" s="3">
        <f t="shared" ref="R13:R19" si="14">(G13)/74.94</f>
        <v>0.57749399519615696</v>
      </c>
      <c r="S13" s="3">
        <f t="shared" si="6"/>
        <v>1.8930891751156342</v>
      </c>
      <c r="T13" s="3">
        <f t="shared" si="7"/>
        <v>35.398972870756062</v>
      </c>
      <c r="U13" s="3">
        <f t="shared" si="8"/>
        <v>34.095649845002576</v>
      </c>
      <c r="V13" s="3">
        <f t="shared" si="9"/>
        <v>30.505377284241366</v>
      </c>
      <c r="W13" s="3">
        <f t="shared" si="10"/>
        <v>100</v>
      </c>
      <c r="AB13">
        <v>29.326731977958097</v>
      </c>
    </row>
    <row r="14" spans="1:28" x14ac:dyDescent="0.3">
      <c r="A14" t="s">
        <v>299</v>
      </c>
      <c r="B14">
        <v>3.6800000000000001E-3</v>
      </c>
      <c r="C14">
        <v>7.2999999999999996E-4</v>
      </c>
      <c r="D14">
        <v>3.16E-3</v>
      </c>
      <c r="E14">
        <v>23.596399999999999</v>
      </c>
      <c r="F14">
        <v>36.339500000000001</v>
      </c>
      <c r="G14">
        <v>40.726500000000001</v>
      </c>
      <c r="H14">
        <v>40.726500000000001</v>
      </c>
      <c r="I14">
        <v>100.67</v>
      </c>
      <c r="J14">
        <f t="shared" si="13"/>
        <v>2.2049999999999999E-3</v>
      </c>
      <c r="K14" s="18">
        <f t="shared" si="12"/>
        <v>22.05</v>
      </c>
      <c r="L14" s="7"/>
      <c r="O14" s="3">
        <f t="shared" si="2"/>
        <v>36.339500000000001</v>
      </c>
      <c r="P14" s="3">
        <f t="shared" si="3"/>
        <v>0.73600748596381771</v>
      </c>
      <c r="Q14" s="3">
        <f t="shared" si="4"/>
        <v>0.65066248880931066</v>
      </c>
      <c r="R14" s="3">
        <f t="shared" si="14"/>
        <v>0.54345476381104885</v>
      </c>
      <c r="S14" s="3">
        <f t="shared" si="6"/>
        <v>1.9301247385841771</v>
      </c>
      <c r="T14" s="3">
        <f t="shared" si="7"/>
        <v>38.132638334230585</v>
      </c>
      <c r="U14" s="3">
        <f t="shared" si="8"/>
        <v>33.710903539146251</v>
      </c>
      <c r="V14" s="3">
        <f t="shared" si="9"/>
        <v>28.156458126623178</v>
      </c>
      <c r="W14" s="3">
        <f t="shared" si="10"/>
        <v>100.00000000000001</v>
      </c>
      <c r="AB14">
        <v>29.338234896510588</v>
      </c>
    </row>
    <row r="15" spans="1:28" x14ac:dyDescent="0.3">
      <c r="A15" t="s">
        <v>300</v>
      </c>
      <c r="B15">
        <v>0.18462999999999999</v>
      </c>
      <c r="C15">
        <v>0.17904</v>
      </c>
      <c r="D15">
        <v>0.17104</v>
      </c>
      <c r="E15">
        <v>22.819199999999999</v>
      </c>
      <c r="F15">
        <v>36.452199999999998</v>
      </c>
      <c r="G15">
        <v>41.792299999999997</v>
      </c>
      <c r="H15">
        <v>41.792299999999997</v>
      </c>
      <c r="I15">
        <v>101.598</v>
      </c>
      <c r="J15">
        <f t="shared" si="13"/>
        <v>0.181835</v>
      </c>
      <c r="K15" s="18">
        <f t="shared" si="12"/>
        <v>1818.35</v>
      </c>
      <c r="L15" s="7"/>
      <c r="O15" s="3">
        <f t="shared" si="2"/>
        <v>36.452199999999998</v>
      </c>
      <c r="P15" s="3">
        <f t="shared" si="3"/>
        <v>0.71176543980037421</v>
      </c>
      <c r="Q15" s="3">
        <f t="shared" si="4"/>
        <v>0.65268039391226496</v>
      </c>
      <c r="R15" s="3">
        <f t="shared" si="14"/>
        <v>0.55767680811315712</v>
      </c>
      <c r="S15" s="3">
        <f t="shared" si="6"/>
        <v>1.9221226418257964</v>
      </c>
      <c r="T15" s="3">
        <f t="shared" si="7"/>
        <v>37.030178216114166</v>
      </c>
      <c r="U15" s="3">
        <f t="shared" si="8"/>
        <v>33.956230456361169</v>
      </c>
      <c r="V15" s="3">
        <f t="shared" si="9"/>
        <v>29.013591327524658</v>
      </c>
      <c r="W15" s="3">
        <f t="shared" si="10"/>
        <v>100</v>
      </c>
      <c r="AB15">
        <v>29.887867871745726</v>
      </c>
    </row>
    <row r="16" spans="1:28" x14ac:dyDescent="0.3">
      <c r="A16" t="s">
        <v>301</v>
      </c>
      <c r="B16">
        <v>2.3210000000000001E-2</v>
      </c>
      <c r="C16">
        <v>2.1000000000000001E-2</v>
      </c>
      <c r="D16">
        <v>2.6589999999999999E-2</v>
      </c>
      <c r="E16">
        <v>22.5976</v>
      </c>
      <c r="F16">
        <v>36.373199999999997</v>
      </c>
      <c r="G16">
        <v>42.171599999999998</v>
      </c>
      <c r="H16">
        <v>42.171599999999998</v>
      </c>
      <c r="I16">
        <v>101.21299999999999</v>
      </c>
      <c r="J16">
        <f t="shared" si="13"/>
        <v>2.2105E-2</v>
      </c>
      <c r="K16" s="18">
        <f t="shared" si="12"/>
        <v>221.04999999999998</v>
      </c>
      <c r="L16" s="7"/>
      <c r="O16" s="3">
        <f t="shared" si="2"/>
        <v>36.373199999999997</v>
      </c>
      <c r="P16" s="3">
        <f t="shared" si="3"/>
        <v>0.70485339987523388</v>
      </c>
      <c r="Q16" s="3">
        <f t="shared" si="4"/>
        <v>0.65126589077887187</v>
      </c>
      <c r="R16" s="3">
        <f t="shared" si="14"/>
        <v>0.5627381905524419</v>
      </c>
      <c r="S16" s="3">
        <f t="shared" si="6"/>
        <v>1.9188574812065475</v>
      </c>
      <c r="T16" s="3">
        <f t="shared" si="7"/>
        <v>36.732972968478776</v>
      </c>
      <c r="U16" s="3">
        <f t="shared" si="8"/>
        <v>33.940295053563126</v>
      </c>
      <c r="V16" s="3">
        <f t="shared" si="9"/>
        <v>29.326731977958097</v>
      </c>
      <c r="W16" s="3">
        <f t="shared" si="10"/>
        <v>100</v>
      </c>
      <c r="AB16">
        <v>29.1104815281507</v>
      </c>
    </row>
    <row r="17" spans="1:28" x14ac:dyDescent="0.3">
      <c r="A17" t="s">
        <v>302</v>
      </c>
      <c r="B17">
        <v>0.15124000000000001</v>
      </c>
      <c r="C17">
        <v>0.14599999999999999</v>
      </c>
      <c r="D17">
        <v>0.14643999999999999</v>
      </c>
      <c r="E17">
        <v>22.403099999999998</v>
      </c>
      <c r="F17">
        <v>35.214100000000002</v>
      </c>
      <c r="G17">
        <v>41.360500000000002</v>
      </c>
      <c r="H17">
        <v>41.360500000000002</v>
      </c>
      <c r="I17">
        <v>99.421400000000006</v>
      </c>
      <c r="J17">
        <f t="shared" si="13"/>
        <v>0.14862</v>
      </c>
      <c r="K17" s="18">
        <f t="shared" si="12"/>
        <v>1486.2</v>
      </c>
      <c r="L17" s="7"/>
      <c r="O17" s="3">
        <f t="shared" si="2"/>
        <v>35.214100000000002</v>
      </c>
      <c r="P17" s="3">
        <f t="shared" si="3"/>
        <v>0.69878665003119145</v>
      </c>
      <c r="Q17" s="3">
        <f t="shared" si="4"/>
        <v>0.63051208594449415</v>
      </c>
      <c r="R17" s="3">
        <f t="shared" si="14"/>
        <v>0.55191486522551381</v>
      </c>
      <c r="S17" s="3">
        <f t="shared" si="6"/>
        <v>1.8812136012011993</v>
      </c>
      <c r="T17" s="3">
        <f t="shared" si="7"/>
        <v>37.14552401625204</v>
      </c>
      <c r="U17" s="3">
        <f t="shared" si="8"/>
        <v>33.516241087237368</v>
      </c>
      <c r="V17" s="3">
        <f t="shared" si="9"/>
        <v>29.338234896510588</v>
      </c>
      <c r="W17" s="3">
        <f t="shared" si="10"/>
        <v>100</v>
      </c>
      <c r="AB17">
        <v>30.758737623305844</v>
      </c>
    </row>
    <row r="18" spans="1:28" x14ac:dyDescent="0.3">
      <c r="A18" t="s">
        <v>303</v>
      </c>
      <c r="B18">
        <v>0.19053</v>
      </c>
      <c r="C18">
        <v>0.18088000000000001</v>
      </c>
      <c r="D18">
        <v>0.18404000000000001</v>
      </c>
      <c r="E18">
        <v>22.145399999999999</v>
      </c>
      <c r="F18">
        <v>36.840699999999998</v>
      </c>
      <c r="G18">
        <v>43.139299999999999</v>
      </c>
      <c r="H18">
        <v>43.139299999999999</v>
      </c>
      <c r="I18">
        <v>102.681</v>
      </c>
      <c r="J18">
        <f t="shared" si="13"/>
        <v>0.18570500000000001</v>
      </c>
      <c r="K18" s="18">
        <f t="shared" si="12"/>
        <v>1857.0500000000002</v>
      </c>
      <c r="L18" s="7"/>
      <c r="O18" s="3">
        <f t="shared" si="2"/>
        <v>36.840699999999998</v>
      </c>
      <c r="P18" s="3">
        <f t="shared" si="3"/>
        <v>0.6907485963817841</v>
      </c>
      <c r="Q18" s="3">
        <f t="shared" si="4"/>
        <v>0.65963652641002679</v>
      </c>
      <c r="R18" s="3">
        <f t="shared" si="14"/>
        <v>0.57565118761676004</v>
      </c>
      <c r="S18" s="3">
        <f t="shared" si="6"/>
        <v>1.9260363104085709</v>
      </c>
      <c r="T18" s="3">
        <f t="shared" si="7"/>
        <v>35.863736973642794</v>
      </c>
      <c r="U18" s="3">
        <f t="shared" si="8"/>
        <v>34.248395154611487</v>
      </c>
      <c r="V18" s="3">
        <f t="shared" si="9"/>
        <v>29.887867871745726</v>
      </c>
      <c r="W18" s="3">
        <f t="shared" si="10"/>
        <v>100</v>
      </c>
      <c r="AB18">
        <v>26.76542982358804</v>
      </c>
    </row>
    <row r="19" spans="1:28" x14ac:dyDescent="0.3">
      <c r="A19" t="s">
        <v>304</v>
      </c>
      <c r="B19">
        <v>1.712E-2</v>
      </c>
      <c r="C19">
        <v>1.3639999999999999E-2</v>
      </c>
      <c r="D19">
        <v>7.3400000000000002E-3</v>
      </c>
      <c r="E19">
        <v>22.694600000000001</v>
      </c>
      <c r="F19">
        <v>36.224299999999999</v>
      </c>
      <c r="G19">
        <v>41.744</v>
      </c>
      <c r="H19">
        <v>41.744</v>
      </c>
      <c r="I19">
        <v>100.70099999999999</v>
      </c>
      <c r="J19">
        <f t="shared" si="13"/>
        <v>1.538E-2</v>
      </c>
      <c r="K19" s="18">
        <f t="shared" si="12"/>
        <v>153.79999999999998</v>
      </c>
      <c r="L19" s="7"/>
      <c r="O19" s="3">
        <f t="shared" si="2"/>
        <v>36.224299999999999</v>
      </c>
      <c r="P19" s="3">
        <f t="shared" si="3"/>
        <v>0.70787897691827817</v>
      </c>
      <c r="Q19" s="3">
        <f t="shared" si="4"/>
        <v>0.6485998209489704</v>
      </c>
      <c r="R19" s="3">
        <f t="shared" si="14"/>
        <v>0.55703229250066721</v>
      </c>
      <c r="S19" s="3">
        <f t="shared" si="6"/>
        <v>1.9135110903679158</v>
      </c>
      <c r="T19" s="3">
        <f t="shared" si="7"/>
        <v>36.993722193800949</v>
      </c>
      <c r="U19" s="3">
        <f t="shared" si="8"/>
        <v>33.895796278048344</v>
      </c>
      <c r="V19" s="3">
        <f t="shared" si="9"/>
        <v>29.1104815281507</v>
      </c>
      <c r="W19" s="3">
        <f t="shared" si="10"/>
        <v>100</v>
      </c>
      <c r="AB19">
        <v>27.544365177051574</v>
      </c>
    </row>
    <row r="20" spans="1:28" x14ac:dyDescent="0.3">
      <c r="K20" s="3">
        <f>AVERAGE(K12:K19)</f>
        <v>711.43125000000009</v>
      </c>
      <c r="O20" s="3"/>
      <c r="P20" s="3"/>
      <c r="Q20" s="3"/>
      <c r="R20" s="3"/>
      <c r="S20" s="3"/>
      <c r="T20" s="3"/>
      <c r="U20" s="3"/>
      <c r="V20" s="37">
        <f>MAX(V12:V19)-MIN(V12:V19)</f>
        <v>2.3489191576181874</v>
      </c>
      <c r="W20" s="3"/>
      <c r="AB20">
        <v>27.386835762959372</v>
      </c>
    </row>
    <row r="21" spans="1:28" x14ac:dyDescent="0.3">
      <c r="A21" s="1" t="s">
        <v>306</v>
      </c>
      <c r="B21" s="1" t="s">
        <v>379</v>
      </c>
      <c r="K21" s="18"/>
      <c r="O21" s="3"/>
      <c r="P21" s="3"/>
      <c r="Q21" s="3"/>
      <c r="R21" s="3"/>
      <c r="S21" s="3"/>
      <c r="T21" s="3"/>
      <c r="U21" s="3"/>
      <c r="V21" s="3"/>
      <c r="W21" s="3"/>
      <c r="AB21">
        <v>30.544208612469944</v>
      </c>
    </row>
    <row r="22" spans="1:28" x14ac:dyDescent="0.3">
      <c r="A22" t="s">
        <v>0</v>
      </c>
      <c r="B22" t="s">
        <v>15</v>
      </c>
      <c r="C22" t="s">
        <v>15</v>
      </c>
      <c r="D22" t="s">
        <v>15</v>
      </c>
      <c r="E22" t="s">
        <v>13</v>
      </c>
      <c r="F22" t="s">
        <v>14</v>
      </c>
      <c r="G22" t="s">
        <v>12</v>
      </c>
      <c r="H22" t="s">
        <v>12</v>
      </c>
      <c r="I22" t="s">
        <v>29</v>
      </c>
      <c r="K22" s="18"/>
      <c r="O22" t="s">
        <v>60</v>
      </c>
      <c r="P22" t="s">
        <v>61</v>
      </c>
      <c r="Q22" t="s">
        <v>62</v>
      </c>
      <c r="R22" t="s">
        <v>63</v>
      </c>
      <c r="S22" t="s">
        <v>64</v>
      </c>
      <c r="T22" t="s">
        <v>65</v>
      </c>
      <c r="U22" t="s">
        <v>66</v>
      </c>
      <c r="V22" t="s">
        <v>67</v>
      </c>
      <c r="W22" s="3"/>
      <c r="AB22">
        <v>30.490519933422167</v>
      </c>
    </row>
    <row r="23" spans="1:28" x14ac:dyDescent="0.3">
      <c r="A23" t="s">
        <v>315</v>
      </c>
      <c r="B23">
        <v>7.26E-3</v>
      </c>
      <c r="C23">
        <v>8.0000000000000007E-5</v>
      </c>
      <c r="D23">
        <v>3.3E-4</v>
      </c>
      <c r="E23">
        <v>21.4938</v>
      </c>
      <c r="F23">
        <v>36.096200000000003</v>
      </c>
      <c r="G23">
        <v>43.834299999999999</v>
      </c>
      <c r="H23">
        <v>43.834299999999999</v>
      </c>
      <c r="I23">
        <v>101.432</v>
      </c>
      <c r="J23">
        <f t="shared" ref="J23:J70" si="15">AVERAGE(A23:C23)</f>
        <v>3.6700000000000001E-3</v>
      </c>
      <c r="K23" s="18">
        <f t="shared" si="12"/>
        <v>36.700000000000003</v>
      </c>
      <c r="O23" s="3">
        <f t="shared" si="2"/>
        <v>36.096200000000003</v>
      </c>
      <c r="P23" s="3">
        <f t="shared" si="3"/>
        <v>0.67042420461634433</v>
      </c>
      <c r="Q23" s="3">
        <f t="shared" si="4"/>
        <v>0.64630617726051931</v>
      </c>
      <c r="R23" s="3">
        <f t="shared" si="5"/>
        <v>0.58492527355217505</v>
      </c>
      <c r="S23" s="3">
        <f t="shared" si="6"/>
        <v>1.9016556554290387</v>
      </c>
      <c r="T23" s="3">
        <f t="shared" si="7"/>
        <v>35.254763537360176</v>
      </c>
      <c r="U23" s="3">
        <f t="shared" si="8"/>
        <v>33.98649883933399</v>
      </c>
      <c r="V23" s="3">
        <f t="shared" si="9"/>
        <v>30.758737623305844</v>
      </c>
      <c r="W23" s="3">
        <f t="shared" si="10"/>
        <v>100.00000000000001</v>
      </c>
      <c r="Y23" s="51">
        <f>MAX(R23:R27)-MIN(R23:R27)</f>
        <v>7.1591940218841743E-2</v>
      </c>
      <c r="Z23" s="3">
        <f>AVERAGE(K23:K27)</f>
        <v>70.825000000000003</v>
      </c>
      <c r="AB23">
        <v>29.104334192544119</v>
      </c>
    </row>
    <row r="24" spans="1:28" x14ac:dyDescent="0.3">
      <c r="A24" t="s">
        <v>316</v>
      </c>
      <c r="B24">
        <v>2.5100000000000001E-3</v>
      </c>
      <c r="C24">
        <v>6.77E-3</v>
      </c>
      <c r="D24">
        <v>4.0499999999999998E-3</v>
      </c>
      <c r="E24">
        <v>24.724299999999999</v>
      </c>
      <c r="F24">
        <v>35.374000000000002</v>
      </c>
      <c r="G24">
        <v>38.469200000000001</v>
      </c>
      <c r="H24">
        <v>38.469200000000001</v>
      </c>
      <c r="I24">
        <v>98.580799999999996</v>
      </c>
      <c r="J24">
        <f t="shared" si="15"/>
        <v>4.64E-3</v>
      </c>
      <c r="K24" s="18">
        <f t="shared" si="12"/>
        <v>46.4</v>
      </c>
      <c r="O24" s="3">
        <f t="shared" si="2"/>
        <v>35.374000000000002</v>
      </c>
      <c r="P24" s="3">
        <f t="shared" si="3"/>
        <v>0.77118839675608231</v>
      </c>
      <c r="Q24" s="3">
        <f t="shared" si="4"/>
        <v>0.63337511190689344</v>
      </c>
      <c r="R24" s="3">
        <f t="shared" si="5"/>
        <v>0.51333333333333331</v>
      </c>
      <c r="S24" s="3">
        <f t="shared" si="6"/>
        <v>1.9178968419963089</v>
      </c>
      <c r="T24" s="3">
        <f t="shared" si="7"/>
        <v>40.210108274299273</v>
      </c>
      <c r="U24" s="3">
        <f t="shared" si="8"/>
        <v>33.024461902112684</v>
      </c>
      <c r="V24" s="3">
        <f t="shared" si="9"/>
        <v>26.76542982358804</v>
      </c>
      <c r="W24" s="3">
        <f t="shared" si="10"/>
        <v>99.999999999999986</v>
      </c>
      <c r="AB24">
        <v>30.632240009865715</v>
      </c>
    </row>
    <row r="25" spans="1:28" x14ac:dyDescent="0.3">
      <c r="A25" t="s">
        <v>317</v>
      </c>
      <c r="B25">
        <v>1.7319999999999999E-2</v>
      </c>
      <c r="C25">
        <v>1.8149999999999999E-2</v>
      </c>
      <c r="D25">
        <v>1.1310000000000001E-2</v>
      </c>
      <c r="E25">
        <v>24.2318</v>
      </c>
      <c r="F25">
        <v>34.224800000000002</v>
      </c>
      <c r="G25">
        <v>38.990499999999997</v>
      </c>
      <c r="H25">
        <v>38.990499999999997</v>
      </c>
      <c r="I25">
        <v>97.493799999999993</v>
      </c>
      <c r="J25">
        <f t="shared" si="15"/>
        <v>1.7735000000000001E-2</v>
      </c>
      <c r="K25" s="18">
        <f t="shared" si="12"/>
        <v>177.35</v>
      </c>
      <c r="O25" s="3">
        <f t="shared" si="2"/>
        <v>34.224800000000002</v>
      </c>
      <c r="P25" s="3">
        <f t="shared" si="3"/>
        <v>0.75582657517155327</v>
      </c>
      <c r="Q25" s="3">
        <f t="shared" si="4"/>
        <v>0.61279856759176365</v>
      </c>
      <c r="R25" s="3">
        <f t="shared" si="5"/>
        <v>0.52028956498532153</v>
      </c>
      <c r="S25" s="3">
        <f t="shared" si="6"/>
        <v>1.8889147077486386</v>
      </c>
      <c r="T25" s="3">
        <f t="shared" si="7"/>
        <v>40.013801156348059</v>
      </c>
      <c r="U25" s="3">
        <f t="shared" si="8"/>
        <v>32.44183366660036</v>
      </c>
      <c r="V25" s="3">
        <f t="shared" si="9"/>
        <v>27.544365177051574</v>
      </c>
      <c r="W25" s="3">
        <f t="shared" si="10"/>
        <v>99.999999999999986</v>
      </c>
      <c r="AB25">
        <v>29.40171957530006</v>
      </c>
    </row>
    <row r="26" spans="1:28" x14ac:dyDescent="0.3">
      <c r="A26" s="15" t="s">
        <v>318</v>
      </c>
      <c r="B26" s="15"/>
      <c r="C26" s="15"/>
      <c r="D26" s="15"/>
      <c r="E26" s="15"/>
      <c r="F26" s="15"/>
      <c r="G26" s="15"/>
      <c r="H26" s="15"/>
      <c r="I26" s="15"/>
      <c r="K26" s="18"/>
      <c r="O26" s="3"/>
      <c r="P26" s="3"/>
      <c r="Q26" s="3"/>
      <c r="R26" s="3"/>
      <c r="S26" s="3"/>
      <c r="T26" s="3"/>
      <c r="U26" s="3"/>
      <c r="V26" s="3"/>
      <c r="W26" s="3"/>
      <c r="AB26">
        <v>28.297819993292027</v>
      </c>
    </row>
    <row r="27" spans="1:28" x14ac:dyDescent="0.3">
      <c r="A27" t="s">
        <v>319</v>
      </c>
      <c r="B27">
        <v>3.0400000000000002E-3</v>
      </c>
      <c r="C27">
        <v>1.5299999999999999E-3</v>
      </c>
      <c r="D27">
        <v>-1.6000000000000001E-4</v>
      </c>
      <c r="E27">
        <v>24.2225</v>
      </c>
      <c r="F27">
        <v>34.964199999999998</v>
      </c>
      <c r="G27">
        <v>39.049399999999999</v>
      </c>
      <c r="H27">
        <v>39.049399999999999</v>
      </c>
      <c r="I27">
        <v>98.240499999999997</v>
      </c>
      <c r="J27">
        <f t="shared" si="15"/>
        <v>2.2850000000000001E-3</v>
      </c>
      <c r="K27" s="18">
        <f t="shared" si="12"/>
        <v>22.85</v>
      </c>
      <c r="O27" s="3">
        <f t="shared" si="2"/>
        <v>34.964199999999998</v>
      </c>
      <c r="P27" s="3">
        <f t="shared" si="3"/>
        <v>0.7555364940736119</v>
      </c>
      <c r="Q27" s="3">
        <f t="shared" si="4"/>
        <v>0.62603760071620407</v>
      </c>
      <c r="R27" s="3">
        <f t="shared" si="5"/>
        <v>0.52107552708833738</v>
      </c>
      <c r="S27" s="3">
        <f t="shared" si="6"/>
        <v>1.9026496218781535</v>
      </c>
      <c r="T27" s="3">
        <f t="shared" si="7"/>
        <v>39.7097019538365</v>
      </c>
      <c r="U27" s="3">
        <f t="shared" si="8"/>
        <v>32.903462283204121</v>
      </c>
      <c r="V27" s="3">
        <f t="shared" si="9"/>
        <v>27.386835762959372</v>
      </c>
      <c r="W27" s="3">
        <f t="shared" si="10"/>
        <v>100</v>
      </c>
      <c r="AB27">
        <v>26.961833640136923</v>
      </c>
    </row>
    <row r="28" spans="1:28" x14ac:dyDescent="0.3">
      <c r="K28" s="3">
        <f>AVERAGE(K23:K27)</f>
        <v>70.825000000000003</v>
      </c>
      <c r="O28" s="3"/>
      <c r="P28" s="3"/>
      <c r="Q28" s="3"/>
      <c r="R28" s="3"/>
      <c r="S28" s="3"/>
      <c r="T28" s="3"/>
      <c r="U28" s="3"/>
      <c r="V28" s="37">
        <f>MAX(V23:V27)-MIN(V23:V27)</f>
        <v>3.9933077997178046</v>
      </c>
      <c r="W28" s="3"/>
      <c r="AB28">
        <v>28.956513215444456</v>
      </c>
    </row>
    <row r="29" spans="1:28" x14ac:dyDescent="0.3">
      <c r="A29" s="1" t="s">
        <v>307</v>
      </c>
      <c r="B29" s="1" t="s">
        <v>308</v>
      </c>
      <c r="K29" s="18"/>
      <c r="O29" s="3"/>
      <c r="P29" s="3"/>
      <c r="Q29" s="3"/>
      <c r="R29" s="3"/>
      <c r="S29" s="3"/>
      <c r="T29" s="3"/>
      <c r="U29" s="3"/>
      <c r="V29" s="3"/>
      <c r="W29" s="3"/>
      <c r="AB29">
        <v>30.204738972329043</v>
      </c>
    </row>
    <row r="30" spans="1:28" x14ac:dyDescent="0.3">
      <c r="A30" t="s">
        <v>0</v>
      </c>
      <c r="B30" t="s">
        <v>15</v>
      </c>
      <c r="C30" t="s">
        <v>15</v>
      </c>
      <c r="D30" t="s">
        <v>15</v>
      </c>
      <c r="E30" t="s">
        <v>13</v>
      </c>
      <c r="F30" t="s">
        <v>14</v>
      </c>
      <c r="G30" t="s">
        <v>12</v>
      </c>
      <c r="H30" t="s">
        <v>12</v>
      </c>
      <c r="I30" t="s">
        <v>29</v>
      </c>
      <c r="K30" s="18"/>
      <c r="O30" t="s">
        <v>60</v>
      </c>
      <c r="P30" t="s">
        <v>61</v>
      </c>
      <c r="Q30" t="s">
        <v>62</v>
      </c>
      <c r="R30" t="s">
        <v>63</v>
      </c>
      <c r="S30" t="s">
        <v>64</v>
      </c>
      <c r="T30" t="s">
        <v>65</v>
      </c>
      <c r="U30" t="s">
        <v>66</v>
      </c>
      <c r="V30" t="s">
        <v>67</v>
      </c>
      <c r="W30" s="3"/>
      <c r="AB30">
        <v>28.703034199136177</v>
      </c>
    </row>
    <row r="31" spans="1:28" x14ac:dyDescent="0.3">
      <c r="A31" t="s">
        <v>320</v>
      </c>
      <c r="B31">
        <v>1.2760000000000001E-2</v>
      </c>
      <c r="C31">
        <v>9.1699999999999993E-3</v>
      </c>
      <c r="D31">
        <v>9.2800000000000001E-3</v>
      </c>
      <c r="E31">
        <v>21.636099999999999</v>
      </c>
      <c r="F31">
        <v>35.695399999999999</v>
      </c>
      <c r="G31">
        <v>43.303899999999999</v>
      </c>
      <c r="H31">
        <v>43.303899999999999</v>
      </c>
      <c r="I31">
        <v>100.667</v>
      </c>
      <c r="J31">
        <f t="shared" si="15"/>
        <v>1.0964999999999999E-2</v>
      </c>
      <c r="K31" s="18">
        <f t="shared" si="12"/>
        <v>109.64999999999999</v>
      </c>
      <c r="O31" s="3">
        <f t="shared" si="2"/>
        <v>35.695399999999999</v>
      </c>
      <c r="P31" s="3">
        <f t="shared" si="3"/>
        <v>0.67486275733000611</v>
      </c>
      <c r="Q31" s="3">
        <f t="shared" si="4"/>
        <v>0.63912981199641894</v>
      </c>
      <c r="R31" s="3">
        <f t="shared" si="5"/>
        <v>0.57784761142247132</v>
      </c>
      <c r="S31" s="3">
        <f t="shared" si="6"/>
        <v>1.8918401807488963</v>
      </c>
      <c r="T31" s="3">
        <f t="shared" si="7"/>
        <v>35.672292205087729</v>
      </c>
      <c r="U31" s="3">
        <f t="shared" si="8"/>
        <v>33.783499182442334</v>
      </c>
      <c r="V31" s="3">
        <f t="shared" si="9"/>
        <v>30.544208612469944</v>
      </c>
      <c r="W31" s="3">
        <f t="shared" si="10"/>
        <v>100.00000000000001</v>
      </c>
      <c r="AB31">
        <v>30.651627239493351</v>
      </c>
    </row>
    <row r="32" spans="1:28" x14ac:dyDescent="0.3">
      <c r="A32" t="s">
        <v>321</v>
      </c>
      <c r="B32">
        <v>1.444E-2</v>
      </c>
      <c r="C32">
        <v>1.4970000000000001E-2</v>
      </c>
      <c r="D32">
        <v>4.13E-3</v>
      </c>
      <c r="E32">
        <v>21.662199999999999</v>
      </c>
      <c r="F32">
        <v>36.087600000000002</v>
      </c>
      <c r="G32">
        <v>43.451999999999998</v>
      </c>
      <c r="H32">
        <v>43.451999999999998</v>
      </c>
      <c r="I32">
        <v>101.235</v>
      </c>
      <c r="J32">
        <f t="shared" si="15"/>
        <v>1.4704999999999999E-2</v>
      </c>
      <c r="K32" s="18">
        <f t="shared" si="12"/>
        <v>147.04999999999998</v>
      </c>
      <c r="O32" s="3">
        <f t="shared" si="2"/>
        <v>36.087600000000002</v>
      </c>
      <c r="P32" s="3">
        <f t="shared" si="3"/>
        <v>0.67567685589519644</v>
      </c>
      <c r="Q32" s="3">
        <f t="shared" si="4"/>
        <v>0.64615219337511187</v>
      </c>
      <c r="R32" s="3">
        <f t="shared" si="5"/>
        <v>0.57982385908726986</v>
      </c>
      <c r="S32" s="3">
        <f t="shared" si="6"/>
        <v>1.9016529083575784</v>
      </c>
      <c r="T32" s="3">
        <f t="shared" si="7"/>
        <v>35.531029502053862</v>
      </c>
      <c r="U32" s="3">
        <f t="shared" si="8"/>
        <v>33.978450564523961</v>
      </c>
      <c r="V32" s="3">
        <f t="shared" si="9"/>
        <v>30.490519933422167</v>
      </c>
      <c r="W32" s="3">
        <f t="shared" si="10"/>
        <v>99.999999999999986</v>
      </c>
      <c r="AB32">
        <v>27.040232143370453</v>
      </c>
    </row>
    <row r="33" spans="1:28" x14ac:dyDescent="0.3">
      <c r="A33" t="s">
        <v>322</v>
      </c>
      <c r="B33">
        <v>5.7200000000000003E-3</v>
      </c>
      <c r="C33">
        <v>2.1000000000000001E-4</v>
      </c>
      <c r="D33">
        <v>-5.5100000000000001E-3</v>
      </c>
      <c r="E33">
        <v>22.755099999999999</v>
      </c>
      <c r="F33">
        <v>36.542499999999997</v>
      </c>
      <c r="G33">
        <v>41.9649</v>
      </c>
      <c r="H33">
        <v>41.9649</v>
      </c>
      <c r="I33">
        <v>101.26300000000001</v>
      </c>
      <c r="J33">
        <f t="shared" si="15"/>
        <v>2.9650000000000002E-3</v>
      </c>
      <c r="K33" s="18">
        <f t="shared" si="12"/>
        <v>29.650000000000002</v>
      </c>
      <c r="O33" s="3">
        <f t="shared" si="2"/>
        <v>36.542499999999997</v>
      </c>
      <c r="P33" s="3">
        <f t="shared" si="3"/>
        <v>0.70976606363069239</v>
      </c>
      <c r="Q33" s="3">
        <f t="shared" si="4"/>
        <v>0.65429722470904206</v>
      </c>
      <c r="R33" s="3">
        <f t="shared" si="5"/>
        <v>0.55997998398718973</v>
      </c>
      <c r="S33" s="3">
        <f t="shared" si="6"/>
        <v>1.9240432723269243</v>
      </c>
      <c r="T33" s="3">
        <f t="shared" si="7"/>
        <v>36.889298376969784</v>
      </c>
      <c r="U33" s="3">
        <f t="shared" si="8"/>
        <v>34.006367430486094</v>
      </c>
      <c r="V33" s="3">
        <f t="shared" si="9"/>
        <v>29.104334192544119</v>
      </c>
      <c r="W33" s="3">
        <f t="shared" si="10"/>
        <v>100</v>
      </c>
      <c r="AB33">
        <v>31.50060428444246</v>
      </c>
    </row>
    <row r="34" spans="1:28" x14ac:dyDescent="0.3">
      <c r="K34" s="3">
        <f>AVERAGE(K31:K33)</f>
        <v>95.449999999999989</v>
      </c>
      <c r="O34" s="3"/>
      <c r="P34" s="3"/>
      <c r="Q34" s="3"/>
      <c r="R34" s="3"/>
      <c r="S34" s="3"/>
      <c r="T34" s="3"/>
      <c r="U34" s="3"/>
      <c r="V34" s="37">
        <f>MAX(V31:V33)-MIN(V31:V33)</f>
        <v>1.4398744199258253</v>
      </c>
      <c r="W34" s="3"/>
      <c r="AB34">
        <v>30.631192704045279</v>
      </c>
    </row>
    <row r="35" spans="1:28" x14ac:dyDescent="0.3">
      <c r="A35" s="1" t="s">
        <v>309</v>
      </c>
      <c r="B35" s="1" t="s">
        <v>310</v>
      </c>
      <c r="K35" s="18"/>
      <c r="O35" s="3"/>
      <c r="P35" s="3"/>
      <c r="Q35" s="3"/>
      <c r="R35" s="3"/>
      <c r="S35" s="3"/>
      <c r="T35" s="3"/>
      <c r="U35" s="3"/>
      <c r="V35" s="3"/>
      <c r="W35" s="3"/>
      <c r="AB35">
        <v>28.630322781142553</v>
      </c>
    </row>
    <row r="36" spans="1:28" x14ac:dyDescent="0.3">
      <c r="A36" t="s">
        <v>0</v>
      </c>
      <c r="B36" t="s">
        <v>15</v>
      </c>
      <c r="C36" t="s">
        <v>15</v>
      </c>
      <c r="D36" t="s">
        <v>15</v>
      </c>
      <c r="E36" t="s">
        <v>13</v>
      </c>
      <c r="F36" t="s">
        <v>14</v>
      </c>
      <c r="G36" t="s">
        <v>12</v>
      </c>
      <c r="H36" t="s">
        <v>12</v>
      </c>
      <c r="I36" t="s">
        <v>29</v>
      </c>
      <c r="K36" s="18"/>
      <c r="O36" t="s">
        <v>60</v>
      </c>
      <c r="P36" t="s">
        <v>61</v>
      </c>
      <c r="Q36" t="s">
        <v>62</v>
      </c>
      <c r="R36" t="s">
        <v>63</v>
      </c>
      <c r="S36" t="s">
        <v>64</v>
      </c>
      <c r="T36" t="s">
        <v>65</v>
      </c>
      <c r="U36" t="s">
        <v>66</v>
      </c>
      <c r="V36" t="s">
        <v>67</v>
      </c>
      <c r="W36" s="3"/>
      <c r="AB36">
        <v>30.341741917825662</v>
      </c>
    </row>
    <row r="37" spans="1:28" x14ac:dyDescent="0.3">
      <c r="A37" t="s">
        <v>323</v>
      </c>
      <c r="B37">
        <v>6.1500000000000001E-3</v>
      </c>
      <c r="C37">
        <v>-9.7000000000000005E-4</v>
      </c>
      <c r="D37">
        <v>5.0000000000000001E-3</v>
      </c>
      <c r="E37">
        <v>21.536899999999999</v>
      </c>
      <c r="F37">
        <v>33.924599999999998</v>
      </c>
      <c r="G37">
        <v>42.924700000000001</v>
      </c>
      <c r="H37">
        <v>42.924700000000001</v>
      </c>
      <c r="I37">
        <v>98.3964</v>
      </c>
      <c r="J37">
        <f t="shared" si="15"/>
        <v>2.5899999999999999E-3</v>
      </c>
      <c r="K37" s="18">
        <f t="shared" si="12"/>
        <v>25.9</v>
      </c>
      <c r="O37" s="3">
        <f>F37+1</f>
        <v>34.924599999999998</v>
      </c>
      <c r="P37" s="3">
        <f t="shared" si="3"/>
        <v>0.67176855895196497</v>
      </c>
      <c r="Q37" s="3">
        <f t="shared" si="4"/>
        <v>0.62532855863921211</v>
      </c>
      <c r="R37" s="3">
        <f t="shared" si="5"/>
        <v>0.57278756338404058</v>
      </c>
      <c r="S37" s="3">
        <f t="shared" si="6"/>
        <v>1.8698846809752179</v>
      </c>
      <c r="T37" s="3">
        <f t="shared" si="7"/>
        <v>35.92566781185733</v>
      </c>
      <c r="U37" s="3">
        <f t="shared" si="8"/>
        <v>33.442092178276944</v>
      </c>
      <c r="V37" s="3">
        <f t="shared" si="9"/>
        <v>30.632240009865715</v>
      </c>
      <c r="W37" s="3">
        <f t="shared" si="10"/>
        <v>99.999999999999986</v>
      </c>
      <c r="AB37">
        <v>29.149338863665164</v>
      </c>
    </row>
    <row r="38" spans="1:28" x14ac:dyDescent="0.3">
      <c r="A38" t="s">
        <v>324</v>
      </c>
      <c r="B38">
        <v>0.11728</v>
      </c>
      <c r="C38">
        <v>0.11448</v>
      </c>
      <c r="D38">
        <v>0.11098</v>
      </c>
      <c r="E38">
        <v>22.6906</v>
      </c>
      <c r="F38">
        <v>34.333399999999997</v>
      </c>
      <c r="G38">
        <v>41.274999999999999</v>
      </c>
      <c r="H38">
        <v>41.274999999999999</v>
      </c>
      <c r="I38">
        <v>98.641800000000003</v>
      </c>
      <c r="J38">
        <f t="shared" si="15"/>
        <v>0.11588</v>
      </c>
      <c r="K38" s="18">
        <f t="shared" si="12"/>
        <v>1158.8</v>
      </c>
      <c r="O38" s="3">
        <f t="shared" si="2"/>
        <v>34.333399999999997</v>
      </c>
      <c r="P38" s="3">
        <f t="shared" si="3"/>
        <v>0.70775421085464751</v>
      </c>
      <c r="Q38" s="3">
        <f t="shared" si="4"/>
        <v>0.61474306177260518</v>
      </c>
      <c r="R38" s="3">
        <f t="shared" si="5"/>
        <v>0.55077395249532957</v>
      </c>
      <c r="S38" s="3">
        <f t="shared" si="6"/>
        <v>1.8732712251225823</v>
      </c>
      <c r="T38" s="3">
        <f t="shared" si="7"/>
        <v>37.781726498699292</v>
      </c>
      <c r="U38" s="3">
        <f t="shared" si="8"/>
        <v>32.816553926000644</v>
      </c>
      <c r="V38" s="3">
        <f t="shared" si="9"/>
        <v>29.40171957530006</v>
      </c>
      <c r="W38" s="3">
        <f t="shared" si="10"/>
        <v>100</v>
      </c>
      <c r="AB38">
        <v>30.675917172088749</v>
      </c>
    </row>
    <row r="39" spans="1:28" x14ac:dyDescent="0.3">
      <c r="A39" t="s">
        <v>325</v>
      </c>
      <c r="B39">
        <v>8.9480000000000004E-2</v>
      </c>
      <c r="C39">
        <v>9.3590000000000007E-2</v>
      </c>
      <c r="D39">
        <v>9.4039999999999999E-2</v>
      </c>
      <c r="E39">
        <v>23.174900000000001</v>
      </c>
      <c r="F39">
        <v>36.834200000000003</v>
      </c>
      <c r="G39">
        <v>40.884799999999998</v>
      </c>
      <c r="H39">
        <v>40.884799999999998</v>
      </c>
      <c r="I39">
        <v>101.17100000000001</v>
      </c>
      <c r="J39">
        <f t="shared" si="15"/>
        <v>9.1535000000000005E-2</v>
      </c>
      <c r="K39" s="18">
        <f t="shared" si="12"/>
        <v>915.35</v>
      </c>
      <c r="O39" s="3">
        <f t="shared" si="2"/>
        <v>36.834200000000003</v>
      </c>
      <c r="P39" s="3">
        <f t="shared" si="3"/>
        <v>0.72286026200873366</v>
      </c>
      <c r="Q39" s="3">
        <f t="shared" si="4"/>
        <v>0.65952014324082364</v>
      </c>
      <c r="R39" s="3">
        <f t="shared" si="5"/>
        <v>0.54556712036295707</v>
      </c>
      <c r="S39" s="3">
        <f t="shared" si="6"/>
        <v>1.9279475256125145</v>
      </c>
      <c r="T39" s="3">
        <f t="shared" si="7"/>
        <v>37.493772647109722</v>
      </c>
      <c r="U39" s="3">
        <f t="shared" si="8"/>
        <v>34.208407359598247</v>
      </c>
      <c r="V39" s="3">
        <f t="shared" si="9"/>
        <v>28.297819993292027</v>
      </c>
      <c r="W39" s="3">
        <f t="shared" si="10"/>
        <v>100</v>
      </c>
      <c r="AB39">
        <v>28.608941236586794</v>
      </c>
    </row>
    <row r="40" spans="1:28" x14ac:dyDescent="0.3">
      <c r="A40" t="s">
        <v>326</v>
      </c>
      <c r="B40">
        <v>8.3899999999999999E-3</v>
      </c>
      <c r="C40">
        <v>-2.0999999999999999E-3</v>
      </c>
      <c r="D40">
        <v>3.3600000000000001E-3</v>
      </c>
      <c r="E40">
        <v>24.153600000000001</v>
      </c>
      <c r="F40">
        <v>36.998699999999999</v>
      </c>
      <c r="G40">
        <v>39.167999999999999</v>
      </c>
      <c r="H40">
        <v>39.167999999999999</v>
      </c>
      <c r="I40">
        <v>100.33</v>
      </c>
      <c r="J40">
        <f t="shared" si="15"/>
        <v>3.1450000000000002E-3</v>
      </c>
      <c r="K40" s="18">
        <f t="shared" si="12"/>
        <v>31.450000000000003</v>
      </c>
      <c r="O40" s="3">
        <f t="shared" si="2"/>
        <v>36.998699999999999</v>
      </c>
      <c r="P40" s="3">
        <f t="shared" si="3"/>
        <v>0.75338739862757331</v>
      </c>
      <c r="Q40" s="3">
        <f t="shared" si="4"/>
        <v>0.66246553267681285</v>
      </c>
      <c r="R40" s="3">
        <f t="shared" si="5"/>
        <v>0.52265812650120091</v>
      </c>
      <c r="S40" s="3">
        <f t="shared" si="6"/>
        <v>1.9385110578055871</v>
      </c>
      <c r="T40" s="3">
        <f t="shared" si="7"/>
        <v>38.864230131367684</v>
      </c>
      <c r="U40" s="3">
        <f t="shared" si="8"/>
        <v>34.173936228495393</v>
      </c>
      <c r="V40" s="3">
        <f t="shared" si="9"/>
        <v>26.961833640136923</v>
      </c>
      <c r="W40" s="3">
        <f t="shared" si="10"/>
        <v>100</v>
      </c>
      <c r="AB40">
        <v>29.989376587830147</v>
      </c>
    </row>
    <row r="41" spans="1:28" x14ac:dyDescent="0.3">
      <c r="A41" t="s">
        <v>327</v>
      </c>
      <c r="B41">
        <v>9.8699999999999996E-2</v>
      </c>
      <c r="C41">
        <v>9.4509999999999997E-2</v>
      </c>
      <c r="D41">
        <v>9.0149999999999994E-2</v>
      </c>
      <c r="E41">
        <v>22.945799999999998</v>
      </c>
      <c r="F41">
        <v>35.4771</v>
      </c>
      <c r="G41">
        <v>41.2639</v>
      </c>
      <c r="H41">
        <v>41.2639</v>
      </c>
      <c r="I41">
        <v>99.970200000000006</v>
      </c>
      <c r="J41">
        <f t="shared" si="15"/>
        <v>9.6604999999999996E-2</v>
      </c>
      <c r="K41" s="18">
        <f t="shared" si="12"/>
        <v>966.05</v>
      </c>
      <c r="O41" s="3">
        <f t="shared" si="2"/>
        <v>35.4771</v>
      </c>
      <c r="P41" s="3">
        <f t="shared" si="3"/>
        <v>0.71571428571428564</v>
      </c>
      <c r="Q41" s="3">
        <f t="shared" si="4"/>
        <v>0.63522112802148611</v>
      </c>
      <c r="R41" s="3">
        <f t="shared" si="5"/>
        <v>0.55062583400053378</v>
      </c>
      <c r="S41" s="3">
        <f t="shared" si="6"/>
        <v>1.9015612477363053</v>
      </c>
      <c r="T41" s="3">
        <f t="shared" si="7"/>
        <v>37.638245234872166</v>
      </c>
      <c r="U41" s="3">
        <f t="shared" si="8"/>
        <v>33.405241549683389</v>
      </c>
      <c r="V41" s="3">
        <f t="shared" si="9"/>
        <v>28.956513215444456</v>
      </c>
      <c r="W41" s="3">
        <f t="shared" si="10"/>
        <v>100.00000000000001</v>
      </c>
      <c r="AB41">
        <v>29.969673947236391</v>
      </c>
    </row>
    <row r="42" spans="1:28" x14ac:dyDescent="0.3">
      <c r="A42" t="s">
        <v>328</v>
      </c>
      <c r="B42">
        <v>5.0800000000000003E-3</v>
      </c>
      <c r="C42">
        <v>3.5300000000000002E-3</v>
      </c>
      <c r="D42">
        <v>1.39E-3</v>
      </c>
      <c r="E42">
        <v>21.724900000000002</v>
      </c>
      <c r="F42">
        <v>37.569800000000001</v>
      </c>
      <c r="G42">
        <v>43.7926</v>
      </c>
      <c r="H42">
        <v>43.7926</v>
      </c>
      <c r="I42">
        <v>103.09699999999999</v>
      </c>
      <c r="J42">
        <f t="shared" si="15"/>
        <v>4.3049999999999998E-3</v>
      </c>
      <c r="K42" s="18">
        <f t="shared" si="12"/>
        <v>43.05</v>
      </c>
      <c r="O42" s="3">
        <f t="shared" si="2"/>
        <v>37.569800000000001</v>
      </c>
      <c r="P42" s="3">
        <f t="shared" si="3"/>
        <v>0.67763256394260762</v>
      </c>
      <c r="Q42" s="3">
        <f t="shared" si="4"/>
        <v>0.6726911369740376</v>
      </c>
      <c r="R42" s="3">
        <f t="shared" si="5"/>
        <v>0.5843688283960502</v>
      </c>
      <c r="S42" s="3">
        <f t="shared" si="6"/>
        <v>1.9346925293126953</v>
      </c>
      <c r="T42" s="3">
        <f t="shared" si="7"/>
        <v>35.025336257608771</v>
      </c>
      <c r="U42" s="3">
        <f t="shared" si="8"/>
        <v>34.76992477006219</v>
      </c>
      <c r="V42" s="3">
        <f t="shared" si="9"/>
        <v>30.204738972329043</v>
      </c>
      <c r="W42" s="3">
        <f t="shared" si="10"/>
        <v>100</v>
      </c>
      <c r="AB42">
        <v>28.409866280244032</v>
      </c>
    </row>
    <row r="43" spans="1:28" x14ac:dyDescent="0.3">
      <c r="A43" t="s">
        <v>329</v>
      </c>
      <c r="B43">
        <v>4.9199999999999999E-3</v>
      </c>
      <c r="C43">
        <v>-3.5599999999999998E-3</v>
      </c>
      <c r="D43">
        <v>-7.1000000000000004E-3</v>
      </c>
      <c r="E43">
        <v>22.540199999999999</v>
      </c>
      <c r="F43">
        <v>36.302399999999999</v>
      </c>
      <c r="G43">
        <v>40.821399999999997</v>
      </c>
      <c r="H43">
        <v>40.821399999999997</v>
      </c>
      <c r="I43">
        <v>99.658299999999997</v>
      </c>
      <c r="J43">
        <f t="shared" si="15"/>
        <v>6.8000000000000005E-4</v>
      </c>
      <c r="K43" s="18">
        <f t="shared" si="12"/>
        <v>6.8000000000000007</v>
      </c>
      <c r="O43" s="3">
        <f t="shared" si="2"/>
        <v>36.302399999999999</v>
      </c>
      <c r="P43" s="3">
        <f t="shared" si="3"/>
        <v>0.70306300686213341</v>
      </c>
      <c r="Q43" s="3">
        <f t="shared" si="4"/>
        <v>0.64999820948970455</v>
      </c>
      <c r="R43" s="3">
        <f t="shared" si="5"/>
        <v>0.54472111022151048</v>
      </c>
      <c r="S43" s="3">
        <f t="shared" si="6"/>
        <v>1.8977823265733487</v>
      </c>
      <c r="T43" s="3">
        <f t="shared" si="7"/>
        <v>37.046556763524606</v>
      </c>
      <c r="U43" s="3">
        <f t="shared" si="8"/>
        <v>34.25040903733921</v>
      </c>
      <c r="V43" s="3">
        <f t="shared" si="9"/>
        <v>28.703034199136177</v>
      </c>
      <c r="W43" s="3">
        <f t="shared" si="10"/>
        <v>100</v>
      </c>
      <c r="AB43">
        <v>28.153719386869998</v>
      </c>
    </row>
    <row r="44" spans="1:28" x14ac:dyDescent="0.3">
      <c r="K44" s="3">
        <f>AVERAGE(K37:K43)</f>
        <v>449.62857142857149</v>
      </c>
      <c r="O44" s="3"/>
      <c r="P44" s="3"/>
      <c r="Q44" s="3"/>
      <c r="R44" s="3"/>
      <c r="S44" s="3"/>
      <c r="T44" s="3"/>
      <c r="U44" s="3"/>
      <c r="V44" s="37">
        <f>MAX(V37:V43)-MIN(V37:V43)</f>
        <v>3.6704063697287914</v>
      </c>
      <c r="W44" s="3"/>
      <c r="AB44">
        <f>_xlfn.STDEV.P(AB4:AB43)</f>
        <v>1.1647081530781391</v>
      </c>
    </row>
    <row r="45" spans="1:28" x14ac:dyDescent="0.3">
      <c r="A45" s="1" t="s">
        <v>311</v>
      </c>
      <c r="B45" s="1" t="s">
        <v>312</v>
      </c>
      <c r="K45" s="18"/>
      <c r="O45" s="3"/>
      <c r="P45" s="3"/>
      <c r="Q45" s="3"/>
      <c r="R45" s="3"/>
      <c r="S45" s="3"/>
      <c r="T45" s="3"/>
      <c r="U45" s="3"/>
      <c r="V45" s="3"/>
      <c r="W45" s="3"/>
    </row>
    <row r="46" spans="1:28" x14ac:dyDescent="0.3">
      <c r="A46" t="s">
        <v>0</v>
      </c>
      <c r="B46" t="s">
        <v>15</v>
      </c>
      <c r="C46" t="s">
        <v>15</v>
      </c>
      <c r="D46" t="s">
        <v>15</v>
      </c>
      <c r="E46" t="s">
        <v>13</v>
      </c>
      <c r="F46" t="s">
        <v>14</v>
      </c>
      <c r="G46" t="s">
        <v>12</v>
      </c>
      <c r="H46" t="s">
        <v>12</v>
      </c>
      <c r="I46" t="s">
        <v>29</v>
      </c>
      <c r="K46" s="18"/>
      <c r="O46" t="s">
        <v>60</v>
      </c>
      <c r="P46" t="s">
        <v>61</v>
      </c>
      <c r="Q46" t="s">
        <v>62</v>
      </c>
      <c r="R46" t="s">
        <v>63</v>
      </c>
      <c r="S46" t="s">
        <v>64</v>
      </c>
      <c r="T46" t="s">
        <v>65</v>
      </c>
      <c r="U46" t="s">
        <v>66</v>
      </c>
      <c r="V46" t="s">
        <v>67</v>
      </c>
      <c r="W46" s="3"/>
    </row>
    <row r="47" spans="1:28" x14ac:dyDescent="0.3">
      <c r="A47" t="s">
        <v>330</v>
      </c>
      <c r="B47">
        <v>9.2300000000000004E-3</v>
      </c>
      <c r="C47">
        <v>3.5E-4</v>
      </c>
      <c r="D47">
        <v>5.2999999999999998E-4</v>
      </c>
      <c r="E47">
        <v>21.4178</v>
      </c>
      <c r="F47">
        <v>35.751100000000001</v>
      </c>
      <c r="G47">
        <v>43.331000000000003</v>
      </c>
      <c r="H47">
        <v>43.331000000000003</v>
      </c>
      <c r="I47">
        <v>100.51</v>
      </c>
      <c r="J47">
        <f t="shared" si="15"/>
        <v>4.79E-3</v>
      </c>
      <c r="K47" s="18">
        <f t="shared" si="12"/>
        <v>47.9</v>
      </c>
      <c r="O47" s="3">
        <f t="shared" si="2"/>
        <v>35.751100000000001</v>
      </c>
      <c r="P47" s="3">
        <f t="shared" si="3"/>
        <v>0.66805364940736112</v>
      </c>
      <c r="Q47" s="3">
        <f t="shared" si="4"/>
        <v>0.64012712623097578</v>
      </c>
      <c r="R47" s="3">
        <f t="shared" si="5"/>
        <v>0.57820923405390989</v>
      </c>
      <c r="S47" s="3">
        <f t="shared" si="6"/>
        <v>1.8863900096922466</v>
      </c>
      <c r="T47" s="3">
        <f t="shared" si="7"/>
        <v>35.414397127577566</v>
      </c>
      <c r="U47" s="3">
        <f t="shared" si="8"/>
        <v>33.933975632929098</v>
      </c>
      <c r="V47" s="3">
        <f t="shared" si="9"/>
        <v>30.651627239493351</v>
      </c>
      <c r="W47" s="3">
        <f t="shared" si="10"/>
        <v>100.00000000000001</v>
      </c>
    </row>
    <row r="48" spans="1:28" x14ac:dyDescent="0.3">
      <c r="A48" t="s">
        <v>331</v>
      </c>
      <c r="B48">
        <v>3.5500000000000002E-3</v>
      </c>
      <c r="C48">
        <v>4.5700000000000003E-3</v>
      </c>
      <c r="D48">
        <v>9.7999999999999997E-4</v>
      </c>
      <c r="E48">
        <v>24.266100000000002</v>
      </c>
      <c r="F48">
        <v>34.744799999999998</v>
      </c>
      <c r="G48">
        <v>38.300699999999999</v>
      </c>
      <c r="H48">
        <v>38.300699999999999</v>
      </c>
      <c r="I48">
        <v>97.320599999999999</v>
      </c>
      <c r="J48">
        <f t="shared" si="15"/>
        <v>4.0600000000000002E-3</v>
      </c>
      <c r="K48" s="18">
        <f t="shared" si="12"/>
        <v>40.6</v>
      </c>
      <c r="O48" s="3">
        <f t="shared" si="2"/>
        <v>34.744799999999998</v>
      </c>
      <c r="P48" s="3">
        <f t="shared" si="3"/>
        <v>0.75689644416718649</v>
      </c>
      <c r="Q48" s="3">
        <f t="shared" si="4"/>
        <v>0.62210922112802147</v>
      </c>
      <c r="R48" s="3">
        <f t="shared" si="5"/>
        <v>0.51108486789431551</v>
      </c>
      <c r="S48" s="3">
        <f t="shared" si="6"/>
        <v>1.8900905331895235</v>
      </c>
      <c r="T48" s="3">
        <f t="shared" si="7"/>
        <v>40.045512681867436</v>
      </c>
      <c r="U48" s="3">
        <f t="shared" si="8"/>
        <v>32.914255174762111</v>
      </c>
      <c r="V48" s="3">
        <f t="shared" si="9"/>
        <v>27.040232143370453</v>
      </c>
      <c r="W48" s="3">
        <f t="shared" si="10"/>
        <v>100</v>
      </c>
    </row>
    <row r="49" spans="1:39" x14ac:dyDescent="0.3">
      <c r="A49" t="s">
        <v>332</v>
      </c>
      <c r="B49">
        <v>0.14413999999999999</v>
      </c>
      <c r="C49">
        <v>0.14172999999999999</v>
      </c>
      <c r="D49">
        <v>0.14651</v>
      </c>
      <c r="E49">
        <v>21.004000000000001</v>
      </c>
      <c r="F49">
        <v>38.246000000000002</v>
      </c>
      <c r="G49">
        <v>44.326599999999999</v>
      </c>
      <c r="H49">
        <v>44.326599999999999</v>
      </c>
      <c r="I49">
        <v>104.009</v>
      </c>
      <c r="J49">
        <f t="shared" si="15"/>
        <v>0.14293499999999998</v>
      </c>
      <c r="K49" s="18">
        <f t="shared" si="12"/>
        <v>1429.3499999999997</v>
      </c>
      <c r="O49" s="3">
        <f>F49-3</f>
        <v>35.246000000000002</v>
      </c>
      <c r="P49" s="3">
        <f t="shared" si="3"/>
        <v>0.65514660012476611</v>
      </c>
      <c r="Q49" s="3">
        <f t="shared" si="4"/>
        <v>0.63108325872873772</v>
      </c>
      <c r="R49" s="3">
        <f t="shared" si="5"/>
        <v>0.59149452895649857</v>
      </c>
      <c r="S49" s="3">
        <f t="shared" si="6"/>
        <v>1.8777243878100025</v>
      </c>
      <c r="T49" s="3">
        <f t="shared" si="7"/>
        <v>34.890455935807822</v>
      </c>
      <c r="U49" s="3">
        <f t="shared" si="8"/>
        <v>33.608939779749711</v>
      </c>
      <c r="V49" s="3">
        <f t="shared" si="9"/>
        <v>31.50060428444246</v>
      </c>
      <c r="W49" s="3">
        <f t="shared" si="10"/>
        <v>100</v>
      </c>
    </row>
    <row r="50" spans="1:39" x14ac:dyDescent="0.3">
      <c r="A50" t="s">
        <v>333</v>
      </c>
      <c r="B50">
        <v>6.4000000000000003E-3</v>
      </c>
      <c r="C50">
        <v>1.6900000000000001E-3</v>
      </c>
      <c r="D50">
        <v>1.31E-3</v>
      </c>
      <c r="E50">
        <v>20.978400000000001</v>
      </c>
      <c r="F50">
        <v>37.8108</v>
      </c>
      <c r="G50">
        <v>44.056199999999997</v>
      </c>
      <c r="H50">
        <v>44.056199999999997</v>
      </c>
      <c r="I50">
        <v>102.855</v>
      </c>
      <c r="J50">
        <f t="shared" si="15"/>
        <v>4.045E-3</v>
      </c>
      <c r="K50" s="18">
        <f t="shared" si="12"/>
        <v>40.450000000000003</v>
      </c>
      <c r="O50" s="3">
        <f t="shared" si="2"/>
        <v>37.8108</v>
      </c>
      <c r="P50" s="3">
        <f t="shared" si="3"/>
        <v>0.65434809731752963</v>
      </c>
      <c r="Q50" s="3">
        <f t="shared" si="4"/>
        <v>0.67700626678603404</v>
      </c>
      <c r="R50" s="3">
        <f t="shared" si="5"/>
        <v>0.58788630904723782</v>
      </c>
      <c r="S50" s="3">
        <f t="shared" si="6"/>
        <v>1.9192406731508016</v>
      </c>
      <c r="T50" s="3">
        <f t="shared" si="7"/>
        <v>34.09411370192003</v>
      </c>
      <c r="U50" s="3">
        <f t="shared" si="8"/>
        <v>35.274693594034687</v>
      </c>
      <c r="V50" s="3">
        <f t="shared" si="9"/>
        <v>30.631192704045279</v>
      </c>
      <c r="W50" s="3">
        <f t="shared" si="10"/>
        <v>100</v>
      </c>
    </row>
    <row r="51" spans="1:39" x14ac:dyDescent="0.3">
      <c r="A51" t="s">
        <v>334</v>
      </c>
      <c r="B51">
        <v>0.24301</v>
      </c>
      <c r="C51">
        <v>0.24060999999999999</v>
      </c>
      <c r="D51">
        <v>0.24123</v>
      </c>
      <c r="E51">
        <v>22.6069</v>
      </c>
      <c r="F51">
        <v>37.186799999999998</v>
      </c>
      <c r="G51">
        <v>41.2151</v>
      </c>
      <c r="H51">
        <v>41.2151</v>
      </c>
      <c r="I51">
        <v>101.73399999999999</v>
      </c>
      <c r="J51">
        <f t="shared" si="15"/>
        <v>0.24181</v>
      </c>
      <c r="K51" s="18">
        <f t="shared" si="12"/>
        <v>2418.1</v>
      </c>
      <c r="O51" s="3">
        <f t="shared" si="2"/>
        <v>37.186799999999998</v>
      </c>
      <c r="P51" s="3">
        <f t="shared" si="3"/>
        <v>0.70514348097317525</v>
      </c>
      <c r="Q51" s="3">
        <f t="shared" si="4"/>
        <v>0.66583348254252461</v>
      </c>
      <c r="R51" s="3">
        <f t="shared" si="5"/>
        <v>0.54997464638377369</v>
      </c>
      <c r="S51" s="3">
        <f t="shared" si="6"/>
        <v>1.9209516098994737</v>
      </c>
      <c r="T51" s="3">
        <f t="shared" si="7"/>
        <v>36.708029361035102</v>
      </c>
      <c r="U51" s="3">
        <f t="shared" si="8"/>
        <v>34.661647857822338</v>
      </c>
      <c r="V51" s="3">
        <f t="shared" si="9"/>
        <v>28.630322781142553</v>
      </c>
      <c r="W51" s="3">
        <f t="shared" si="10"/>
        <v>100</v>
      </c>
    </row>
    <row r="52" spans="1:39" x14ac:dyDescent="0.3">
      <c r="K52" s="3">
        <f>AVERAGE(K47:K51)</f>
        <v>795.28</v>
      </c>
      <c r="O52" s="3"/>
      <c r="P52" s="3"/>
      <c r="Q52" s="3"/>
      <c r="R52" s="3"/>
      <c r="S52" s="3"/>
      <c r="T52" s="3"/>
      <c r="U52" s="3"/>
      <c r="V52" s="37">
        <f>MAX(V47:V51)-MIN(V47:V51)</f>
        <v>4.460372141072007</v>
      </c>
      <c r="W52" s="3"/>
    </row>
    <row r="53" spans="1:39" x14ac:dyDescent="0.3">
      <c r="A53" s="1" t="s">
        <v>313</v>
      </c>
      <c r="B53" s="1" t="s">
        <v>367</v>
      </c>
      <c r="F53" t="s">
        <v>368</v>
      </c>
      <c r="K53" s="18"/>
      <c r="O53" s="3"/>
      <c r="P53" s="3"/>
      <c r="Q53" s="3"/>
      <c r="R53" s="3"/>
      <c r="S53" s="3"/>
      <c r="T53" s="3"/>
      <c r="U53" s="3"/>
      <c r="V53" s="3"/>
      <c r="W53" s="3"/>
      <c r="AL53" s="1"/>
      <c r="AM53" s="1"/>
    </row>
    <row r="54" spans="1:39" x14ac:dyDescent="0.3">
      <c r="A54" t="s">
        <v>0</v>
      </c>
      <c r="B54" t="s">
        <v>15</v>
      </c>
      <c r="C54" t="s">
        <v>15</v>
      </c>
      <c r="D54" t="s">
        <v>15</v>
      </c>
      <c r="E54" t="s">
        <v>13</v>
      </c>
      <c r="F54" t="s">
        <v>14</v>
      </c>
      <c r="G54" t="s">
        <v>12</v>
      </c>
      <c r="H54" t="s">
        <v>12</v>
      </c>
      <c r="I54" t="s">
        <v>29</v>
      </c>
      <c r="K54" s="18"/>
      <c r="O54" t="s">
        <v>60</v>
      </c>
      <c r="P54" t="s">
        <v>61</v>
      </c>
      <c r="Q54" t="s">
        <v>62</v>
      </c>
      <c r="R54" t="s">
        <v>63</v>
      </c>
      <c r="S54" t="s">
        <v>64</v>
      </c>
      <c r="T54" t="s">
        <v>65</v>
      </c>
      <c r="U54" t="s">
        <v>66</v>
      </c>
      <c r="V54" t="s">
        <v>67</v>
      </c>
      <c r="W54" s="3"/>
    </row>
    <row r="55" spans="1:39" x14ac:dyDescent="0.3">
      <c r="A55" t="s">
        <v>337</v>
      </c>
      <c r="B55">
        <v>5.9699999999999996E-3</v>
      </c>
      <c r="C55">
        <v>3.4199999999999999E-3</v>
      </c>
      <c r="D55">
        <v>4.2700000000000004E-3</v>
      </c>
      <c r="E55">
        <v>21.53</v>
      </c>
      <c r="F55">
        <v>36.929699999999997</v>
      </c>
      <c r="G55">
        <v>43.505200000000002</v>
      </c>
      <c r="H55">
        <v>43.505200000000002</v>
      </c>
      <c r="I55">
        <v>101.97799999999999</v>
      </c>
      <c r="J55">
        <f t="shared" si="15"/>
        <v>4.6949999999999995E-3</v>
      </c>
      <c r="K55" s="18">
        <f t="shared" si="12"/>
        <v>46.949999999999996</v>
      </c>
      <c r="O55" s="3">
        <f t="shared" si="2"/>
        <v>36.929699999999997</v>
      </c>
      <c r="P55" s="3">
        <f t="shared" si="3"/>
        <v>0.67155333749220214</v>
      </c>
      <c r="Q55" s="3">
        <f t="shared" si="4"/>
        <v>0.66123008057296317</v>
      </c>
      <c r="R55" s="3">
        <f t="shared" si="5"/>
        <v>0.58053376034160664</v>
      </c>
      <c r="S55" s="3">
        <f t="shared" si="6"/>
        <v>1.9133171784067717</v>
      </c>
      <c r="T55" s="3">
        <f t="shared" si="7"/>
        <v>35.098902841159237</v>
      </c>
      <c r="U55" s="3">
        <f t="shared" si="8"/>
        <v>34.559355241015112</v>
      </c>
      <c r="V55" s="3">
        <f t="shared" si="9"/>
        <v>30.341741917825662</v>
      </c>
      <c r="W55" s="3">
        <f t="shared" si="10"/>
        <v>100</v>
      </c>
    </row>
    <row r="56" spans="1:39" x14ac:dyDescent="0.3">
      <c r="A56" t="s">
        <v>338</v>
      </c>
      <c r="B56">
        <v>0.14307</v>
      </c>
      <c r="C56">
        <v>0.14257</v>
      </c>
      <c r="D56">
        <v>0.13600999999999999</v>
      </c>
      <c r="E56">
        <v>22.702400000000001</v>
      </c>
      <c r="F56">
        <v>36.218600000000002</v>
      </c>
      <c r="G56">
        <v>41.826999999999998</v>
      </c>
      <c r="H56">
        <v>41.826999999999998</v>
      </c>
      <c r="I56">
        <v>101.17</v>
      </c>
      <c r="J56">
        <f t="shared" si="15"/>
        <v>0.14282</v>
      </c>
      <c r="K56" s="18">
        <f t="shared" si="12"/>
        <v>1428.2</v>
      </c>
      <c r="O56" s="3">
        <f t="shared" si="2"/>
        <v>36.218600000000002</v>
      </c>
      <c r="P56" s="3">
        <f t="shared" si="3"/>
        <v>0.70812227074235801</v>
      </c>
      <c r="Q56" s="3">
        <f t="shared" si="4"/>
        <v>0.64849776186213071</v>
      </c>
      <c r="R56" s="3">
        <f t="shared" si="5"/>
        <v>0.55813984520950088</v>
      </c>
      <c r="S56" s="3">
        <f t="shared" si="6"/>
        <v>1.9147598778139896</v>
      </c>
      <c r="T56" s="3">
        <f t="shared" si="7"/>
        <v>36.982301485802751</v>
      </c>
      <c r="U56" s="3">
        <f t="shared" si="8"/>
        <v>33.868359650532092</v>
      </c>
      <c r="V56" s="3">
        <f t="shared" si="9"/>
        <v>29.149338863665164</v>
      </c>
      <c r="W56" s="3">
        <f t="shared" si="10"/>
        <v>100.00000000000001</v>
      </c>
    </row>
    <row r="57" spans="1:39" x14ac:dyDescent="0.3">
      <c r="A57" t="s">
        <v>339</v>
      </c>
      <c r="B57">
        <v>8.6E-3</v>
      </c>
      <c r="C57">
        <v>8.7600000000000004E-3</v>
      </c>
      <c r="D57">
        <v>1.0829999999999999E-2</v>
      </c>
      <c r="E57">
        <v>21.475000000000001</v>
      </c>
      <c r="F57">
        <v>36.732999999999997</v>
      </c>
      <c r="G57">
        <v>44.0227</v>
      </c>
      <c r="H57">
        <v>44.0227</v>
      </c>
      <c r="I57">
        <v>102.259</v>
      </c>
      <c r="J57">
        <f t="shared" si="15"/>
        <v>8.6800000000000002E-3</v>
      </c>
      <c r="K57" s="18">
        <f t="shared" si="12"/>
        <v>86.8</v>
      </c>
      <c r="O57" s="3">
        <f t="shared" si="2"/>
        <v>36.732999999999997</v>
      </c>
      <c r="P57" s="3">
        <f t="shared" si="3"/>
        <v>0.66983780411728011</v>
      </c>
      <c r="Q57" s="3">
        <f t="shared" si="4"/>
        <v>0.6577081468218442</v>
      </c>
      <c r="R57" s="3">
        <f t="shared" si="5"/>
        <v>0.58743928476114227</v>
      </c>
      <c r="S57" s="3">
        <f t="shared" si="6"/>
        <v>1.9149852357002666</v>
      </c>
      <c r="T57" s="3">
        <f t="shared" si="7"/>
        <v>34.978745090550824</v>
      </c>
      <c r="U57" s="3">
        <f t="shared" si="8"/>
        <v>34.345337737360431</v>
      </c>
      <c r="V57" s="3">
        <f t="shared" si="9"/>
        <v>30.675917172088749</v>
      </c>
      <c r="W57" s="3">
        <f t="shared" si="10"/>
        <v>100</v>
      </c>
    </row>
    <row r="58" spans="1:39" x14ac:dyDescent="0.3">
      <c r="A58" t="s">
        <v>340</v>
      </c>
      <c r="B58">
        <v>8.362E-2</v>
      </c>
      <c r="C58">
        <v>8.8849999999999998E-2</v>
      </c>
      <c r="D58">
        <v>8.9080000000000006E-2</v>
      </c>
      <c r="E58">
        <v>23.2333</v>
      </c>
      <c r="F58">
        <v>34.777799999999999</v>
      </c>
      <c r="G58">
        <v>40.4634</v>
      </c>
      <c r="H58">
        <v>40.4634</v>
      </c>
      <c r="I58">
        <v>98.736099999999993</v>
      </c>
      <c r="J58">
        <f t="shared" si="15"/>
        <v>8.6235000000000006E-2</v>
      </c>
      <c r="K58" s="18">
        <f t="shared" si="12"/>
        <v>862.35</v>
      </c>
      <c r="O58" s="3">
        <f t="shared" si="2"/>
        <v>34.777799999999999</v>
      </c>
      <c r="P58" s="3">
        <f t="shared" si="3"/>
        <v>0.7246818465377417</v>
      </c>
      <c r="Q58" s="3">
        <f t="shared" si="4"/>
        <v>0.6227000895255147</v>
      </c>
      <c r="R58" s="3">
        <f t="shared" si="5"/>
        <v>0.5399439551641313</v>
      </c>
      <c r="S58" s="3">
        <f t="shared" si="6"/>
        <v>1.8873258912273876</v>
      </c>
      <c r="T58" s="3">
        <f t="shared" si="7"/>
        <v>38.397282096652546</v>
      </c>
      <c r="U58" s="3">
        <f t="shared" si="8"/>
        <v>32.993776666760674</v>
      </c>
      <c r="V58" s="3">
        <f t="shared" si="9"/>
        <v>28.608941236586794</v>
      </c>
      <c r="W58" s="3">
        <f t="shared" si="10"/>
        <v>100</v>
      </c>
    </row>
    <row r="59" spans="1:39" x14ac:dyDescent="0.3">
      <c r="A59" t="s">
        <v>341</v>
      </c>
      <c r="B59">
        <v>1.7950000000000001E-2</v>
      </c>
      <c r="C59">
        <v>1.491E-2</v>
      </c>
      <c r="D59">
        <v>2.257E-2</v>
      </c>
      <c r="E59">
        <v>21.967099999999999</v>
      </c>
      <c r="F59">
        <v>35.1248</v>
      </c>
      <c r="G59">
        <v>42.183799999999998</v>
      </c>
      <c r="H59">
        <v>42.183799999999998</v>
      </c>
      <c r="I59">
        <v>99.331199999999995</v>
      </c>
      <c r="J59">
        <f t="shared" si="15"/>
        <v>1.643E-2</v>
      </c>
      <c r="K59" s="18">
        <f t="shared" si="12"/>
        <v>164.3</v>
      </c>
      <c r="O59" s="3">
        <f t="shared" si="2"/>
        <v>35.1248</v>
      </c>
      <c r="P59" s="3">
        <f t="shared" si="3"/>
        <v>0.68518714909544598</v>
      </c>
      <c r="Q59" s="3">
        <f t="shared" si="4"/>
        <v>0.62891316025067145</v>
      </c>
      <c r="R59" s="3">
        <f t="shared" si="5"/>
        <v>0.56290098745663197</v>
      </c>
      <c r="S59" s="3">
        <f t="shared" si="6"/>
        <v>1.8770012968027494</v>
      </c>
      <c r="T59" s="3">
        <f t="shared" si="7"/>
        <v>36.504351396164807</v>
      </c>
      <c r="U59" s="3">
        <f t="shared" si="8"/>
        <v>33.506272016005049</v>
      </c>
      <c r="V59" s="3">
        <f t="shared" si="9"/>
        <v>29.989376587830147</v>
      </c>
      <c r="W59" s="3">
        <f t="shared" si="10"/>
        <v>100</v>
      </c>
    </row>
    <row r="60" spans="1:39" x14ac:dyDescent="0.3">
      <c r="A60" t="s">
        <v>342</v>
      </c>
      <c r="B60">
        <v>9.153E-2</v>
      </c>
      <c r="C60">
        <v>8.9580000000000007E-2</v>
      </c>
      <c r="D60">
        <v>9.4240000000000004E-2</v>
      </c>
      <c r="E60">
        <v>22.027899999999999</v>
      </c>
      <c r="F60">
        <v>35.506100000000004</v>
      </c>
      <c r="G60">
        <v>42.423999999999999</v>
      </c>
      <c r="H60">
        <v>42.423999999999999</v>
      </c>
      <c r="I60">
        <v>100.233</v>
      </c>
      <c r="J60">
        <f t="shared" si="15"/>
        <v>9.0554999999999997E-2</v>
      </c>
      <c r="K60" s="18">
        <f t="shared" si="12"/>
        <v>905.55</v>
      </c>
      <c r="O60" s="3">
        <f t="shared" si="2"/>
        <v>35.506100000000004</v>
      </c>
      <c r="P60" s="3">
        <f t="shared" si="3"/>
        <v>0.68708359326263246</v>
      </c>
      <c r="Q60" s="3">
        <f t="shared" si="4"/>
        <v>0.63574037600716204</v>
      </c>
      <c r="R60" s="3">
        <f t="shared" si="5"/>
        <v>0.56610621830797969</v>
      </c>
      <c r="S60" s="3">
        <f t="shared" si="6"/>
        <v>1.8889301875777742</v>
      </c>
      <c r="T60" s="3">
        <f t="shared" si="7"/>
        <v>36.374218474622303</v>
      </c>
      <c r="U60" s="3">
        <f t="shared" si="8"/>
        <v>33.656107578141302</v>
      </c>
      <c r="V60" s="3">
        <f t="shared" si="9"/>
        <v>29.969673947236391</v>
      </c>
      <c r="W60" s="3">
        <f t="shared" si="10"/>
        <v>99.999999999999986</v>
      </c>
    </row>
    <row r="61" spans="1:39" x14ac:dyDescent="0.3">
      <c r="A61" t="s">
        <v>343</v>
      </c>
      <c r="B61">
        <v>3.6970000000000003E-2</v>
      </c>
      <c r="C61">
        <v>3.2199999999999999E-2</v>
      </c>
      <c r="D61">
        <v>3.5389999999999998E-2</v>
      </c>
      <c r="E61">
        <v>23.3064</v>
      </c>
      <c r="F61">
        <v>35.140799999999999</v>
      </c>
      <c r="G61">
        <v>40.331200000000003</v>
      </c>
      <c r="H61">
        <v>40.331200000000003</v>
      </c>
      <c r="I61">
        <v>98.882900000000006</v>
      </c>
      <c r="J61">
        <f t="shared" si="15"/>
        <v>3.4585000000000005E-2</v>
      </c>
      <c r="K61" s="18">
        <f t="shared" si="12"/>
        <v>345.85</v>
      </c>
      <c r="O61" s="3">
        <f t="shared" si="2"/>
        <v>35.140799999999999</v>
      </c>
      <c r="P61" s="3">
        <f t="shared" si="3"/>
        <v>0.72696194635059264</v>
      </c>
      <c r="Q61" s="3">
        <f t="shared" si="4"/>
        <v>0.62919964189794086</v>
      </c>
      <c r="R61" s="3">
        <f t="shared" si="5"/>
        <v>0.53817987723512151</v>
      </c>
      <c r="S61" s="3">
        <f t="shared" si="6"/>
        <v>1.894341465483655</v>
      </c>
      <c r="T61" s="3">
        <f t="shared" si="7"/>
        <v>38.375443899444384</v>
      </c>
      <c r="U61" s="3">
        <f t="shared" si="8"/>
        <v>33.214689820311584</v>
      </c>
      <c r="V61" s="3">
        <f t="shared" si="9"/>
        <v>28.409866280244032</v>
      </c>
      <c r="W61" s="3">
        <f t="shared" si="10"/>
        <v>100</v>
      </c>
    </row>
    <row r="62" spans="1:39" x14ac:dyDescent="0.3">
      <c r="A62" t="s">
        <v>344</v>
      </c>
      <c r="B62">
        <v>2.4299999999999999E-3</v>
      </c>
      <c r="C62">
        <v>4.1099999999999999E-3</v>
      </c>
      <c r="D62">
        <v>-2.7499999999999998E-3</v>
      </c>
      <c r="E62">
        <v>23.652000000000001</v>
      </c>
      <c r="F62">
        <v>35.261499999999998</v>
      </c>
      <c r="G62">
        <v>40.205100000000002</v>
      </c>
      <c r="H62">
        <v>40.205100000000002</v>
      </c>
      <c r="I62">
        <v>99.122500000000002</v>
      </c>
      <c r="J62">
        <f t="shared" si="15"/>
        <v>3.2699999999999999E-3</v>
      </c>
      <c r="K62" s="18">
        <f t="shared" si="12"/>
        <v>32.699999999999996</v>
      </c>
      <c r="O62" s="3">
        <f t="shared" si="2"/>
        <v>35.261499999999998</v>
      </c>
      <c r="P62" s="3">
        <f t="shared" si="3"/>
        <v>0.73774173424828449</v>
      </c>
      <c r="Q62" s="3">
        <f t="shared" si="4"/>
        <v>0.63136078782452998</v>
      </c>
      <c r="R62" s="3">
        <f t="shared" si="5"/>
        <v>0.53649719775820659</v>
      </c>
      <c r="S62" s="3">
        <f t="shared" si="6"/>
        <v>1.9055997198310211</v>
      </c>
      <c r="T62" s="3">
        <f t="shared" si="7"/>
        <v>38.714412401031609</v>
      </c>
      <c r="U62" s="3">
        <f t="shared" si="8"/>
        <v>33.131868212098389</v>
      </c>
      <c r="V62" s="3">
        <f t="shared" si="9"/>
        <v>28.153719386869998</v>
      </c>
      <c r="W62" s="3">
        <f t="shared" si="10"/>
        <v>100</v>
      </c>
    </row>
    <row r="63" spans="1:39" x14ac:dyDescent="0.3">
      <c r="K63" s="3">
        <f>AVERAGE(K55:K62)</f>
        <v>484.08750000000003</v>
      </c>
      <c r="O63" s="3"/>
      <c r="P63" s="3"/>
      <c r="Q63" s="3"/>
      <c r="R63" s="3"/>
      <c r="S63" s="3"/>
      <c r="T63" s="3"/>
      <c r="U63" s="3"/>
      <c r="V63" s="37">
        <f>MAX(V55:V62)-MIN(V55:V62)</f>
        <v>2.5221977852187507</v>
      </c>
      <c r="W63" s="3"/>
    </row>
    <row r="64" spans="1:39" x14ac:dyDescent="0.3">
      <c r="A64" s="1" t="s">
        <v>314</v>
      </c>
      <c r="B64" s="6" t="s">
        <v>350</v>
      </c>
      <c r="K64" s="18"/>
      <c r="O64" s="3"/>
      <c r="P64" s="3"/>
      <c r="Q64" s="3"/>
      <c r="R64" s="3"/>
      <c r="S64" s="3"/>
      <c r="T64" s="3"/>
      <c r="U64" s="3"/>
      <c r="V64" s="3"/>
      <c r="W64" s="3"/>
    </row>
    <row r="65" spans="1:25" x14ac:dyDescent="0.3">
      <c r="A65" t="s">
        <v>0</v>
      </c>
      <c r="B65" t="s">
        <v>15</v>
      </c>
      <c r="C65" t="s">
        <v>15</v>
      </c>
      <c r="D65" t="s">
        <v>15</v>
      </c>
      <c r="E65" t="s">
        <v>13</v>
      </c>
      <c r="F65" t="s">
        <v>14</v>
      </c>
      <c r="G65" t="s">
        <v>12</v>
      </c>
      <c r="H65" t="s">
        <v>12</v>
      </c>
      <c r="I65" t="s">
        <v>29</v>
      </c>
      <c r="K65" s="18"/>
      <c r="O65" t="s">
        <v>60</v>
      </c>
      <c r="P65" t="s">
        <v>61</v>
      </c>
      <c r="Q65" t="s">
        <v>62</v>
      </c>
      <c r="R65" t="s">
        <v>63</v>
      </c>
      <c r="S65" t="s">
        <v>64</v>
      </c>
      <c r="T65" t="s">
        <v>65</v>
      </c>
      <c r="U65" t="s">
        <v>66</v>
      </c>
      <c r="V65" t="s">
        <v>67</v>
      </c>
      <c r="W65" s="3"/>
    </row>
    <row r="66" spans="1:25" x14ac:dyDescent="0.3">
      <c r="A66" t="s">
        <v>345</v>
      </c>
      <c r="B66">
        <v>-6.2399999999999999E-3</v>
      </c>
      <c r="C66">
        <v>-2.3600000000000001E-3</v>
      </c>
      <c r="D66">
        <v>-1.7600000000000001E-3</v>
      </c>
      <c r="E66">
        <v>55.461799999999997</v>
      </c>
      <c r="F66">
        <v>46.0379</v>
      </c>
      <c r="G66">
        <v>-8.8800000000000007E-3</v>
      </c>
      <c r="H66">
        <v>-8.8800000000000007E-3</v>
      </c>
      <c r="I66">
        <v>101.48</v>
      </c>
      <c r="J66">
        <f t="shared" si="15"/>
        <v>-4.3E-3</v>
      </c>
      <c r="K66" s="18">
        <f t="shared" si="12"/>
        <v>-43</v>
      </c>
      <c r="O66" s="3">
        <f t="shared" si="2"/>
        <v>46.0379</v>
      </c>
      <c r="P66" s="3">
        <f t="shared" si="3"/>
        <v>1.7299376169681844</v>
      </c>
      <c r="Q66" s="3">
        <f t="shared" si="4"/>
        <v>0.82431333930170092</v>
      </c>
      <c r="R66" s="3">
        <f t="shared" si="5"/>
        <v>-1.1849479583666935E-4</v>
      </c>
      <c r="S66" s="3">
        <f t="shared" si="6"/>
        <v>2.5541324614740484</v>
      </c>
      <c r="T66" s="3">
        <f t="shared" si="7"/>
        <v>67.730927939806136</v>
      </c>
      <c r="U66" s="3">
        <f t="shared" si="8"/>
        <v>32.273711396548748</v>
      </c>
      <c r="V66" s="3">
        <f t="shared" si="9"/>
        <v>-4.6393363548687403E-3</v>
      </c>
      <c r="W66" s="3">
        <f t="shared" si="10"/>
        <v>100.00000000000001</v>
      </c>
    </row>
    <row r="67" spans="1:25" x14ac:dyDescent="0.3">
      <c r="A67" t="s">
        <v>346</v>
      </c>
      <c r="B67">
        <v>-3.3800000000000002E-3</v>
      </c>
      <c r="C67">
        <v>3.9699999999999996E-3</v>
      </c>
      <c r="D67">
        <v>-3.6000000000000002E-4</v>
      </c>
      <c r="E67">
        <v>55.389400000000002</v>
      </c>
      <c r="F67">
        <v>46.178100000000001</v>
      </c>
      <c r="G67">
        <v>-1.8620000000000001E-2</v>
      </c>
      <c r="H67">
        <v>-1.8620000000000001E-2</v>
      </c>
      <c r="I67">
        <v>101.54900000000001</v>
      </c>
      <c r="J67">
        <f t="shared" si="15"/>
        <v>2.9499999999999969E-4</v>
      </c>
      <c r="K67" s="18">
        <f t="shared" si="12"/>
        <v>2.9499999999999971</v>
      </c>
      <c r="O67" s="3">
        <f t="shared" si="2"/>
        <v>46.178100000000001</v>
      </c>
      <c r="P67" s="3">
        <f t="shared" si="3"/>
        <v>1.727679351216469</v>
      </c>
      <c r="Q67" s="3">
        <f t="shared" si="4"/>
        <v>0.8268236347358997</v>
      </c>
      <c r="R67" s="3">
        <f t="shared" si="5"/>
        <v>-2.4846543901788098E-4</v>
      </c>
      <c r="S67" s="3">
        <f t="shared" si="6"/>
        <v>2.5542545205133509</v>
      </c>
      <c r="T67" s="3">
        <f t="shared" si="7"/>
        <v>67.639279380397937</v>
      </c>
      <c r="U67" s="3">
        <f t="shared" si="8"/>
        <v>32.370448132542634</v>
      </c>
      <c r="V67" s="3">
        <f t="shared" si="9"/>
        <v>-9.7275129405641498E-3</v>
      </c>
      <c r="W67" s="3">
        <f t="shared" si="10"/>
        <v>100.00000000000001</v>
      </c>
    </row>
    <row r="68" spans="1:25" x14ac:dyDescent="0.3">
      <c r="A68" t="s">
        <v>347</v>
      </c>
      <c r="B68">
        <v>-6.2E-4</v>
      </c>
      <c r="C68">
        <v>-7.1000000000000002E-4</v>
      </c>
      <c r="D68">
        <v>1.8E-3</v>
      </c>
      <c r="E68">
        <v>55.1509</v>
      </c>
      <c r="F68">
        <v>46.356999999999999</v>
      </c>
      <c r="G68">
        <v>6.9999999999999999E-4</v>
      </c>
      <c r="H68">
        <v>6.9999999999999999E-4</v>
      </c>
      <c r="I68">
        <v>101.509</v>
      </c>
      <c r="J68">
        <f t="shared" si="15"/>
        <v>-6.6500000000000001E-4</v>
      </c>
      <c r="K68" s="18">
        <f t="shared" si="12"/>
        <v>-6.65</v>
      </c>
      <c r="O68" s="3">
        <f t="shared" si="2"/>
        <v>46.356999999999999</v>
      </c>
      <c r="P68" s="3">
        <f t="shared" si="3"/>
        <v>1.7202401746724889</v>
      </c>
      <c r="Q68" s="3">
        <f t="shared" si="4"/>
        <v>0.83002685765443152</v>
      </c>
      <c r="R68" s="3">
        <f t="shared" si="5"/>
        <v>9.3408059781158265E-6</v>
      </c>
      <c r="S68" s="3">
        <f t="shared" si="6"/>
        <v>2.5502763731328986</v>
      </c>
      <c r="T68" s="3">
        <f t="shared" si="7"/>
        <v>67.453088331726647</v>
      </c>
      <c r="U68" s="3">
        <f t="shared" si="8"/>
        <v>32.546545401853102</v>
      </c>
      <c r="V68" s="3">
        <f t="shared" si="9"/>
        <v>3.6626642024060595E-4</v>
      </c>
      <c r="W68" s="3">
        <f t="shared" si="10"/>
        <v>99.999999999999986</v>
      </c>
    </row>
    <row r="69" spans="1:25" x14ac:dyDescent="0.3">
      <c r="A69" t="s">
        <v>348</v>
      </c>
      <c r="B69">
        <v>-3.29E-3</v>
      </c>
      <c r="C69">
        <v>8.5999999999999998E-4</v>
      </c>
      <c r="D69">
        <v>-5.5999999999999995E-4</v>
      </c>
      <c r="E69">
        <v>26.255299999999998</v>
      </c>
      <c r="F69">
        <v>35.175600000000003</v>
      </c>
      <c r="G69" s="6">
        <v>35.3855</v>
      </c>
      <c r="H69" s="6">
        <v>35.3855</v>
      </c>
      <c r="I69">
        <v>96.813299999999998</v>
      </c>
      <c r="J69">
        <f t="shared" si="15"/>
        <v>-1.2149999999999999E-3</v>
      </c>
      <c r="K69" s="18">
        <f t="shared" si="12"/>
        <v>-12.149999999999999</v>
      </c>
      <c r="O69" s="3">
        <f t="shared" ref="O69:O70" si="16">F69</f>
        <v>35.175600000000003</v>
      </c>
      <c r="P69" s="3">
        <f t="shared" ref="P69:P70" si="17">E69/32.06</f>
        <v>0.81894260761072979</v>
      </c>
      <c r="Q69" s="3">
        <f t="shared" ref="Q69:Q70" si="18">(O69)/55.85</f>
        <v>0.62982273948075207</v>
      </c>
      <c r="R69" s="3">
        <f t="shared" ref="R69:R70" si="19">(H69)/74.94</f>
        <v>0.47218441419802509</v>
      </c>
      <c r="S69" s="3">
        <f t="shared" ref="S69:S70" si="20">SUM(P69:R69)</f>
        <v>1.920949761289507</v>
      </c>
      <c r="T69" s="3">
        <f t="shared" ref="T69:T70" si="21">100*P69/S69</f>
        <v>42.632172069975688</v>
      </c>
      <c r="U69" s="3">
        <f t="shared" ref="U69:U70" si="22">100*Q69/S69</f>
        <v>32.787048999030603</v>
      </c>
      <c r="V69" s="3">
        <f t="shared" ref="V69:V70" si="23">100*R69/S69</f>
        <v>24.580778930993709</v>
      </c>
      <c r="W69" s="3">
        <f t="shared" ref="W69:W70" si="24">SUM(T69:V69)</f>
        <v>100</v>
      </c>
    </row>
    <row r="70" spans="1:25" x14ac:dyDescent="0.3">
      <c r="A70" t="s">
        <v>349</v>
      </c>
      <c r="B70">
        <v>-3.5400000000000002E-3</v>
      </c>
      <c r="C70">
        <v>-2.1900000000000001E-3</v>
      </c>
      <c r="D70">
        <v>-4.1799999999999997E-3</v>
      </c>
      <c r="E70">
        <v>21.0215</v>
      </c>
      <c r="F70">
        <v>36.490900000000003</v>
      </c>
      <c r="G70" s="6">
        <v>43.802599999999998</v>
      </c>
      <c r="H70" s="6">
        <v>43.802599999999998</v>
      </c>
      <c r="I70">
        <v>101.30500000000001</v>
      </c>
      <c r="J70">
        <f t="shared" si="15"/>
        <v>-2.8650000000000004E-3</v>
      </c>
      <c r="K70" s="18">
        <f t="shared" si="12"/>
        <v>-28.650000000000002</v>
      </c>
      <c r="O70" s="3">
        <f t="shared" si="16"/>
        <v>36.490900000000003</v>
      </c>
      <c r="P70" s="3">
        <f t="shared" si="17"/>
        <v>0.65569245165315027</v>
      </c>
      <c r="Q70" s="3">
        <f t="shared" si="18"/>
        <v>0.65337332139659809</v>
      </c>
      <c r="R70" s="3">
        <f t="shared" si="19"/>
        <v>0.58450226848145181</v>
      </c>
      <c r="S70" s="3">
        <f t="shared" si="20"/>
        <v>1.8935680415312002</v>
      </c>
      <c r="T70" s="3">
        <f t="shared" si="21"/>
        <v>34.627350972977773</v>
      </c>
      <c r="U70" s="3">
        <f t="shared" si="22"/>
        <v>34.504876881438037</v>
      </c>
      <c r="V70" s="3">
        <f t="shared" si="23"/>
        <v>30.867772145584183</v>
      </c>
      <c r="W70" s="3">
        <f t="shared" si="24"/>
        <v>100</v>
      </c>
    </row>
    <row r="71" spans="1:25" x14ac:dyDescent="0.3">
      <c r="K71" s="3">
        <f>AVERAGE(K66:K70)</f>
        <v>-17.5</v>
      </c>
      <c r="V71" s="37">
        <f>MAX(V66:V70)-MIN(V66:V70)</f>
        <v>30.877499658524748</v>
      </c>
      <c r="Y71" s="3"/>
    </row>
  </sheetData>
  <conditionalFormatting sqref="L4:L8">
    <cfRule type="cellIs" dxfId="115" priority="4" operator="greaterThan">
      <formula>100</formula>
    </cfRule>
  </conditionalFormatting>
  <conditionalFormatting sqref="K12:K19 K21:K27 K29:K33 K35:K43 K45:K51 K53:K62 K64:K70">
    <cfRule type="cellIs" dxfId="114" priority="3" operator="greaterThan">
      <formula>100</formula>
    </cfRule>
  </conditionalFormatting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X145"/>
  <sheetViews>
    <sheetView workbookViewId="0">
      <selection activeCell="X32" sqref="X32"/>
    </sheetView>
  </sheetViews>
  <sheetFormatPr defaultRowHeight="14.4" x14ac:dyDescent="0.3"/>
  <sheetData>
    <row r="2" spans="1:24" x14ac:dyDescent="0.3">
      <c r="A2" s="1" t="s">
        <v>946</v>
      </c>
      <c r="B2" s="1" t="s">
        <v>774</v>
      </c>
    </row>
    <row r="3" spans="1:24" x14ac:dyDescent="0.3">
      <c r="A3" t="s">
        <v>0</v>
      </c>
      <c r="B3" t="s">
        <v>13</v>
      </c>
      <c r="C3" t="s">
        <v>380</v>
      </c>
      <c r="D3" t="s">
        <v>12</v>
      </c>
      <c r="E3" t="s">
        <v>15</v>
      </c>
      <c r="F3" t="s">
        <v>15</v>
      </c>
      <c r="G3" t="s">
        <v>15</v>
      </c>
      <c r="H3" t="s">
        <v>29</v>
      </c>
      <c r="M3" t="s">
        <v>60</v>
      </c>
      <c r="N3" t="s">
        <v>61</v>
      </c>
      <c r="O3" t="s">
        <v>62</v>
      </c>
      <c r="P3" t="s">
        <v>63</v>
      </c>
      <c r="Q3" t="s">
        <v>64</v>
      </c>
      <c r="R3" t="s">
        <v>65</v>
      </c>
      <c r="S3" t="s">
        <v>66</v>
      </c>
      <c r="T3" t="s">
        <v>67</v>
      </c>
    </row>
    <row r="4" spans="1:24" x14ac:dyDescent="0.3">
      <c r="A4" t="s">
        <v>944</v>
      </c>
      <c r="B4">
        <v>52.172899999999998</v>
      </c>
      <c r="C4">
        <v>45.772300000000001</v>
      </c>
      <c r="D4">
        <v>0.13325999999999999</v>
      </c>
      <c r="E4">
        <v>5.4000000000000001E-4</v>
      </c>
      <c r="F4">
        <v>4.4000000000000002E-4</v>
      </c>
      <c r="G4">
        <v>-3.0999999999999999E-3</v>
      </c>
      <c r="H4">
        <v>98.076400000000007</v>
      </c>
      <c r="J4">
        <f t="shared" ref="J4" si="0">AVERAGE(E4:G4)</f>
        <v>-7.0666666666666664E-4</v>
      </c>
      <c r="K4" s="22">
        <f t="shared" ref="K4" si="1">J4*10000</f>
        <v>-7.0666666666666664</v>
      </c>
      <c r="M4" s="36">
        <f>C4</f>
        <v>45.772300000000001</v>
      </c>
      <c r="N4" s="36">
        <f>B4/32.06</f>
        <v>1.6273518402994385</v>
      </c>
      <c r="O4" s="36">
        <f>(M4)/55.85</f>
        <v>0.81955774395702774</v>
      </c>
      <c r="P4" s="36">
        <f>(D4)/74.94</f>
        <v>1.7782225780624498E-3</v>
      </c>
      <c r="Q4" s="36">
        <f>SUM(N4:P4)</f>
        <v>2.4486878068345286</v>
      </c>
      <c r="R4" s="36">
        <f t="shared" ref="R4" si="2">100*N4/Q4</f>
        <v>66.458118334127334</v>
      </c>
      <c r="S4" s="36">
        <f t="shared" ref="S4" si="3">100*O4/Q4</f>
        <v>33.46926225832307</v>
      </c>
      <c r="T4" s="38">
        <f t="shared" ref="T4" si="4">100*P4/Q4</f>
        <v>7.2619407549596796E-2</v>
      </c>
      <c r="U4" s="36">
        <f t="shared" ref="U4" si="5">SUM(R4:T4)</f>
        <v>100</v>
      </c>
      <c r="X4">
        <v>29.412173677986399</v>
      </c>
    </row>
    <row r="5" spans="1:24" x14ac:dyDescent="0.3">
      <c r="A5" t="s">
        <v>945</v>
      </c>
      <c r="B5">
        <v>51.918599999999998</v>
      </c>
      <c r="C5">
        <v>45.7241</v>
      </c>
      <c r="D5">
        <v>0.10238999999999999</v>
      </c>
      <c r="E5">
        <v>6.6E-4</v>
      </c>
      <c r="F5">
        <v>-3.1E-4</v>
      </c>
      <c r="G5">
        <v>2.9299999999999999E-3</v>
      </c>
      <c r="H5">
        <v>97.748400000000004</v>
      </c>
      <c r="J5">
        <f t="shared" ref="J5" si="6">AVERAGE(E5:G5)</f>
        <v>1.0933333333333333E-3</v>
      </c>
      <c r="K5" s="22">
        <f t="shared" ref="K5" si="7">J5*10000</f>
        <v>10.933333333333334</v>
      </c>
      <c r="M5" s="36">
        <f>C5</f>
        <v>45.7241</v>
      </c>
      <c r="N5" s="36">
        <f>B5/32.06</f>
        <v>1.6194198378041171</v>
      </c>
      <c r="O5" s="36">
        <f>(M5)/55.85</f>
        <v>0.81869471799462845</v>
      </c>
      <c r="P5" s="36">
        <f>(D5)/74.94</f>
        <v>1.366293034427542E-3</v>
      </c>
      <c r="Q5" s="36">
        <f>SUM(N5:P5)</f>
        <v>2.4394808488331727</v>
      </c>
      <c r="R5" s="36">
        <f t="shared" ref="R5" si="8">100*N5/Q5</f>
        <v>66.383789755049776</v>
      </c>
      <c r="S5" s="36">
        <f t="shared" ref="S5" si="9">100*O5/Q5</f>
        <v>33.560202712237647</v>
      </c>
      <c r="T5" s="38">
        <f t="shared" ref="T5" si="10">100*P5/Q5</f>
        <v>5.6007532712587321E-2</v>
      </c>
      <c r="U5" s="36">
        <f t="shared" ref="U5" si="11">SUM(R5:T5)</f>
        <v>100</v>
      </c>
      <c r="X5">
        <v>30.591387070241311</v>
      </c>
    </row>
    <row r="6" spans="1:24" x14ac:dyDescent="0.3">
      <c r="X6">
        <v>30.485617991526603</v>
      </c>
    </row>
    <row r="7" spans="1:24" x14ac:dyDescent="0.3">
      <c r="X7">
        <v>30.151683552750882</v>
      </c>
    </row>
    <row r="8" spans="1:24" x14ac:dyDescent="0.3">
      <c r="A8" s="1" t="s">
        <v>947</v>
      </c>
      <c r="B8" s="1" t="s">
        <v>783</v>
      </c>
      <c r="C8" s="6" t="s">
        <v>973</v>
      </c>
      <c r="X8">
        <v>29.323387955069087</v>
      </c>
    </row>
    <row r="9" spans="1:24" x14ac:dyDescent="0.3">
      <c r="A9" s="15" t="s">
        <v>0</v>
      </c>
      <c r="B9" s="15" t="s">
        <v>13</v>
      </c>
      <c r="C9" s="15" t="s">
        <v>380</v>
      </c>
      <c r="D9" s="15" t="s">
        <v>12</v>
      </c>
      <c r="E9" s="15" t="s">
        <v>15</v>
      </c>
      <c r="F9" s="15" t="s">
        <v>15</v>
      </c>
      <c r="G9" s="15" t="s">
        <v>15</v>
      </c>
      <c r="H9" s="15" t="s">
        <v>29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X9">
        <v>30.146489838269066</v>
      </c>
    </row>
    <row r="10" spans="1:24" x14ac:dyDescent="0.3">
      <c r="A10" s="15" t="s">
        <v>948</v>
      </c>
      <c r="B10" s="15">
        <v>3.1700000000000001E-3</v>
      </c>
      <c r="C10" s="15">
        <v>2.231E-2</v>
      </c>
      <c r="D10" s="15">
        <v>2.9860000000000001E-2</v>
      </c>
      <c r="E10" s="15">
        <v>17.011099999999999</v>
      </c>
      <c r="F10" s="15">
        <v>18.645499999999998</v>
      </c>
      <c r="G10" s="15">
        <v>19.967700000000001</v>
      </c>
      <c r="H10" s="15">
        <v>55.679699999999997</v>
      </c>
      <c r="I10" s="15"/>
      <c r="J10" s="15">
        <f t="shared" ref="J10" si="12">AVERAGE(E10:G10)</f>
        <v>18.541433333333334</v>
      </c>
      <c r="K10" s="43">
        <f t="shared" ref="K10" si="13">J10*10000</f>
        <v>185414.33333333334</v>
      </c>
      <c r="L10" s="15"/>
      <c r="M10" s="43">
        <f>C10</f>
        <v>2.231E-2</v>
      </c>
      <c r="N10" s="43">
        <f>B10/32.06</f>
        <v>9.8877105427323767E-5</v>
      </c>
      <c r="O10" s="43">
        <f>(M10)/55.85</f>
        <v>3.9946284691136971E-4</v>
      </c>
      <c r="P10" s="43">
        <f>(D10)/74.94</f>
        <v>3.9845209500934082E-4</v>
      </c>
      <c r="Q10" s="43">
        <f>SUM(N10:P10)</f>
        <v>8.9679204734803434E-4</v>
      </c>
      <c r="R10" s="43">
        <f t="shared" ref="R10" si="14">100*N10/Q10</f>
        <v>11.025644765664468</v>
      </c>
      <c r="S10" s="43">
        <f t="shared" ref="S10" si="15">100*O10/Q10</f>
        <v>44.543531367461263</v>
      </c>
      <c r="T10" s="43">
        <f t="shared" ref="T10" si="16">100*P10/Q10</f>
        <v>44.43082386687427</v>
      </c>
      <c r="U10" s="43">
        <f t="shared" ref="U10" si="17">SUM(R10:T10)</f>
        <v>100</v>
      </c>
      <c r="X10">
        <v>29.657111012964002</v>
      </c>
    </row>
    <row r="11" spans="1:24" x14ac:dyDescent="0.3">
      <c r="A11" s="15" t="s">
        <v>949</v>
      </c>
      <c r="B11" s="15">
        <v>-7.2899999999999996E-3</v>
      </c>
      <c r="C11" s="15">
        <v>2.589E-2</v>
      </c>
      <c r="D11" s="15">
        <v>1.6459999999999999E-2</v>
      </c>
      <c r="E11" s="15">
        <v>15.932</v>
      </c>
      <c r="F11" s="15">
        <v>17.304600000000001</v>
      </c>
      <c r="G11" s="15">
        <v>18.419899999999998</v>
      </c>
      <c r="H11" s="15">
        <v>51.691600000000001</v>
      </c>
      <c r="I11" s="15"/>
      <c r="J11" s="15">
        <f t="shared" ref="J11:J12" si="18">AVERAGE(E11:G11)</f>
        <v>17.218833333333333</v>
      </c>
      <c r="K11" s="43">
        <f t="shared" ref="K11:K12" si="19">J11*10000</f>
        <v>172188.33333333331</v>
      </c>
      <c r="L11" s="15"/>
      <c r="M11" s="43">
        <f t="shared" ref="M11:M12" si="20">C11</f>
        <v>2.589E-2</v>
      </c>
      <c r="N11" s="43">
        <f t="shared" ref="N11:N12" si="21">B11/32.06</f>
        <v>-2.2738615096693697E-4</v>
      </c>
      <c r="O11" s="43">
        <f t="shared" ref="O11:O12" si="22">(M11)/55.85</f>
        <v>4.6356311548791405E-4</v>
      </c>
      <c r="P11" s="43">
        <f t="shared" ref="P11:P12" si="23">(D11)/74.94</f>
        <v>2.1964238057112356E-4</v>
      </c>
      <c r="Q11" s="43">
        <f t="shared" ref="Q11:Q12" si="24">SUM(N11:P11)</f>
        <v>4.5581934509210061E-4</v>
      </c>
      <c r="R11" s="43">
        <f t="shared" ref="R11:R12" si="25">100*N11/Q11</f>
        <v>-49.885147134550081</v>
      </c>
      <c r="S11" s="43">
        <f t="shared" ref="S11:S12" si="26">100*O11/Q11</f>
        <v>101.69886830806814</v>
      </c>
      <c r="T11" s="43">
        <f t="shared" ref="T11:T12" si="27">100*P11/Q11</f>
        <v>48.186278826481953</v>
      </c>
      <c r="U11" s="43">
        <f t="shared" ref="U11:U12" si="28">SUM(R11:T11)</f>
        <v>100.00000000000001</v>
      </c>
      <c r="X11">
        <v>29.499710709228466</v>
      </c>
    </row>
    <row r="12" spans="1:24" x14ac:dyDescent="0.3">
      <c r="A12" s="15" t="s">
        <v>950</v>
      </c>
      <c r="B12" s="15">
        <v>-1.1199999999999999E-3</v>
      </c>
      <c r="C12" s="15">
        <v>1.5259999999999999E-2</v>
      </c>
      <c r="D12" s="15">
        <v>2.3730000000000001E-2</v>
      </c>
      <c r="E12" s="15">
        <v>17.163900000000002</v>
      </c>
      <c r="F12" s="15">
        <v>18.7014</v>
      </c>
      <c r="G12" s="15">
        <v>19.952400000000001</v>
      </c>
      <c r="H12" s="15">
        <v>55.855499999999999</v>
      </c>
      <c r="I12" s="15"/>
      <c r="J12" s="15">
        <f t="shared" si="18"/>
        <v>18.605900000000002</v>
      </c>
      <c r="K12" s="43">
        <f t="shared" si="19"/>
        <v>186059.00000000003</v>
      </c>
      <c r="L12" s="15"/>
      <c r="M12" s="43">
        <f t="shared" si="20"/>
        <v>1.5259999999999999E-2</v>
      </c>
      <c r="N12" s="43">
        <f t="shared" si="21"/>
        <v>-3.4934497816593884E-5</v>
      </c>
      <c r="O12" s="43">
        <f t="shared" si="22"/>
        <v>2.7323187108325872E-4</v>
      </c>
      <c r="P12" s="43">
        <f t="shared" si="23"/>
        <v>3.1665332265812653E-4</v>
      </c>
      <c r="Q12" s="43">
        <f t="shared" si="24"/>
        <v>5.5495069592479134E-4</v>
      </c>
      <c r="R12" s="43">
        <f t="shared" si="25"/>
        <v>-6.2950633404248073</v>
      </c>
      <c r="S12" s="43">
        <f t="shared" si="26"/>
        <v>49.235341642005608</v>
      </c>
      <c r="T12" s="43">
        <f t="shared" si="27"/>
        <v>57.059721698419203</v>
      </c>
      <c r="U12" s="43">
        <f t="shared" si="28"/>
        <v>100</v>
      </c>
      <c r="X12">
        <v>28.217035268147146</v>
      </c>
    </row>
    <row r="13" spans="1:24" x14ac:dyDescent="0.3">
      <c r="X13">
        <v>29.248400879999878</v>
      </c>
    </row>
    <row r="14" spans="1:24" x14ac:dyDescent="0.3">
      <c r="X14">
        <v>29.462468605673408</v>
      </c>
    </row>
    <row r="15" spans="1:24" x14ac:dyDescent="0.3">
      <c r="A15" s="1" t="s">
        <v>951</v>
      </c>
      <c r="B15" s="1" t="s">
        <v>708</v>
      </c>
      <c r="C15" t="s">
        <v>999</v>
      </c>
      <c r="F15" t="s">
        <v>1005</v>
      </c>
      <c r="X15">
        <v>29.760918611988362</v>
      </c>
    </row>
    <row r="16" spans="1:24" x14ac:dyDescent="0.3">
      <c r="A16" t="s">
        <v>0</v>
      </c>
      <c r="B16" t="s">
        <v>13</v>
      </c>
      <c r="C16" t="s">
        <v>380</v>
      </c>
      <c r="D16" t="s">
        <v>12</v>
      </c>
      <c r="E16" t="s">
        <v>15</v>
      </c>
      <c r="F16" t="s">
        <v>1006</v>
      </c>
      <c r="G16" t="s">
        <v>15</v>
      </c>
      <c r="H16" t="s">
        <v>29</v>
      </c>
      <c r="X16">
        <v>29.567054582229677</v>
      </c>
    </row>
    <row r="17" spans="1:24" x14ac:dyDescent="0.3">
      <c r="A17" t="s">
        <v>952</v>
      </c>
      <c r="B17">
        <v>21.009499999999999</v>
      </c>
      <c r="C17">
        <v>33.281100000000002</v>
      </c>
      <c r="D17">
        <v>39.009399999999999</v>
      </c>
      <c r="E17">
        <v>2.0049999999999998E-2</v>
      </c>
      <c r="F17">
        <v>1.7069999999999998E-2</v>
      </c>
      <c r="G17">
        <v>1.175E-2</v>
      </c>
      <c r="H17">
        <v>93.348799999999997</v>
      </c>
      <c r="J17">
        <f t="shared" ref="J17" si="29">AVERAGE(E17:G17)</f>
        <v>1.6289999999999999E-2</v>
      </c>
      <c r="K17" s="22">
        <f t="shared" ref="K17" si="30">J17*10000</f>
        <v>162.89999999999998</v>
      </c>
      <c r="M17" s="36">
        <f>C17</f>
        <v>33.281100000000002</v>
      </c>
      <c r="N17" s="36">
        <f>B17/32.06</f>
        <v>0.65531815346225819</v>
      </c>
      <c r="O17" s="36">
        <f>(M17)/55.85</f>
        <v>0.59590152193375112</v>
      </c>
      <c r="P17" s="36">
        <f>(D17)/74.94</f>
        <v>0.52054176674673069</v>
      </c>
      <c r="Q17" s="36">
        <f>SUM(N17:P17)</f>
        <v>1.7717614421427399</v>
      </c>
      <c r="R17" s="36">
        <f t="shared" ref="R17" si="31">100*N17/Q17</f>
        <v>36.98681650221075</v>
      </c>
      <c r="S17" s="36">
        <f t="shared" ref="S17" si="32">100*O17/Q17</f>
        <v>33.63328198479573</v>
      </c>
      <c r="T17" s="38">
        <f t="shared" ref="T17" si="33">100*P17/Q17</f>
        <v>29.379901512993523</v>
      </c>
      <c r="U17" s="36">
        <f t="shared" ref="U17" si="34">SUM(R17:T17)</f>
        <v>100.00000000000001</v>
      </c>
      <c r="X17">
        <v>28.950625251835049</v>
      </c>
    </row>
    <row r="18" spans="1:24" x14ac:dyDescent="0.3">
      <c r="A18" t="s">
        <v>953</v>
      </c>
      <c r="B18">
        <v>21.2881</v>
      </c>
      <c r="C18">
        <v>34.781100000000002</v>
      </c>
      <c r="D18">
        <v>40.180100000000003</v>
      </c>
      <c r="E18">
        <v>5.3150000000000003E-2</v>
      </c>
      <c r="F18">
        <v>4.5699999999999998E-2</v>
      </c>
      <c r="G18">
        <v>5.3280000000000001E-2</v>
      </c>
      <c r="H18">
        <v>96.401399999999995</v>
      </c>
      <c r="J18">
        <f t="shared" ref="J18:J19" si="35">AVERAGE(E18:G18)</f>
        <v>5.0709999999999998E-2</v>
      </c>
      <c r="K18" s="22">
        <f t="shared" ref="K18:K19" si="36">J18*10000</f>
        <v>507.09999999999997</v>
      </c>
      <c r="M18" s="36">
        <f t="shared" ref="M18:M19" si="37">C18</f>
        <v>34.781100000000002</v>
      </c>
      <c r="N18" s="36">
        <f t="shared" ref="N18:N19" si="38">B18/32.06</f>
        <v>0.66400810979413594</v>
      </c>
      <c r="O18" s="36">
        <f t="shared" ref="O18:O19" si="39">(M18)/55.85</f>
        <v>0.62275917636526412</v>
      </c>
      <c r="P18" s="36">
        <f t="shared" ref="P18:P19" si="40">(D18)/74.94</f>
        <v>0.53616359754470244</v>
      </c>
      <c r="Q18" s="36">
        <f t="shared" ref="Q18:Q19" si="41">SUM(N18:P18)</f>
        <v>1.8229308837041023</v>
      </c>
      <c r="R18" s="36">
        <f t="shared" ref="R18:R19" si="42">100*N18/Q18</f>
        <v>36.425303654130069</v>
      </c>
      <c r="S18" s="36">
        <f t="shared" ref="S18:S19" si="43">100*O18/Q18</f>
        <v>34.162522667883565</v>
      </c>
      <c r="T18" s="38">
        <f t="shared" ref="T18:T19" si="44">100*P18/Q18</f>
        <v>29.412173677986377</v>
      </c>
      <c r="U18" s="36">
        <f t="shared" ref="U18:U19" si="45">SUM(R18:T18)</f>
        <v>100</v>
      </c>
      <c r="X18">
        <v>28.468051290426875</v>
      </c>
    </row>
    <row r="19" spans="1:24" x14ac:dyDescent="0.3">
      <c r="A19" s="13" t="s">
        <v>954</v>
      </c>
      <c r="B19" s="13">
        <v>50.858600000000003</v>
      </c>
      <c r="C19" s="13">
        <v>44.713099999999997</v>
      </c>
      <c r="D19" s="13">
        <v>1.42737</v>
      </c>
      <c r="E19" s="13">
        <v>4.8399999999999997E-3</v>
      </c>
      <c r="F19" s="13">
        <v>2.5500000000000002E-3</v>
      </c>
      <c r="G19" s="13">
        <v>3.3800000000000002E-3</v>
      </c>
      <c r="H19" s="13">
        <v>97.009799999999998</v>
      </c>
      <c r="J19">
        <f t="shared" si="35"/>
        <v>3.5899999999999999E-3</v>
      </c>
      <c r="K19" s="22">
        <f t="shared" si="36"/>
        <v>35.9</v>
      </c>
      <c r="M19" s="36">
        <f t="shared" si="37"/>
        <v>44.713099999999997</v>
      </c>
      <c r="N19" s="36">
        <f t="shared" si="38"/>
        <v>1.5863568309419838</v>
      </c>
      <c r="O19" s="36">
        <f t="shared" si="39"/>
        <v>0.80059265890778863</v>
      </c>
      <c r="P19" s="36">
        <f t="shared" si="40"/>
        <v>1.9046837469975982E-2</v>
      </c>
      <c r="Q19" s="36">
        <f t="shared" si="41"/>
        <v>2.4059963273197482</v>
      </c>
      <c r="R19" s="36">
        <f t="shared" si="42"/>
        <v>65.933468514857083</v>
      </c>
      <c r="S19" s="36">
        <f t="shared" si="43"/>
        <v>33.274891146639426</v>
      </c>
      <c r="T19" s="38">
        <f t="shared" si="44"/>
        <v>0.79164033850350612</v>
      </c>
      <c r="U19" s="36">
        <f t="shared" si="45"/>
        <v>100.00000000000001</v>
      </c>
      <c r="X19">
        <v>29.46544465532283</v>
      </c>
    </row>
    <row r="20" spans="1:24" x14ac:dyDescent="0.3">
      <c r="X20">
        <v>29.724148731941579</v>
      </c>
    </row>
    <row r="21" spans="1:24" x14ac:dyDescent="0.3">
      <c r="X21">
        <v>30.013779658948938</v>
      </c>
    </row>
    <row r="22" spans="1:24" x14ac:dyDescent="0.3">
      <c r="A22" s="1" t="s">
        <v>961</v>
      </c>
      <c r="B22" s="1" t="s">
        <v>962</v>
      </c>
      <c r="D22" t="s">
        <v>963</v>
      </c>
      <c r="X22">
        <v>30.291144473761594</v>
      </c>
    </row>
    <row r="23" spans="1:24" x14ac:dyDescent="0.3">
      <c r="A23" t="s">
        <v>0</v>
      </c>
      <c r="B23" t="s">
        <v>13</v>
      </c>
      <c r="C23" t="s">
        <v>380</v>
      </c>
      <c r="D23" t="s">
        <v>12</v>
      </c>
      <c r="E23" t="s">
        <v>15</v>
      </c>
      <c r="F23" t="s">
        <v>15</v>
      </c>
      <c r="G23" t="s">
        <v>15</v>
      </c>
      <c r="H23" t="s">
        <v>29</v>
      </c>
      <c r="X23">
        <v>30.017629944986528</v>
      </c>
    </row>
    <row r="24" spans="1:24" x14ac:dyDescent="0.3">
      <c r="A24" t="s">
        <v>955</v>
      </c>
      <c r="B24">
        <v>51.563000000000002</v>
      </c>
      <c r="C24">
        <v>45.8172</v>
      </c>
      <c r="D24">
        <v>-1.7899999999999999E-2</v>
      </c>
      <c r="E24">
        <v>-2.3900000000000002E-3</v>
      </c>
      <c r="F24">
        <v>-6.3299999999999997E-3</v>
      </c>
      <c r="G24">
        <v>9.3999999999999997E-4</v>
      </c>
      <c r="H24">
        <v>97.354600000000005</v>
      </c>
      <c r="J24">
        <f t="shared" ref="J24" si="46">AVERAGE(E24:G24)</f>
        <v>-2.5933333333333333E-3</v>
      </c>
      <c r="K24" s="22">
        <f t="shared" ref="K24" si="47">J24*10000</f>
        <v>-25.933333333333334</v>
      </c>
      <c r="M24" s="36">
        <f t="shared" ref="M24" si="48">C24</f>
        <v>45.8172</v>
      </c>
      <c r="N24" s="36">
        <f t="shared" ref="N24" si="49">B24/32.06</f>
        <v>1.6083281347473486</v>
      </c>
      <c r="O24" s="36">
        <f t="shared" ref="O24" si="50">(M24)/55.85</f>
        <v>0.82036168307967772</v>
      </c>
      <c r="P24" s="36">
        <f t="shared" ref="P24" si="51">(D24)/74.94</f>
        <v>-2.3885775286896184E-4</v>
      </c>
      <c r="Q24" s="36">
        <f t="shared" ref="Q24" si="52">SUM(N24:P24)</f>
        <v>2.4284509600741573</v>
      </c>
      <c r="R24" s="36">
        <f t="shared" ref="R24" si="53">100*N24/Q24</f>
        <v>66.228561382941621</v>
      </c>
      <c r="S24" s="36">
        <f t="shared" ref="S24" si="54">100*O24/Q24</f>
        <v>33.78127442419617</v>
      </c>
      <c r="T24" s="38">
        <f t="shared" ref="T24" si="55">100*P24/Q24</f>
        <v>-9.8358071378006288E-3</v>
      </c>
      <c r="U24" s="36">
        <f t="shared" ref="U24" si="56">SUM(R24:T24)</f>
        <v>99.999999999999986</v>
      </c>
      <c r="X24">
        <v>30.109073537553765</v>
      </c>
    </row>
    <row r="25" spans="1:24" x14ac:dyDescent="0.3">
      <c r="A25" t="s">
        <v>956</v>
      </c>
      <c r="B25">
        <v>51.538600000000002</v>
      </c>
      <c r="C25">
        <v>45.702599999999997</v>
      </c>
      <c r="D25">
        <v>-2.205E-2</v>
      </c>
      <c r="E25">
        <v>-1.4599999999999999E-3</v>
      </c>
      <c r="F25">
        <v>-6.6100000000000004E-3</v>
      </c>
      <c r="G25">
        <v>-2.1099999999999999E-3</v>
      </c>
      <c r="H25">
        <v>97.209000000000003</v>
      </c>
      <c r="J25">
        <f t="shared" ref="J25:J29" si="57">AVERAGE(E25:G25)</f>
        <v>-3.3933333333333337E-3</v>
      </c>
      <c r="K25" s="22">
        <f t="shared" ref="K25:K29" si="58">J25*10000</f>
        <v>-33.933333333333337</v>
      </c>
      <c r="M25" s="36">
        <f t="shared" ref="M25:M29" si="59">C25</f>
        <v>45.702599999999997</v>
      </c>
      <c r="N25" s="36">
        <f t="shared" ref="N25:N29" si="60">B25/32.06</f>
        <v>1.6075670617592015</v>
      </c>
      <c r="O25" s="36">
        <f t="shared" ref="O25:O29" si="61">(M25)/55.85</f>
        <v>0.81830975828111008</v>
      </c>
      <c r="P25" s="36">
        <f t="shared" ref="P25:P29" si="62">(D25)/74.94</f>
        <v>-2.9423538831064851E-4</v>
      </c>
      <c r="Q25" s="36">
        <f t="shared" ref="Q25:Q29" si="63">SUM(N25:P25)</f>
        <v>2.4255825846520009</v>
      </c>
      <c r="R25" s="36">
        <f t="shared" ref="R25:R29" si="64">100*N25/Q25</f>
        <v>66.275503127832678</v>
      </c>
      <c r="S25" s="36">
        <f t="shared" ref="S25:S29" si="65">100*O25/Q25</f>
        <v>33.736627375996484</v>
      </c>
      <c r="T25" s="38">
        <f t="shared" ref="T25:T29" si="66">100*P25/Q25</f>
        <v>-1.2130503829159978E-2</v>
      </c>
      <c r="U25" s="36">
        <f t="shared" ref="U25:U29" si="67">SUM(R25:T25)</f>
        <v>100</v>
      </c>
      <c r="X25">
        <v>29.442802178348121</v>
      </c>
    </row>
    <row r="26" spans="1:24" x14ac:dyDescent="0.3">
      <c r="A26" t="s">
        <v>957</v>
      </c>
      <c r="B26">
        <v>52.034399999999998</v>
      </c>
      <c r="C26">
        <v>45.701300000000003</v>
      </c>
      <c r="D26">
        <v>-5.4000000000000003E-3</v>
      </c>
      <c r="E26">
        <v>-5.9000000000000003E-4</v>
      </c>
      <c r="F26">
        <v>-1.15E-3</v>
      </c>
      <c r="G26">
        <v>1.6900000000000001E-3</v>
      </c>
      <c r="H26">
        <v>97.730199999999996</v>
      </c>
      <c r="J26">
        <f t="shared" si="57"/>
        <v>-1.6666666666666637E-5</v>
      </c>
      <c r="K26" s="22">
        <f t="shared" si="58"/>
        <v>-0.16666666666666638</v>
      </c>
      <c r="M26" s="36">
        <f t="shared" si="59"/>
        <v>45.701300000000003</v>
      </c>
      <c r="N26" s="36">
        <f t="shared" si="60"/>
        <v>1.6230318153462258</v>
      </c>
      <c r="O26" s="36">
        <f t="shared" si="61"/>
        <v>0.81828648164726947</v>
      </c>
      <c r="P26" s="36">
        <f t="shared" si="62"/>
        <v>-7.2057646116893527E-5</v>
      </c>
      <c r="Q26" s="36">
        <f t="shared" si="63"/>
        <v>2.4412462393473784</v>
      </c>
      <c r="R26" s="36">
        <f t="shared" si="64"/>
        <v>66.483740525089885</v>
      </c>
      <c r="S26" s="36">
        <f t="shared" si="65"/>
        <v>33.519211149548887</v>
      </c>
      <c r="T26" s="38">
        <f t="shared" si="66"/>
        <v>-2.9516746387761683E-3</v>
      </c>
      <c r="U26" s="36">
        <f t="shared" si="67"/>
        <v>100</v>
      </c>
      <c r="X26">
        <v>30.016810639777777</v>
      </c>
    </row>
    <row r="27" spans="1:24" x14ac:dyDescent="0.3">
      <c r="A27" t="s">
        <v>958</v>
      </c>
      <c r="B27">
        <v>20.659199999999998</v>
      </c>
      <c r="C27">
        <v>34.551099999999998</v>
      </c>
      <c r="D27">
        <v>41.717100000000002</v>
      </c>
      <c r="E27">
        <v>9.3500000000000007E-3</v>
      </c>
      <c r="F27">
        <v>7.4700000000000001E-3</v>
      </c>
      <c r="G27">
        <v>1.1010000000000001E-2</v>
      </c>
      <c r="H27">
        <v>96.955299999999994</v>
      </c>
      <c r="J27">
        <f t="shared" si="57"/>
        <v>9.2766666666666674E-3</v>
      </c>
      <c r="K27" s="22">
        <f t="shared" si="58"/>
        <v>92.76666666666668</v>
      </c>
      <c r="M27" s="36">
        <f t="shared" si="59"/>
        <v>34.551099999999998</v>
      </c>
      <c r="N27" s="36">
        <f t="shared" si="60"/>
        <v>0.64439176543980026</v>
      </c>
      <c r="O27" s="36">
        <f t="shared" si="61"/>
        <v>0.61864100268576538</v>
      </c>
      <c r="P27" s="36">
        <f t="shared" si="62"/>
        <v>0.55667333867093682</v>
      </c>
      <c r="Q27" s="36">
        <f t="shared" si="63"/>
        <v>1.8197061067965026</v>
      </c>
      <c r="R27" s="36">
        <f t="shared" si="64"/>
        <v>35.411859257548919</v>
      </c>
      <c r="S27" s="36">
        <f t="shared" si="65"/>
        <v>33.996753672209763</v>
      </c>
      <c r="T27" s="38">
        <f t="shared" si="66"/>
        <v>30.591387070241311</v>
      </c>
      <c r="U27" s="36">
        <f t="shared" si="67"/>
        <v>99.999999999999986</v>
      </c>
      <c r="X27">
        <v>28.787574269851788</v>
      </c>
    </row>
    <row r="28" spans="1:24" x14ac:dyDescent="0.3">
      <c r="A28" t="s">
        <v>959</v>
      </c>
      <c r="B28">
        <v>19.192299999999999</v>
      </c>
      <c r="C28">
        <v>32.461399999999998</v>
      </c>
      <c r="D28">
        <v>40.213500000000003</v>
      </c>
      <c r="E28">
        <v>2.2699999999999999E-3</v>
      </c>
      <c r="F28">
        <v>4.9899999999999996E-3</v>
      </c>
      <c r="G28">
        <v>4.2500000000000003E-3</v>
      </c>
      <c r="H28">
        <v>91.878699999999995</v>
      </c>
      <c r="J28">
        <f t="shared" si="57"/>
        <v>3.8366666666666666E-3</v>
      </c>
      <c r="K28" s="22">
        <f t="shared" si="58"/>
        <v>38.366666666666667</v>
      </c>
      <c r="M28" s="36">
        <f t="shared" si="59"/>
        <v>32.461399999999998</v>
      </c>
      <c r="N28" s="36">
        <f t="shared" si="60"/>
        <v>0.5986369307548346</v>
      </c>
      <c r="O28" s="36">
        <f t="shared" si="61"/>
        <v>0.5812247090420769</v>
      </c>
      <c r="P28" s="36">
        <f t="shared" si="62"/>
        <v>0.53660928742994407</v>
      </c>
      <c r="Q28" s="36">
        <f t="shared" si="63"/>
        <v>1.7164709272268555</v>
      </c>
      <c r="R28" s="36">
        <f t="shared" si="64"/>
        <v>34.876030887513913</v>
      </c>
      <c r="S28" s="36">
        <f t="shared" si="65"/>
        <v>33.86161104290349</v>
      </c>
      <c r="T28" s="38">
        <f t="shared" si="66"/>
        <v>31.262358069582596</v>
      </c>
      <c r="U28" s="36">
        <f t="shared" si="67"/>
        <v>100</v>
      </c>
      <c r="X28">
        <v>30.534886995708622</v>
      </c>
    </row>
    <row r="29" spans="1:24" x14ac:dyDescent="0.3">
      <c r="A29" t="s">
        <v>960</v>
      </c>
      <c r="B29">
        <v>20.394400000000001</v>
      </c>
      <c r="C29">
        <v>34.274000000000001</v>
      </c>
      <c r="D29">
        <v>41.075099999999999</v>
      </c>
      <c r="E29">
        <v>9.4699999999999993E-3</v>
      </c>
      <c r="F29">
        <v>6.0699999999999999E-3</v>
      </c>
      <c r="G29">
        <v>4.64E-3</v>
      </c>
      <c r="H29">
        <v>95.7637</v>
      </c>
      <c r="J29">
        <f t="shared" si="57"/>
        <v>6.7266666666666655E-3</v>
      </c>
      <c r="K29" s="22">
        <f t="shared" si="58"/>
        <v>67.266666666666652</v>
      </c>
      <c r="M29" s="36">
        <f t="shared" si="59"/>
        <v>34.274000000000001</v>
      </c>
      <c r="N29" s="36">
        <f t="shared" si="60"/>
        <v>0.6361322520274485</v>
      </c>
      <c r="O29" s="36">
        <f t="shared" si="61"/>
        <v>0.61367949865711724</v>
      </c>
      <c r="P29" s="36">
        <f t="shared" si="62"/>
        <v>0.54810648518815053</v>
      </c>
      <c r="Q29" s="36">
        <f t="shared" si="63"/>
        <v>1.7979182358727164</v>
      </c>
      <c r="R29" s="36">
        <f t="shared" si="64"/>
        <v>35.381600749973344</v>
      </c>
      <c r="S29" s="36">
        <f t="shared" si="65"/>
        <v>34.132781258500046</v>
      </c>
      <c r="T29" s="38">
        <f t="shared" si="66"/>
        <v>30.485617991526603</v>
      </c>
      <c r="U29" s="36">
        <f t="shared" si="67"/>
        <v>100</v>
      </c>
      <c r="X29">
        <v>30.5403814624154</v>
      </c>
    </row>
    <row r="30" spans="1:24" x14ac:dyDescent="0.3">
      <c r="X30">
        <v>29.656491684426928</v>
      </c>
    </row>
    <row r="31" spans="1:24" x14ac:dyDescent="0.3">
      <c r="X31">
        <f>_xlfn.STDEV.P(X4:X30)</f>
        <v>0.6028689693834941</v>
      </c>
    </row>
    <row r="32" spans="1:24" x14ac:dyDescent="0.3">
      <c r="A32" s="1" t="s">
        <v>972</v>
      </c>
      <c r="B32" s="1" t="s">
        <v>803</v>
      </c>
    </row>
    <row r="33" spans="1:21" x14ac:dyDescent="0.3">
      <c r="A33" t="s">
        <v>0</v>
      </c>
      <c r="B33" t="s">
        <v>13</v>
      </c>
      <c r="C33" t="s">
        <v>380</v>
      </c>
      <c r="D33" t="s">
        <v>12</v>
      </c>
      <c r="E33" t="s">
        <v>15</v>
      </c>
      <c r="F33" t="s">
        <v>15</v>
      </c>
      <c r="G33" t="s">
        <v>15</v>
      </c>
      <c r="H33" t="s">
        <v>29</v>
      </c>
    </row>
    <row r="34" spans="1:21" x14ac:dyDescent="0.3">
      <c r="A34" t="s">
        <v>964</v>
      </c>
      <c r="B34">
        <v>52.027099999999997</v>
      </c>
      <c r="C34">
        <v>46.355499999999999</v>
      </c>
      <c r="D34">
        <v>5.8270000000000002E-2</v>
      </c>
      <c r="E34">
        <v>-5.2300000000000003E-3</v>
      </c>
      <c r="F34">
        <v>-3.2299999999999998E-3</v>
      </c>
      <c r="G34">
        <v>-5.0600000000000003E-3</v>
      </c>
      <c r="H34">
        <v>98.427400000000006</v>
      </c>
      <c r="J34">
        <f t="shared" ref="J34" si="68">AVERAGE(E34:G34)</f>
        <v>-4.5066666666666666E-3</v>
      </c>
      <c r="K34" s="22">
        <f t="shared" ref="K34" si="69">J34*10000</f>
        <v>-45.066666666666663</v>
      </c>
      <c r="M34" s="36">
        <f t="shared" ref="M34" si="70">C34</f>
        <v>46.355499999999999</v>
      </c>
      <c r="N34" s="36">
        <f t="shared" ref="N34" si="71">B34/32.06</f>
        <v>1.6228041172800995</v>
      </c>
      <c r="O34" s="36">
        <f t="shared" ref="O34" si="72">(M34)/55.85</f>
        <v>0.83</v>
      </c>
      <c r="P34" s="36">
        <f t="shared" ref="P34" si="73">(D34)/74.94</f>
        <v>7.7755537763544178E-4</v>
      </c>
      <c r="Q34" s="36">
        <f t="shared" ref="Q34" si="74">SUM(N34:P34)</f>
        <v>2.4535816726577346</v>
      </c>
      <c r="R34" s="36">
        <f t="shared" ref="R34" si="75">100*N34/Q34</f>
        <v>66.140211893670866</v>
      </c>
      <c r="S34" s="36">
        <f t="shared" ref="S34" si="76">100*O34/Q34</f>
        <v>33.828097480893675</v>
      </c>
      <c r="T34" s="38">
        <f t="shared" ref="T34" si="77">100*P34/Q34</f>
        <v>3.1690625435475683E-2</v>
      </c>
      <c r="U34" s="36">
        <f t="shared" ref="U34" si="78">SUM(R34:T34)</f>
        <v>100.00000000000001</v>
      </c>
    </row>
    <row r="35" spans="1:21" x14ac:dyDescent="0.3">
      <c r="A35" t="s">
        <v>965</v>
      </c>
      <c r="B35">
        <v>51.740699999999997</v>
      </c>
      <c r="C35">
        <v>46.055900000000001</v>
      </c>
      <c r="D35">
        <v>0.44928000000000001</v>
      </c>
      <c r="E35">
        <v>-1.5100000000000001E-3</v>
      </c>
      <c r="F35">
        <v>6.4000000000000005E-4</v>
      </c>
      <c r="G35">
        <v>-2.3500000000000001E-3</v>
      </c>
      <c r="H35">
        <v>98.242699999999999</v>
      </c>
      <c r="J35">
        <f t="shared" ref="J35:J41" si="79">AVERAGE(E35:G35)</f>
        <v>-1.0733333333333335E-3</v>
      </c>
      <c r="K35" s="22">
        <f t="shared" ref="K35:K41" si="80">J35*10000</f>
        <v>-10.733333333333334</v>
      </c>
      <c r="M35" s="36">
        <f t="shared" ref="M35:M41" si="81">C35</f>
        <v>46.055900000000001</v>
      </c>
      <c r="N35" s="36">
        <f t="shared" ref="N35:N41" si="82">B35/32.06</f>
        <v>1.613870867124142</v>
      </c>
      <c r="O35" s="36">
        <f t="shared" ref="O35:O41" si="83">(M35)/55.85</f>
        <v>0.82463563115487915</v>
      </c>
      <c r="P35" s="36">
        <f t="shared" ref="P35:P41" si="84">(D35)/74.94</f>
        <v>5.9951961569255406E-3</v>
      </c>
      <c r="Q35" s="36">
        <f t="shared" ref="Q35:Q41" si="85">SUM(N35:P35)</f>
        <v>2.4445016944359463</v>
      </c>
      <c r="R35" s="36">
        <f t="shared" ref="R35:R41" si="86">100*N35/Q35</f>
        <v>66.02044379014157</v>
      </c>
      <c r="S35" s="36">
        <f t="shared" ref="S35:S41" si="87">100*O35/Q35</f>
        <v>33.734303929175994</v>
      </c>
      <c r="T35" s="38">
        <f t="shared" ref="T35:T41" si="88">100*P35/Q35</f>
        <v>0.24525228068246013</v>
      </c>
      <c r="U35" s="36">
        <f t="shared" ref="U35:U41" si="89">SUM(R35:T35)</f>
        <v>100.00000000000003</v>
      </c>
    </row>
    <row r="36" spans="1:21" x14ac:dyDescent="0.3">
      <c r="A36" t="s">
        <v>966</v>
      </c>
      <c r="B36">
        <v>51.2179</v>
      </c>
      <c r="C36">
        <v>45.356200000000001</v>
      </c>
      <c r="D36">
        <v>0.78125</v>
      </c>
      <c r="E36">
        <v>-4.1999999999999997E-3</v>
      </c>
      <c r="F36">
        <v>-2.7000000000000001E-3</v>
      </c>
      <c r="G36">
        <v>-4.47E-3</v>
      </c>
      <c r="H36">
        <v>97.343999999999994</v>
      </c>
      <c r="J36">
        <f t="shared" si="79"/>
        <v>-3.79E-3</v>
      </c>
      <c r="K36" s="22">
        <f t="shared" si="80"/>
        <v>-37.9</v>
      </c>
      <c r="M36" s="36">
        <f t="shared" si="81"/>
        <v>45.356200000000001</v>
      </c>
      <c r="N36" s="36">
        <f t="shared" si="82"/>
        <v>1.5975639426076107</v>
      </c>
      <c r="O36" s="36">
        <f t="shared" si="83"/>
        <v>0.81210743061772606</v>
      </c>
      <c r="P36" s="36">
        <f t="shared" si="84"/>
        <v>1.042500667200427E-2</v>
      </c>
      <c r="Q36" s="36">
        <f t="shared" si="85"/>
        <v>2.4200963798973412</v>
      </c>
      <c r="R36" s="36">
        <f t="shared" si="86"/>
        <v>66.012409913830709</v>
      </c>
      <c r="S36" s="36">
        <f t="shared" si="87"/>
        <v>33.556821842449722</v>
      </c>
      <c r="T36" s="38">
        <f t="shared" si="88"/>
        <v>0.43076824371955352</v>
      </c>
      <c r="U36" s="36">
        <f t="shared" si="89"/>
        <v>99.999999999999986</v>
      </c>
    </row>
    <row r="37" spans="1:21" x14ac:dyDescent="0.3">
      <c r="A37" t="s">
        <v>967</v>
      </c>
      <c r="B37">
        <v>51.482999999999997</v>
      </c>
      <c r="C37">
        <v>45.301499999999997</v>
      </c>
      <c r="D37">
        <v>0.46372999999999998</v>
      </c>
      <c r="E37">
        <v>-2.2000000000000001E-4</v>
      </c>
      <c r="F37">
        <v>9.3999999999999997E-4</v>
      </c>
      <c r="G37">
        <v>-3.46E-3</v>
      </c>
      <c r="H37">
        <v>97.245500000000007</v>
      </c>
      <c r="J37">
        <f t="shared" si="79"/>
        <v>-9.1333333333333338E-4</v>
      </c>
      <c r="K37" s="22">
        <f t="shared" si="80"/>
        <v>-9.1333333333333346</v>
      </c>
      <c r="M37" s="36">
        <f t="shared" si="81"/>
        <v>45.301499999999997</v>
      </c>
      <c r="N37" s="36">
        <f t="shared" si="82"/>
        <v>1.6058328134747346</v>
      </c>
      <c r="O37" s="36">
        <f t="shared" si="83"/>
        <v>0.81112802148612351</v>
      </c>
      <c r="P37" s="36">
        <f t="shared" si="84"/>
        <v>6.1880170803309317E-3</v>
      </c>
      <c r="Q37" s="36">
        <f t="shared" si="85"/>
        <v>2.423148852041189</v>
      </c>
      <c r="R37" s="36">
        <f t="shared" si="86"/>
        <v>66.270498080298637</v>
      </c>
      <c r="S37" s="36">
        <f t="shared" si="87"/>
        <v>33.474131017698447</v>
      </c>
      <c r="T37" s="38">
        <f t="shared" si="88"/>
        <v>0.25537090200291779</v>
      </c>
      <c r="U37" s="36">
        <f t="shared" si="89"/>
        <v>100.00000000000001</v>
      </c>
    </row>
    <row r="38" spans="1:21" x14ac:dyDescent="0.3">
      <c r="A38" t="s">
        <v>968</v>
      </c>
      <c r="B38">
        <v>51.546999999999997</v>
      </c>
      <c r="C38">
        <v>45.372399999999999</v>
      </c>
      <c r="D38">
        <v>0.42936999999999997</v>
      </c>
      <c r="E38">
        <v>3.2399999999999998E-3</v>
      </c>
      <c r="F38">
        <v>-7.2999999999999996E-4</v>
      </c>
      <c r="G38">
        <v>-7.2000000000000005E-4</v>
      </c>
      <c r="H38">
        <v>97.3506</v>
      </c>
      <c r="J38">
        <f t="shared" si="79"/>
        <v>5.9666666666666668E-4</v>
      </c>
      <c r="K38" s="22">
        <f t="shared" si="80"/>
        <v>5.9666666666666668</v>
      </c>
      <c r="M38" s="36">
        <f t="shared" si="81"/>
        <v>45.372399999999999</v>
      </c>
      <c r="N38" s="36">
        <f t="shared" si="82"/>
        <v>1.6078290704928258</v>
      </c>
      <c r="O38" s="36">
        <f t="shared" si="83"/>
        <v>0.8123974932855863</v>
      </c>
      <c r="P38" s="36">
        <f t="shared" si="84"/>
        <v>5.7295169468908457E-3</v>
      </c>
      <c r="Q38" s="36">
        <f t="shared" si="85"/>
        <v>2.4259560807253027</v>
      </c>
      <c r="R38" s="36">
        <f t="shared" si="86"/>
        <v>66.276099689823056</v>
      </c>
      <c r="S38" s="36">
        <f t="shared" si="87"/>
        <v>33.48772468472302</v>
      </c>
      <c r="T38" s="38">
        <f t="shared" si="88"/>
        <v>0.23617562545393886</v>
      </c>
      <c r="U38" s="36">
        <f t="shared" si="89"/>
        <v>100.00000000000001</v>
      </c>
    </row>
    <row r="39" spans="1:21" x14ac:dyDescent="0.3">
      <c r="A39" t="s">
        <v>969</v>
      </c>
      <c r="B39">
        <v>52.662100000000002</v>
      </c>
      <c r="C39">
        <v>46.54</v>
      </c>
      <c r="D39">
        <v>6.8169999999999994E-2</v>
      </c>
      <c r="E39">
        <v>-3.2000000000000003E-4</v>
      </c>
      <c r="F39">
        <v>4.3699999999999998E-3</v>
      </c>
      <c r="G39">
        <v>-1.1999999999999999E-3</v>
      </c>
      <c r="H39">
        <v>99.273099999999999</v>
      </c>
      <c r="J39">
        <f t="shared" si="79"/>
        <v>9.5E-4</v>
      </c>
      <c r="K39" s="22">
        <f t="shared" si="80"/>
        <v>9.5</v>
      </c>
      <c r="M39" s="36">
        <f t="shared" si="81"/>
        <v>46.54</v>
      </c>
      <c r="N39" s="36">
        <f t="shared" si="82"/>
        <v>1.6426107298814723</v>
      </c>
      <c r="O39" s="36">
        <f t="shared" si="83"/>
        <v>0.8333034914950761</v>
      </c>
      <c r="P39" s="36">
        <f t="shared" si="84"/>
        <v>9.0966106218307973E-4</v>
      </c>
      <c r="Q39" s="36">
        <f t="shared" si="85"/>
        <v>2.4768238824387319</v>
      </c>
      <c r="R39" s="36">
        <f t="shared" si="86"/>
        <v>66.319238179507693</v>
      </c>
      <c r="S39" s="36">
        <f t="shared" si="87"/>
        <v>33.644034903062561</v>
      </c>
      <c r="T39" s="38">
        <f t="shared" si="88"/>
        <v>3.6726917429728945E-2</v>
      </c>
      <c r="U39" s="36">
        <f t="shared" si="89"/>
        <v>99.999999999999986</v>
      </c>
    </row>
    <row r="40" spans="1:21" x14ac:dyDescent="0.3">
      <c r="A40" t="s">
        <v>970</v>
      </c>
      <c r="B40">
        <v>52.1051</v>
      </c>
      <c r="C40">
        <v>46.039099999999998</v>
      </c>
      <c r="D40">
        <v>0.63834999999999997</v>
      </c>
      <c r="E40">
        <v>-2.0500000000000002E-3</v>
      </c>
      <c r="F40">
        <v>-4.4999999999999999E-4</v>
      </c>
      <c r="G40">
        <v>-4.8599999999999997E-3</v>
      </c>
      <c r="H40">
        <v>98.775199999999998</v>
      </c>
      <c r="J40">
        <f t="shared" si="79"/>
        <v>-2.4533333333333334E-3</v>
      </c>
      <c r="K40" s="22">
        <f t="shared" si="80"/>
        <v>-24.533333333333335</v>
      </c>
      <c r="M40" s="36">
        <f t="shared" si="81"/>
        <v>46.039099999999998</v>
      </c>
      <c r="N40" s="36">
        <f t="shared" si="82"/>
        <v>1.6252370555208981</v>
      </c>
      <c r="O40" s="36">
        <f t="shared" si="83"/>
        <v>0.82433482542524616</v>
      </c>
      <c r="P40" s="36">
        <f t="shared" si="84"/>
        <v>8.5181478516146245E-3</v>
      </c>
      <c r="Q40" s="36">
        <f t="shared" si="85"/>
        <v>2.4580900287977587</v>
      </c>
      <c r="R40" s="36">
        <f t="shared" si="86"/>
        <v>66.117881626809023</v>
      </c>
      <c r="S40" s="36">
        <f t="shared" si="87"/>
        <v>33.535583146579249</v>
      </c>
      <c r="T40" s="38">
        <f t="shared" si="88"/>
        <v>0.34653522661172886</v>
      </c>
      <c r="U40" s="36">
        <f t="shared" si="89"/>
        <v>100</v>
      </c>
    </row>
    <row r="41" spans="1:21" x14ac:dyDescent="0.3">
      <c r="A41" t="s">
        <v>971</v>
      </c>
      <c r="B41">
        <v>51.375300000000003</v>
      </c>
      <c r="C41">
        <v>45.3506</v>
      </c>
      <c r="D41">
        <v>0.61233000000000004</v>
      </c>
      <c r="E41">
        <v>-1.8000000000000001E-4</v>
      </c>
      <c r="F41">
        <v>4.4000000000000002E-4</v>
      </c>
      <c r="G41">
        <v>-3.0000000000000001E-5</v>
      </c>
      <c r="H41">
        <v>97.338399999999993</v>
      </c>
      <c r="J41">
        <f t="shared" si="79"/>
        <v>7.6666666666666683E-5</v>
      </c>
      <c r="K41" s="22">
        <f t="shared" si="80"/>
        <v>0.76666666666666683</v>
      </c>
      <c r="M41" s="36">
        <f t="shared" si="81"/>
        <v>45.3506</v>
      </c>
      <c r="N41" s="36">
        <f t="shared" si="82"/>
        <v>1.6024734872114785</v>
      </c>
      <c r="O41" s="36">
        <f t="shared" si="83"/>
        <v>0.81200716204118173</v>
      </c>
      <c r="P41" s="36">
        <f t="shared" si="84"/>
        <v>8.17093674939952E-3</v>
      </c>
      <c r="Q41" s="36">
        <f t="shared" si="85"/>
        <v>2.4226515860020599</v>
      </c>
      <c r="R41" s="36">
        <f t="shared" si="86"/>
        <v>66.145437357582793</v>
      </c>
      <c r="S41" s="36">
        <f t="shared" si="87"/>
        <v>33.517290176305664</v>
      </c>
      <c r="T41" s="38">
        <f t="shared" si="88"/>
        <v>0.33727246611154149</v>
      </c>
      <c r="U41" s="36">
        <f t="shared" si="89"/>
        <v>100</v>
      </c>
    </row>
    <row r="43" spans="1:21" x14ac:dyDescent="0.3">
      <c r="A43" s="1" t="s">
        <v>1002</v>
      </c>
      <c r="B43" s="1" t="s">
        <v>1003</v>
      </c>
      <c r="D43" t="s">
        <v>1004</v>
      </c>
    </row>
    <row r="44" spans="1:21" x14ac:dyDescent="0.3">
      <c r="A44" t="s">
        <v>1001</v>
      </c>
      <c r="B44">
        <v>20.293900000000001</v>
      </c>
      <c r="C44">
        <v>35.122999999999998</v>
      </c>
      <c r="D44">
        <v>40.821300000000001</v>
      </c>
      <c r="E44">
        <v>3.8260000000000002E-2</v>
      </c>
      <c r="F44">
        <v>3.4360000000000002E-2</v>
      </c>
      <c r="G44">
        <v>3.9600000000000003E-2</v>
      </c>
      <c r="H44">
        <v>96.350499999999997</v>
      </c>
      <c r="J44">
        <f t="shared" ref="J44" si="90">AVERAGE(E44:G44)</f>
        <v>3.7406666666666671E-2</v>
      </c>
      <c r="K44" s="22">
        <f t="shared" ref="K44" si="91">J44*10000</f>
        <v>374.06666666666672</v>
      </c>
      <c r="M44" s="36">
        <f t="shared" ref="M44" si="92">C44</f>
        <v>35.122999999999998</v>
      </c>
      <c r="N44" s="36">
        <f t="shared" ref="N44" si="93">B44/32.06</f>
        <v>0.6329975046787274</v>
      </c>
      <c r="O44" s="36">
        <f t="shared" ref="O44" si="94">(M44)/55.85</f>
        <v>0.62888093106535359</v>
      </c>
      <c r="P44" s="36">
        <f t="shared" ref="P44" si="95">(D44)/74.94</f>
        <v>0.54471977582065656</v>
      </c>
      <c r="Q44" s="36">
        <f t="shared" ref="Q44" si="96">SUM(N44:P44)</f>
        <v>1.8065982115647377</v>
      </c>
      <c r="R44" s="36">
        <f t="shared" ref="R44" si="97">100*N44/Q44</f>
        <v>35.038089854548964</v>
      </c>
      <c r="S44" s="36">
        <f t="shared" ref="S44" si="98">100*O44/Q44</f>
        <v>34.810226592700147</v>
      </c>
      <c r="T44" s="38">
        <f t="shared" ref="T44" si="99">100*P44/Q44</f>
        <v>30.151683552750882</v>
      </c>
      <c r="U44" s="36">
        <f t="shared" ref="U44" si="100">SUM(R44:T44)</f>
        <v>100</v>
      </c>
    </row>
    <row r="47" spans="1:21" x14ac:dyDescent="0.3">
      <c r="A47" s="1" t="s">
        <v>1008</v>
      </c>
      <c r="B47" s="1" t="s">
        <v>1009</v>
      </c>
    </row>
    <row r="48" spans="1:21" x14ac:dyDescent="0.3">
      <c r="A48" t="s">
        <v>0</v>
      </c>
      <c r="B48" t="s">
        <v>13</v>
      </c>
      <c r="C48" t="s">
        <v>380</v>
      </c>
      <c r="D48" t="s">
        <v>12</v>
      </c>
      <c r="E48" t="s">
        <v>15</v>
      </c>
      <c r="F48" t="s">
        <v>15</v>
      </c>
      <c r="G48" t="s">
        <v>15</v>
      </c>
      <c r="H48" t="s">
        <v>29</v>
      </c>
      <c r="M48" t="s">
        <v>60</v>
      </c>
      <c r="N48" t="s">
        <v>61</v>
      </c>
      <c r="O48" t="s">
        <v>62</v>
      </c>
      <c r="P48" t="s">
        <v>63</v>
      </c>
      <c r="Q48" t="s">
        <v>64</v>
      </c>
      <c r="R48" t="s">
        <v>65</v>
      </c>
      <c r="S48" t="s">
        <v>66</v>
      </c>
      <c r="T48" t="s">
        <v>67</v>
      </c>
    </row>
    <row r="49" spans="1:21" x14ac:dyDescent="0.3">
      <c r="A49" t="s">
        <v>1007</v>
      </c>
      <c r="B49">
        <v>20.558800000000002</v>
      </c>
      <c r="C49">
        <v>36.301099999999998</v>
      </c>
      <c r="D49">
        <v>40.147399999999998</v>
      </c>
      <c r="E49">
        <v>2.5360000000000001E-2</v>
      </c>
      <c r="F49">
        <v>2.0240000000000001E-2</v>
      </c>
      <c r="G49">
        <v>2.426E-2</v>
      </c>
      <c r="H49">
        <v>97.077100000000002</v>
      </c>
      <c r="J49">
        <f t="shared" ref="J49" si="101">AVERAGE(E49:G49)</f>
        <v>2.3286666666666667E-2</v>
      </c>
      <c r="K49" s="22">
        <f t="shared" ref="K49" si="102">J49*10000</f>
        <v>232.86666666666667</v>
      </c>
      <c r="M49" s="36">
        <f>C49</f>
        <v>36.301099999999998</v>
      </c>
      <c r="N49" s="36">
        <f>B49/32.06</f>
        <v>0.64126013724266995</v>
      </c>
      <c r="O49" s="36">
        <f>(M49)/55.85</f>
        <v>0.64997493285586383</v>
      </c>
      <c r="P49" s="36">
        <f>(D49)/74.94</f>
        <v>0.53572724846543895</v>
      </c>
      <c r="Q49" s="36">
        <f>SUM(N49:P49)</f>
        <v>1.8269623185639727</v>
      </c>
      <c r="R49" s="36">
        <f t="shared" ref="R49" si="103">100*N49/Q49</f>
        <v>35.099800949737855</v>
      </c>
      <c r="S49" s="36">
        <f t="shared" ref="S49" si="104">100*O49/Q49</f>
        <v>35.576811095193065</v>
      </c>
      <c r="T49" s="38">
        <f t="shared" ref="T49" si="105">100*P49/Q49</f>
        <v>29.323387955069087</v>
      </c>
      <c r="U49" s="36">
        <f t="shared" ref="U49" si="106">SUM(R49:T49)</f>
        <v>100</v>
      </c>
    </row>
    <row r="52" spans="1:21" x14ac:dyDescent="0.3">
      <c r="A52" s="1" t="s">
        <v>1016</v>
      </c>
      <c r="B52" s="1" t="s">
        <v>710</v>
      </c>
    </row>
    <row r="53" spans="1:21" x14ac:dyDescent="0.3">
      <c r="A53" t="s">
        <v>0</v>
      </c>
      <c r="B53" t="s">
        <v>13</v>
      </c>
      <c r="C53" t="s">
        <v>380</v>
      </c>
      <c r="D53" t="s">
        <v>12</v>
      </c>
      <c r="E53" t="s">
        <v>15</v>
      </c>
      <c r="F53" t="s">
        <v>15</v>
      </c>
      <c r="G53" t="s">
        <v>15</v>
      </c>
      <c r="H53" t="s">
        <v>29</v>
      </c>
      <c r="M53" t="s">
        <v>60</v>
      </c>
      <c r="N53" t="s">
        <v>61</v>
      </c>
      <c r="O53" t="s">
        <v>62</v>
      </c>
      <c r="P53" t="s">
        <v>63</v>
      </c>
      <c r="Q53" t="s">
        <v>64</v>
      </c>
      <c r="R53" t="s">
        <v>65</v>
      </c>
      <c r="S53" t="s">
        <v>66</v>
      </c>
      <c r="T53" t="s">
        <v>67</v>
      </c>
    </row>
    <row r="54" spans="1:21" x14ac:dyDescent="0.3">
      <c r="A54" t="s">
        <v>1010</v>
      </c>
      <c r="B54">
        <v>8.1495499999999996</v>
      </c>
      <c r="C54">
        <v>18.9375</v>
      </c>
      <c r="D54">
        <v>16.4023</v>
      </c>
      <c r="E54">
        <v>1.1469999999999999E-2</v>
      </c>
      <c r="F54">
        <v>3.3899999999999998E-3</v>
      </c>
      <c r="G54">
        <v>5.1599999999999997E-3</v>
      </c>
      <c r="H54">
        <v>43.509399999999999</v>
      </c>
      <c r="J54">
        <f t="shared" ref="J54" si="107">AVERAGE(E54:G54)</f>
        <v>6.6733333333333323E-3</v>
      </c>
      <c r="K54" s="22">
        <f t="shared" ref="K54" si="108">J54*10000</f>
        <v>66.73333333333332</v>
      </c>
      <c r="M54" s="36">
        <f>C54</f>
        <v>18.9375</v>
      </c>
      <c r="N54" s="36">
        <f>B54/32.06</f>
        <v>0.25419681846537739</v>
      </c>
      <c r="O54" s="36">
        <f>(M54)/55.85</f>
        <v>0.33907788719785137</v>
      </c>
      <c r="P54" s="36">
        <f>(D54)/74.94</f>
        <v>0.21887243127835604</v>
      </c>
      <c r="Q54" s="36">
        <f>SUM(N54:P54)</f>
        <v>0.81214713694158491</v>
      </c>
      <c r="R54" s="36">
        <f t="shared" ref="R54" si="109">100*N54/Q54</f>
        <v>31.299355363443329</v>
      </c>
      <c r="S54" s="36">
        <f t="shared" ref="S54" si="110">100*O54/Q54</f>
        <v>41.750795117589654</v>
      </c>
      <c r="T54" s="38">
        <f t="shared" ref="T54" si="111">100*P54/Q54</f>
        <v>26.949849518967007</v>
      </c>
      <c r="U54" s="36">
        <f t="shared" ref="U54" si="112">SUM(R54:T54)</f>
        <v>100</v>
      </c>
    </row>
    <row r="55" spans="1:21" x14ac:dyDescent="0.3">
      <c r="A55" t="s">
        <v>1011</v>
      </c>
      <c r="B55">
        <v>27.320699999999999</v>
      </c>
      <c r="C55">
        <v>35.982100000000003</v>
      </c>
      <c r="D55">
        <v>21.826499999999999</v>
      </c>
      <c r="E55">
        <v>1.2800000000000001E-2</v>
      </c>
      <c r="F55">
        <v>1.2149999999999999E-2</v>
      </c>
      <c r="G55">
        <v>1.191E-2</v>
      </c>
      <c r="H55">
        <v>85.1661</v>
      </c>
      <c r="J55">
        <f t="shared" ref="J55:J59" si="113">AVERAGE(E55:G55)</f>
        <v>1.2286666666666668E-2</v>
      </c>
      <c r="K55" s="22">
        <f t="shared" ref="K55:K59" si="114">J55*10000</f>
        <v>122.86666666666667</v>
      </c>
      <c r="M55" s="36">
        <f t="shared" ref="M55:M59" si="115">C55</f>
        <v>35.982100000000003</v>
      </c>
      <c r="N55" s="36">
        <f t="shared" ref="N55:N59" si="116">B55/32.06</f>
        <v>0.85217404865876467</v>
      </c>
      <c r="O55" s="36">
        <f t="shared" ref="O55:O59" si="117">(M55)/55.85</f>
        <v>0.64426320501342882</v>
      </c>
      <c r="P55" s="36">
        <f t="shared" ref="P55:P59" si="118">(D55)/74.94</f>
        <v>0.29125300240192153</v>
      </c>
      <c r="Q55" s="36">
        <f t="shared" ref="Q55:Q59" si="119">SUM(N55:P55)</f>
        <v>1.787690256074115</v>
      </c>
      <c r="R55" s="36">
        <f t="shared" ref="R55:R59" si="120">100*N55/Q55</f>
        <v>47.668998908692082</v>
      </c>
      <c r="S55" s="36">
        <f t="shared" ref="S55:S59" si="121">100*O55/Q55</f>
        <v>36.038860917006566</v>
      </c>
      <c r="T55" s="38">
        <f t="shared" ref="T55:T59" si="122">100*P55/Q55</f>
        <v>16.292140174301348</v>
      </c>
      <c r="U55" s="36">
        <f t="shared" ref="U55:U59" si="123">SUM(R55:T55)</f>
        <v>100</v>
      </c>
    </row>
    <row r="56" spans="1:21" x14ac:dyDescent="0.3">
      <c r="A56" t="s">
        <v>1012</v>
      </c>
      <c r="B56">
        <v>19.265999999999998</v>
      </c>
      <c r="C56">
        <v>35.712200000000003</v>
      </c>
      <c r="D56">
        <v>39.434699999999999</v>
      </c>
      <c r="E56">
        <v>1.3169999999999999E-2</v>
      </c>
      <c r="F56">
        <v>1.2749999999999999E-2</v>
      </c>
      <c r="G56">
        <v>8.2000000000000007E-3</v>
      </c>
      <c r="H56">
        <v>94.447000000000003</v>
      </c>
      <c r="J56">
        <f t="shared" si="113"/>
        <v>1.1373333333333333E-2</v>
      </c>
      <c r="K56" s="22">
        <f t="shared" si="114"/>
        <v>113.73333333333332</v>
      </c>
      <c r="M56" s="36">
        <f t="shared" si="115"/>
        <v>35.712200000000003</v>
      </c>
      <c r="N56" s="36">
        <f t="shared" si="116"/>
        <v>0.60093574547723005</v>
      </c>
      <c r="O56" s="36">
        <f t="shared" si="117"/>
        <v>0.63943061772605192</v>
      </c>
      <c r="P56" s="36">
        <f t="shared" si="118"/>
        <v>0.5262169735788631</v>
      </c>
      <c r="Q56" s="36">
        <f t="shared" si="119"/>
        <v>1.7665833367821451</v>
      </c>
      <c r="R56" s="36">
        <f t="shared" si="120"/>
        <v>34.016835377369887</v>
      </c>
      <c r="S56" s="36">
        <f t="shared" si="121"/>
        <v>36.195893191814164</v>
      </c>
      <c r="T56" s="38">
        <f t="shared" si="122"/>
        <v>29.787271430815956</v>
      </c>
      <c r="U56" s="36">
        <f t="shared" si="123"/>
        <v>100</v>
      </c>
    </row>
    <row r="57" spans="1:21" x14ac:dyDescent="0.3">
      <c r="A57" t="s">
        <v>1013</v>
      </c>
      <c r="B57">
        <v>20.018899999999999</v>
      </c>
      <c r="C57">
        <v>36.410699999999999</v>
      </c>
      <c r="D57">
        <v>41.279499999999999</v>
      </c>
      <c r="E57">
        <v>1.1259999999999999E-2</v>
      </c>
      <c r="F57">
        <v>1.196E-2</v>
      </c>
      <c r="G57">
        <v>1.035E-2</v>
      </c>
      <c r="H57">
        <v>97.742599999999996</v>
      </c>
      <c r="J57">
        <f t="shared" si="113"/>
        <v>1.1189999999999999E-2</v>
      </c>
      <c r="K57" s="22">
        <f t="shared" si="114"/>
        <v>111.89999999999999</v>
      </c>
      <c r="M57" s="36">
        <f t="shared" si="115"/>
        <v>36.410699999999999</v>
      </c>
      <c r="N57" s="36">
        <f t="shared" si="116"/>
        <v>0.62441983780411714</v>
      </c>
      <c r="O57" s="36">
        <f t="shared" si="117"/>
        <v>0.65193733213965976</v>
      </c>
      <c r="P57" s="36">
        <f t="shared" si="118"/>
        <v>0.5508340005337603</v>
      </c>
      <c r="Q57" s="36">
        <f t="shared" si="119"/>
        <v>1.827191170477537</v>
      </c>
      <c r="R57" s="36">
        <f t="shared" si="120"/>
        <v>34.173755209255134</v>
      </c>
      <c r="S57" s="36">
        <f t="shared" si="121"/>
        <v>35.679754952475811</v>
      </c>
      <c r="T57" s="38">
        <f t="shared" si="122"/>
        <v>30.146489838269066</v>
      </c>
      <c r="U57" s="36">
        <f t="shared" si="123"/>
        <v>100.00000000000001</v>
      </c>
    </row>
    <row r="58" spans="1:21" x14ac:dyDescent="0.3">
      <c r="A58" t="s">
        <v>1014</v>
      </c>
      <c r="B58">
        <v>20.0959</v>
      </c>
      <c r="C58">
        <v>36.530799999999999</v>
      </c>
      <c r="D58">
        <v>40.470700000000001</v>
      </c>
      <c r="E58">
        <v>9.6799999999999994E-3</v>
      </c>
      <c r="F58">
        <v>1.204E-2</v>
      </c>
      <c r="G58">
        <v>9.2999999999999992E-3</v>
      </c>
      <c r="H58">
        <v>97.128399999999999</v>
      </c>
      <c r="J58">
        <f t="shared" si="113"/>
        <v>1.034E-2</v>
      </c>
      <c r="K58" s="22">
        <f t="shared" si="114"/>
        <v>103.4</v>
      </c>
      <c r="M58" s="36">
        <f t="shared" si="115"/>
        <v>36.530799999999999</v>
      </c>
      <c r="N58" s="36">
        <f t="shared" si="116"/>
        <v>0.62682158452900805</v>
      </c>
      <c r="O58" s="36">
        <f t="shared" si="117"/>
        <v>0.65408773500447626</v>
      </c>
      <c r="P58" s="36">
        <f t="shared" si="118"/>
        <v>0.54004136642647449</v>
      </c>
      <c r="Q58" s="36">
        <f t="shared" si="119"/>
        <v>1.8209506859599589</v>
      </c>
      <c r="R58" s="36">
        <f t="shared" si="120"/>
        <v>34.422765501667811</v>
      </c>
      <c r="S58" s="36">
        <f t="shared" si="121"/>
        <v>35.92012348536818</v>
      </c>
      <c r="T58" s="38">
        <f t="shared" si="122"/>
        <v>29.657111012964002</v>
      </c>
      <c r="U58" s="36">
        <f t="shared" si="123"/>
        <v>100</v>
      </c>
    </row>
    <row r="59" spans="1:21" x14ac:dyDescent="0.3">
      <c r="A59" t="s">
        <v>1015</v>
      </c>
      <c r="B59">
        <v>20.6418</v>
      </c>
      <c r="C59">
        <v>36.8673</v>
      </c>
      <c r="D59">
        <v>40.8889</v>
      </c>
      <c r="E59">
        <v>1.4069999999999999E-2</v>
      </c>
      <c r="F59">
        <v>1.618E-2</v>
      </c>
      <c r="G59">
        <v>1.3599999999999999E-2</v>
      </c>
      <c r="H59">
        <v>98.441900000000004</v>
      </c>
      <c r="J59">
        <f t="shared" si="113"/>
        <v>1.4616666666666667E-2</v>
      </c>
      <c r="K59" s="22">
        <f t="shared" si="114"/>
        <v>146.16666666666666</v>
      </c>
      <c r="M59" s="36">
        <f t="shared" si="115"/>
        <v>36.8673</v>
      </c>
      <c r="N59" s="36">
        <f t="shared" si="116"/>
        <v>0.64384903306300678</v>
      </c>
      <c r="O59" s="36">
        <f t="shared" si="117"/>
        <v>0.66011280214861234</v>
      </c>
      <c r="P59" s="36">
        <f t="shared" si="118"/>
        <v>0.54562183079797177</v>
      </c>
      <c r="Q59" s="36">
        <f t="shared" si="119"/>
        <v>1.849583666009591</v>
      </c>
      <c r="R59" s="36">
        <f t="shared" si="120"/>
        <v>34.810484375226316</v>
      </c>
      <c r="S59" s="36">
        <f t="shared" si="121"/>
        <v>35.68980491554521</v>
      </c>
      <c r="T59" s="38">
        <f t="shared" si="122"/>
        <v>29.499710709228466</v>
      </c>
      <c r="U59" s="36">
        <f t="shared" si="123"/>
        <v>99.999999999999986</v>
      </c>
    </row>
    <row r="60" spans="1:21" x14ac:dyDescent="0.3">
      <c r="M60" s="36"/>
      <c r="N60" s="36"/>
      <c r="O60" s="36"/>
      <c r="P60" s="36"/>
      <c r="Q60" s="36"/>
      <c r="R60" s="36"/>
      <c r="S60" s="36"/>
      <c r="T60" s="38"/>
      <c r="U60" s="36"/>
    </row>
    <row r="61" spans="1:21" x14ac:dyDescent="0.3">
      <c r="M61" s="36"/>
      <c r="N61" s="36"/>
      <c r="O61" s="36"/>
      <c r="P61" s="36"/>
      <c r="Q61" s="36"/>
      <c r="R61" s="36"/>
      <c r="S61" s="36"/>
      <c r="T61" s="38"/>
      <c r="U61" s="36"/>
    </row>
    <row r="62" spans="1:21" x14ac:dyDescent="0.3">
      <c r="A62" s="1" t="s">
        <v>1017</v>
      </c>
      <c r="B62" s="1" t="s">
        <v>1018</v>
      </c>
      <c r="M62" s="36"/>
      <c r="N62" s="36"/>
      <c r="O62" s="36"/>
      <c r="P62" s="36"/>
      <c r="Q62" s="36"/>
      <c r="R62" s="36"/>
      <c r="S62" s="36"/>
      <c r="T62" s="38"/>
      <c r="U62" s="36"/>
    </row>
    <row r="63" spans="1:21" x14ac:dyDescent="0.3">
      <c r="A63" t="s">
        <v>0</v>
      </c>
      <c r="B63" t="s">
        <v>13</v>
      </c>
      <c r="C63" t="s">
        <v>380</v>
      </c>
      <c r="D63" t="s">
        <v>12</v>
      </c>
      <c r="E63" t="s">
        <v>15</v>
      </c>
      <c r="F63" t="s">
        <v>15</v>
      </c>
      <c r="G63" t="s">
        <v>15</v>
      </c>
      <c r="H63" t="s">
        <v>29</v>
      </c>
      <c r="M63" s="36"/>
      <c r="N63" s="36"/>
      <c r="O63" s="36"/>
      <c r="P63" s="36"/>
      <c r="Q63" s="36"/>
      <c r="R63" s="36"/>
      <c r="S63" s="36"/>
      <c r="T63" s="38"/>
      <c r="U63" s="36"/>
    </row>
    <row r="64" spans="1:21" x14ac:dyDescent="0.3">
      <c r="A64" t="s">
        <v>1019</v>
      </c>
      <c r="B64">
        <v>38.750599999999999</v>
      </c>
      <c r="C64">
        <v>63.454900000000002</v>
      </c>
      <c r="D64">
        <v>-1.661E-2</v>
      </c>
      <c r="E64">
        <v>-6.9300000000000004E-3</v>
      </c>
      <c r="F64">
        <v>-1.8600000000000001E-3</v>
      </c>
      <c r="G64">
        <v>-6.3200000000000001E-3</v>
      </c>
      <c r="H64">
        <v>102.17400000000001</v>
      </c>
      <c r="J64">
        <f t="shared" ref="J64" si="124">AVERAGE(E64:G64)</f>
        <v>-5.0366666666666676E-3</v>
      </c>
      <c r="K64" s="22">
        <f t="shared" ref="K64" si="125">J64*10000</f>
        <v>-50.366666666666674</v>
      </c>
      <c r="M64" s="36">
        <f t="shared" ref="M64:M119" si="126">C64</f>
        <v>63.454900000000002</v>
      </c>
      <c r="N64" s="36">
        <f t="shared" ref="N64:N119" si="127">B64/32.06</f>
        <v>1.2086899563318776</v>
      </c>
      <c r="O64" s="36">
        <f t="shared" ref="O64:O119" si="128">(M64)/55.85</f>
        <v>1.1361665174574753</v>
      </c>
      <c r="P64" s="36">
        <f t="shared" ref="P64:P119" si="129">(D64)/74.94</f>
        <v>-2.2164398185214838E-4</v>
      </c>
      <c r="Q64" s="36">
        <f t="shared" ref="Q64:Q119" si="130">SUM(N64:P64)</f>
        <v>2.3446348298075006</v>
      </c>
      <c r="R64" s="36">
        <f t="shared" ref="R64:R119" si="131">100*N64/Q64</f>
        <v>51.551309439138272</v>
      </c>
      <c r="S64" s="36">
        <f t="shared" ref="S64:S119" si="132">100*O64/Q64</f>
        <v>48.458143801896732</v>
      </c>
      <c r="T64" s="38">
        <f t="shared" ref="T64:T119" si="133">100*P64/Q64</f>
        <v>-9.4532410349950236E-3</v>
      </c>
      <c r="U64" s="36">
        <f t="shared" ref="U64:U119" si="134">SUM(R64:T64)</f>
        <v>100.00000000000001</v>
      </c>
    </row>
    <row r="65" spans="1:21" x14ac:dyDescent="0.3">
      <c r="A65" t="s">
        <v>1020</v>
      </c>
      <c r="B65">
        <v>38.775399999999998</v>
      </c>
      <c r="C65">
        <v>63.623800000000003</v>
      </c>
      <c r="D65">
        <v>-1.5740000000000001E-2</v>
      </c>
      <c r="E65">
        <v>-7.92E-3</v>
      </c>
      <c r="F65">
        <v>4.0000000000000003E-5</v>
      </c>
      <c r="G65">
        <v>-8.4399999999999996E-3</v>
      </c>
      <c r="H65">
        <v>102.367</v>
      </c>
      <c r="J65">
        <f t="shared" ref="J65:J66" si="135">AVERAGE(E65:G65)</f>
        <v>-5.4400000000000004E-3</v>
      </c>
      <c r="K65" s="22">
        <f t="shared" ref="K65:K66" si="136">J65*10000</f>
        <v>-54.400000000000006</v>
      </c>
      <c r="M65" s="36">
        <f t="shared" si="126"/>
        <v>63.623800000000003</v>
      </c>
      <c r="N65" s="36">
        <f t="shared" si="127"/>
        <v>1.2094635059263878</v>
      </c>
      <c r="O65" s="36">
        <f t="shared" si="128"/>
        <v>1.1391906893464638</v>
      </c>
      <c r="P65" s="36">
        <f t="shared" si="129"/>
        <v>-2.1003469442220445E-4</v>
      </c>
      <c r="Q65" s="36">
        <f t="shared" si="130"/>
        <v>2.3484441605784299</v>
      </c>
      <c r="R65" s="36">
        <f t="shared" si="131"/>
        <v>51.500628638685313</v>
      </c>
      <c r="S65" s="36">
        <f t="shared" si="132"/>
        <v>48.50831492905828</v>
      </c>
      <c r="T65" s="38">
        <f t="shared" si="133"/>
        <v>-8.9435677436108252E-3</v>
      </c>
      <c r="U65" s="36">
        <f t="shared" si="134"/>
        <v>99.999999999999972</v>
      </c>
    </row>
    <row r="66" spans="1:21" x14ac:dyDescent="0.3">
      <c r="A66" t="s">
        <v>1021</v>
      </c>
      <c r="B66">
        <v>38.596200000000003</v>
      </c>
      <c r="C66">
        <v>64.560599999999994</v>
      </c>
      <c r="D66">
        <v>5.7200000000000003E-3</v>
      </c>
      <c r="E66">
        <v>-9.0000000000000006E-5</v>
      </c>
      <c r="F66">
        <v>-5.6999999999999998E-4</v>
      </c>
      <c r="G66">
        <v>-3.0100000000000001E-3</v>
      </c>
      <c r="H66">
        <v>103.15900000000001</v>
      </c>
      <c r="J66">
        <f t="shared" si="135"/>
        <v>-1.2233333333333334E-3</v>
      </c>
      <c r="K66" s="22">
        <f t="shared" si="136"/>
        <v>-12.233333333333334</v>
      </c>
      <c r="M66" s="36">
        <f t="shared" si="126"/>
        <v>64.560599999999994</v>
      </c>
      <c r="N66" s="36">
        <f t="shared" si="127"/>
        <v>1.2038739862757331</v>
      </c>
      <c r="O66" s="36">
        <f t="shared" si="128"/>
        <v>1.1559641897940911</v>
      </c>
      <c r="P66" s="36">
        <f t="shared" si="129"/>
        <v>7.6327728849746469E-5</v>
      </c>
      <c r="Q66" s="36">
        <f t="shared" si="130"/>
        <v>2.3599145037986742</v>
      </c>
      <c r="R66" s="36">
        <f t="shared" si="131"/>
        <v>51.01345766288982</v>
      </c>
      <c r="S66" s="36">
        <f t="shared" si="132"/>
        <v>48.983307994140247</v>
      </c>
      <c r="T66" s="38">
        <f t="shared" si="133"/>
        <v>3.2343429699204914E-3</v>
      </c>
      <c r="U66" s="36">
        <f t="shared" si="134"/>
        <v>99.999999999999986</v>
      </c>
    </row>
    <row r="67" spans="1:21" x14ac:dyDescent="0.3">
      <c r="M67" s="36"/>
      <c r="N67" s="36"/>
      <c r="O67" s="36"/>
      <c r="P67" s="36"/>
      <c r="Q67" s="36"/>
      <c r="R67" s="36"/>
      <c r="S67" s="36"/>
      <c r="T67" s="38"/>
      <c r="U67" s="36"/>
    </row>
    <row r="68" spans="1:21" x14ac:dyDescent="0.3">
      <c r="M68" s="36"/>
      <c r="N68" s="36"/>
      <c r="O68" s="36"/>
      <c r="P68" s="36"/>
      <c r="Q68" s="36"/>
      <c r="R68" s="36"/>
      <c r="S68" s="36"/>
      <c r="T68" s="38"/>
      <c r="U68" s="36"/>
    </row>
    <row r="69" spans="1:21" x14ac:dyDescent="0.3">
      <c r="A69" s="1" t="s">
        <v>1022</v>
      </c>
      <c r="B69" s="1" t="s">
        <v>712</v>
      </c>
      <c r="M69" s="36"/>
      <c r="N69" s="36"/>
      <c r="O69" s="36"/>
      <c r="P69" s="36"/>
      <c r="Q69" s="36"/>
      <c r="R69" s="36"/>
      <c r="S69" s="36"/>
      <c r="T69" s="38"/>
      <c r="U69" s="36"/>
    </row>
    <row r="70" spans="1:21" x14ac:dyDescent="0.3">
      <c r="A70" t="s">
        <v>0</v>
      </c>
      <c r="B70" t="s">
        <v>13</v>
      </c>
      <c r="C70" t="s">
        <v>380</v>
      </c>
      <c r="D70" t="s">
        <v>12</v>
      </c>
      <c r="E70" t="s">
        <v>15</v>
      </c>
      <c r="F70" t="s">
        <v>15</v>
      </c>
      <c r="G70" t="s">
        <v>15</v>
      </c>
      <c r="H70" t="s">
        <v>29</v>
      </c>
      <c r="M70" s="36"/>
      <c r="N70" s="36"/>
      <c r="O70" s="36"/>
      <c r="P70" s="36"/>
      <c r="Q70" s="36"/>
      <c r="R70" s="36"/>
      <c r="S70" s="36"/>
      <c r="T70" s="38"/>
      <c r="U70" s="36"/>
    </row>
    <row r="71" spans="1:21" x14ac:dyDescent="0.3">
      <c r="A71" t="s">
        <v>1025</v>
      </c>
      <c r="B71">
        <v>22.139199999999999</v>
      </c>
      <c r="C71">
        <v>37.442300000000003</v>
      </c>
      <c r="D71">
        <v>40.091299999999997</v>
      </c>
      <c r="E71">
        <v>8.9099999999999995E-3</v>
      </c>
      <c r="F71">
        <v>5.0600000000000003E-3</v>
      </c>
      <c r="G71">
        <v>6.1700000000000001E-3</v>
      </c>
      <c r="H71">
        <v>99.692899999999995</v>
      </c>
      <c r="J71">
        <f t="shared" ref="J71:J72" si="137">AVERAGE(E71:G71)</f>
        <v>6.7133333333333324E-3</v>
      </c>
      <c r="K71" s="22">
        <f t="shared" ref="K71:K72" si="138">J71*10000</f>
        <v>67.133333333333326</v>
      </c>
      <c r="M71" s="36">
        <f t="shared" si="126"/>
        <v>37.442300000000003</v>
      </c>
      <c r="N71" s="36">
        <f t="shared" si="127"/>
        <v>0.69055520898315648</v>
      </c>
      <c r="O71" s="36">
        <f t="shared" si="128"/>
        <v>0.67040823634735902</v>
      </c>
      <c r="P71" s="36">
        <f t="shared" si="129"/>
        <v>0.53497864958633568</v>
      </c>
      <c r="Q71" s="36">
        <f t="shared" si="130"/>
        <v>1.8959420949168511</v>
      </c>
      <c r="R71" s="36">
        <f t="shared" si="131"/>
        <v>36.422800613720305</v>
      </c>
      <c r="S71" s="36">
        <f t="shared" si="132"/>
        <v>35.360164118132552</v>
      </c>
      <c r="T71" s="38">
        <f t="shared" si="133"/>
        <v>28.217035268147146</v>
      </c>
      <c r="U71" s="36">
        <f t="shared" si="134"/>
        <v>100</v>
      </c>
    </row>
    <row r="72" spans="1:21" x14ac:dyDescent="0.3">
      <c r="A72" t="s">
        <v>1026</v>
      </c>
      <c r="B72">
        <v>21.4756</v>
      </c>
      <c r="C72">
        <v>37.418999999999997</v>
      </c>
      <c r="D72">
        <v>41.508299999999998</v>
      </c>
      <c r="E72">
        <v>1.6449999999999999E-2</v>
      </c>
      <c r="F72">
        <v>2.0279999999999999E-2</v>
      </c>
      <c r="G72">
        <v>2.112E-2</v>
      </c>
      <c r="H72">
        <v>100.461</v>
      </c>
      <c r="J72">
        <f t="shared" si="137"/>
        <v>1.9283333333333333E-2</v>
      </c>
      <c r="K72" s="22">
        <f t="shared" si="138"/>
        <v>192.83333333333334</v>
      </c>
      <c r="M72" s="36">
        <f t="shared" si="126"/>
        <v>37.418999999999997</v>
      </c>
      <c r="N72" s="36">
        <f t="shared" si="127"/>
        <v>0.66985651902682464</v>
      </c>
      <c r="O72" s="36">
        <f t="shared" si="128"/>
        <v>0.66999104744852278</v>
      </c>
      <c r="P72" s="36">
        <f t="shared" si="129"/>
        <v>0.55388710968775023</v>
      </c>
      <c r="Q72" s="36">
        <f t="shared" si="130"/>
        <v>1.8937346761630975</v>
      </c>
      <c r="R72" s="36">
        <f t="shared" si="131"/>
        <v>35.372247625735156</v>
      </c>
      <c r="S72" s="36">
        <f t="shared" si="132"/>
        <v>35.379351494264974</v>
      </c>
      <c r="T72" s="38">
        <f t="shared" si="133"/>
        <v>29.248400879999878</v>
      </c>
      <c r="U72" s="36">
        <f t="shared" si="134"/>
        <v>100</v>
      </c>
    </row>
    <row r="73" spans="1:21" x14ac:dyDescent="0.3">
      <c r="M73" s="36"/>
      <c r="N73" s="36"/>
      <c r="O73" s="36"/>
      <c r="P73" s="36"/>
      <c r="Q73" s="36"/>
      <c r="R73" s="36"/>
      <c r="S73" s="36"/>
      <c r="T73" s="38"/>
      <c r="U73" s="36"/>
    </row>
    <row r="74" spans="1:21" x14ac:dyDescent="0.3">
      <c r="M74" s="36"/>
      <c r="N74" s="36"/>
      <c r="O74" s="36"/>
      <c r="P74" s="36"/>
      <c r="Q74" s="36"/>
      <c r="R74" s="36"/>
      <c r="S74" s="36"/>
      <c r="T74" s="38"/>
      <c r="U74" s="36"/>
    </row>
    <row r="75" spans="1:21" x14ac:dyDescent="0.3">
      <c r="A75" s="1" t="s">
        <v>1023</v>
      </c>
      <c r="B75" s="1" t="s">
        <v>714</v>
      </c>
      <c r="M75" s="36"/>
      <c r="N75" s="36"/>
      <c r="O75" s="36"/>
      <c r="P75" s="36"/>
      <c r="Q75" s="36"/>
      <c r="R75" s="36"/>
      <c r="S75" s="36"/>
      <c r="T75" s="38"/>
      <c r="U75" s="36"/>
    </row>
    <row r="76" spans="1:21" x14ac:dyDescent="0.3">
      <c r="A76" t="s">
        <v>0</v>
      </c>
      <c r="B76" t="s">
        <v>13</v>
      </c>
      <c r="C76" t="s">
        <v>380</v>
      </c>
      <c r="D76" t="s">
        <v>12</v>
      </c>
      <c r="E76" t="s">
        <v>15</v>
      </c>
      <c r="F76" t="s">
        <v>15</v>
      </c>
      <c r="G76" t="s">
        <v>15</v>
      </c>
      <c r="H76" t="s">
        <v>29</v>
      </c>
      <c r="M76" s="36"/>
      <c r="N76" s="36"/>
      <c r="O76" s="36"/>
      <c r="P76" s="36"/>
      <c r="Q76" s="36"/>
      <c r="R76" s="36"/>
      <c r="S76" s="36"/>
      <c r="T76" s="38"/>
      <c r="U76" s="36"/>
    </row>
    <row r="77" spans="1:21" x14ac:dyDescent="0.3">
      <c r="A77" t="s">
        <v>1027</v>
      </c>
      <c r="B77">
        <v>20.5593</v>
      </c>
      <c r="C77">
        <v>37.637799999999999</v>
      </c>
      <c r="D77">
        <v>41.167000000000002</v>
      </c>
      <c r="E77">
        <v>2.0199999999999999E-2</v>
      </c>
      <c r="F77">
        <v>2.308E-2</v>
      </c>
      <c r="G77">
        <v>1.617E-2</v>
      </c>
      <c r="H77">
        <v>99.423599999999993</v>
      </c>
      <c r="J77">
        <f t="shared" ref="J77:J78" si="139">AVERAGE(E77:G77)</f>
        <v>1.9816666666666666E-2</v>
      </c>
      <c r="K77" s="22">
        <f t="shared" ref="K77:K78" si="140">J77*10000</f>
        <v>198.16666666666666</v>
      </c>
      <c r="M77" s="36">
        <f t="shared" si="126"/>
        <v>37.637799999999999</v>
      </c>
      <c r="N77" s="36">
        <f t="shared" si="127"/>
        <v>0.64127573300062379</v>
      </c>
      <c r="O77" s="36">
        <f t="shared" si="128"/>
        <v>0.67390868397493287</v>
      </c>
      <c r="P77" s="36">
        <f t="shared" si="129"/>
        <v>0.54933279957299175</v>
      </c>
      <c r="Q77" s="36">
        <f t="shared" si="130"/>
        <v>1.8645172165485484</v>
      </c>
      <c r="R77" s="36">
        <f t="shared" si="131"/>
        <v>34.393661120904227</v>
      </c>
      <c r="S77" s="36">
        <f t="shared" si="132"/>
        <v>36.143870273422365</v>
      </c>
      <c r="T77" s="38">
        <f t="shared" si="133"/>
        <v>29.462468605673408</v>
      </c>
      <c r="U77" s="36">
        <f t="shared" si="134"/>
        <v>100</v>
      </c>
    </row>
    <row r="78" spans="1:21" x14ac:dyDescent="0.3">
      <c r="A78" t="s">
        <v>1028</v>
      </c>
      <c r="B78">
        <v>20.886399999999998</v>
      </c>
      <c r="C78">
        <v>37.707500000000003</v>
      </c>
      <c r="D78">
        <v>42.124299999999998</v>
      </c>
      <c r="E78">
        <v>2.0729999999999998E-2</v>
      </c>
      <c r="F78">
        <v>1.6879999999999999E-2</v>
      </c>
      <c r="G78">
        <v>1.661E-2</v>
      </c>
      <c r="H78">
        <v>100.77200000000001</v>
      </c>
      <c r="J78">
        <f t="shared" si="139"/>
        <v>1.8073333333333334E-2</v>
      </c>
      <c r="K78" s="22">
        <f t="shared" si="140"/>
        <v>180.73333333333335</v>
      </c>
      <c r="M78" s="36">
        <f t="shared" si="126"/>
        <v>37.707500000000003</v>
      </c>
      <c r="N78" s="36">
        <f t="shared" si="127"/>
        <v>0.65147847785402357</v>
      </c>
      <c r="O78" s="36">
        <f t="shared" si="128"/>
        <v>0.67515666965085053</v>
      </c>
      <c r="P78" s="36">
        <f t="shared" si="129"/>
        <v>0.56210701894849213</v>
      </c>
      <c r="Q78" s="36">
        <f t="shared" si="130"/>
        <v>1.8887421664533663</v>
      </c>
      <c r="R78" s="36">
        <f t="shared" si="131"/>
        <v>34.492716339221353</v>
      </c>
      <c r="S78" s="36">
        <f t="shared" si="132"/>
        <v>35.746365048790281</v>
      </c>
      <c r="T78" s="38">
        <f t="shared" si="133"/>
        <v>29.760918611988362</v>
      </c>
      <c r="U78" s="36">
        <f t="shared" si="134"/>
        <v>100</v>
      </c>
    </row>
    <row r="79" spans="1:21" x14ac:dyDescent="0.3">
      <c r="M79" s="36"/>
      <c r="N79" s="36"/>
      <c r="O79" s="36"/>
      <c r="P79" s="36"/>
      <c r="Q79" s="36"/>
      <c r="R79" s="36"/>
      <c r="S79" s="36"/>
      <c r="T79" s="38"/>
      <c r="U79" s="36"/>
    </row>
    <row r="80" spans="1:21" x14ac:dyDescent="0.3">
      <c r="M80" s="36"/>
      <c r="N80" s="36"/>
      <c r="O80" s="36"/>
      <c r="P80" s="36"/>
      <c r="Q80" s="36"/>
      <c r="R80" s="36"/>
      <c r="S80" s="36"/>
      <c r="T80" s="38"/>
      <c r="U80" s="36"/>
    </row>
    <row r="81" spans="1:21" x14ac:dyDescent="0.3">
      <c r="A81" s="1" t="s">
        <v>1024</v>
      </c>
      <c r="B81" s="1" t="s">
        <v>716</v>
      </c>
      <c r="M81" s="36"/>
      <c r="N81" s="36"/>
      <c r="O81" s="36"/>
      <c r="P81" s="36"/>
      <c r="Q81" s="36"/>
      <c r="R81" s="36"/>
      <c r="S81" s="36"/>
      <c r="T81" s="38"/>
      <c r="U81" s="36"/>
    </row>
    <row r="82" spans="1:21" x14ac:dyDescent="0.3">
      <c r="A82" t="s">
        <v>0</v>
      </c>
      <c r="B82" t="s">
        <v>13</v>
      </c>
      <c r="C82" t="s">
        <v>380</v>
      </c>
      <c r="D82" t="s">
        <v>12</v>
      </c>
      <c r="E82" t="s">
        <v>15</v>
      </c>
      <c r="F82" t="s">
        <v>15</v>
      </c>
      <c r="G82" t="s">
        <v>15</v>
      </c>
      <c r="H82" t="s">
        <v>29</v>
      </c>
      <c r="M82" s="36"/>
      <c r="N82" s="36"/>
      <c r="O82" s="36"/>
      <c r="P82" s="36"/>
      <c r="Q82" s="36"/>
      <c r="R82" s="36"/>
      <c r="S82" s="36"/>
      <c r="T82" s="38"/>
      <c r="U82" s="36"/>
    </row>
    <row r="83" spans="1:21" x14ac:dyDescent="0.3">
      <c r="A83" t="s">
        <v>1029</v>
      </c>
      <c r="B83">
        <v>20.5197</v>
      </c>
      <c r="C83">
        <v>35.688099999999999</v>
      </c>
      <c r="D83">
        <v>40.237400000000001</v>
      </c>
      <c r="E83">
        <v>3.4229999999999997E-2</v>
      </c>
      <c r="F83">
        <v>3.322E-2</v>
      </c>
      <c r="G83">
        <v>3.4189999999999998E-2</v>
      </c>
      <c r="H83">
        <v>96.546800000000005</v>
      </c>
      <c r="J83">
        <f t="shared" ref="J83" si="141">AVERAGE(E83:G83)</f>
        <v>3.388E-2</v>
      </c>
      <c r="K83" s="22">
        <f t="shared" ref="K83" si="142">J83*10000</f>
        <v>338.8</v>
      </c>
      <c r="M83" s="36">
        <f t="shared" si="126"/>
        <v>35.688099999999999</v>
      </c>
      <c r="N83" s="36">
        <f t="shared" si="127"/>
        <v>0.64004054897067997</v>
      </c>
      <c r="O83" s="36">
        <f t="shared" si="128"/>
        <v>0.63899910474485222</v>
      </c>
      <c r="P83" s="36">
        <f t="shared" si="129"/>
        <v>0.53692820923405393</v>
      </c>
      <c r="Q83" s="36">
        <f t="shared" si="130"/>
        <v>1.8159678629495861</v>
      </c>
      <c r="R83" s="36">
        <f t="shared" si="131"/>
        <v>35.245147341489513</v>
      </c>
      <c r="S83" s="36">
        <f t="shared" si="132"/>
        <v>35.187798076280814</v>
      </c>
      <c r="T83" s="38">
        <f t="shared" si="133"/>
        <v>29.567054582229677</v>
      </c>
      <c r="U83" s="36">
        <f t="shared" si="134"/>
        <v>100</v>
      </c>
    </row>
    <row r="84" spans="1:21" x14ac:dyDescent="0.3">
      <c r="A84" t="s">
        <v>1030</v>
      </c>
      <c r="B84">
        <v>10.833600000000001</v>
      </c>
      <c r="C84">
        <v>18.180900000000001</v>
      </c>
      <c r="D84">
        <v>21.056799999999999</v>
      </c>
      <c r="E84">
        <v>1.97E-3</v>
      </c>
      <c r="F84">
        <v>8.7600000000000004E-3</v>
      </c>
      <c r="G84">
        <v>3.9199999999999999E-3</v>
      </c>
      <c r="H84">
        <v>50.085900000000002</v>
      </c>
      <c r="J84">
        <f t="shared" ref="J84:J85" si="143">AVERAGE(E84:G84)</f>
        <v>4.8833333333333333E-3</v>
      </c>
      <c r="K84" s="22">
        <f t="shared" ref="K84:K85" si="144">J84*10000</f>
        <v>48.833333333333336</v>
      </c>
      <c r="M84" s="36">
        <f t="shared" si="126"/>
        <v>18.180900000000001</v>
      </c>
      <c r="N84" s="36">
        <f t="shared" si="127"/>
        <v>0.33791640673736745</v>
      </c>
      <c r="O84" s="36">
        <f t="shared" si="128"/>
        <v>0.32553088630259625</v>
      </c>
      <c r="P84" s="36">
        <f t="shared" si="129"/>
        <v>0.28098211902855619</v>
      </c>
      <c r="Q84" s="36">
        <f t="shared" si="130"/>
        <v>0.94442941206851994</v>
      </c>
      <c r="R84" s="36">
        <f t="shared" si="131"/>
        <v>35.779953739184378</v>
      </c>
      <c r="S84" s="36">
        <f t="shared" si="132"/>
        <v>34.468524819616526</v>
      </c>
      <c r="T84" s="38">
        <f t="shared" si="133"/>
        <v>29.751521441199085</v>
      </c>
      <c r="U84" s="36">
        <f t="shared" si="134"/>
        <v>100</v>
      </c>
    </row>
    <row r="85" spans="1:21" x14ac:dyDescent="0.3">
      <c r="A85" t="s">
        <v>1031</v>
      </c>
      <c r="B85">
        <v>12.075900000000001</v>
      </c>
      <c r="C85">
        <v>20.3782</v>
      </c>
      <c r="D85">
        <v>23.104900000000001</v>
      </c>
      <c r="E85">
        <v>1.0670000000000001E-2</v>
      </c>
      <c r="F85">
        <v>1.1639999999999999E-2</v>
      </c>
      <c r="G85">
        <v>9.2300000000000004E-3</v>
      </c>
      <c r="H85">
        <v>55.590499999999999</v>
      </c>
      <c r="J85">
        <f t="shared" si="143"/>
        <v>1.0513333333333333E-2</v>
      </c>
      <c r="K85" s="22">
        <f t="shared" si="144"/>
        <v>105.13333333333333</v>
      </c>
      <c r="M85" s="36">
        <f t="shared" si="126"/>
        <v>20.3782</v>
      </c>
      <c r="N85" s="36">
        <f t="shared" si="127"/>
        <v>0.37666562694946976</v>
      </c>
      <c r="O85" s="36">
        <f t="shared" si="128"/>
        <v>0.36487376902417185</v>
      </c>
      <c r="P85" s="36">
        <f t="shared" si="129"/>
        <v>0.3083119829196691</v>
      </c>
      <c r="Q85" s="36">
        <f t="shared" si="130"/>
        <v>1.0498513788933108</v>
      </c>
      <c r="R85" s="36">
        <f t="shared" si="131"/>
        <v>35.877995164089576</v>
      </c>
      <c r="S85" s="36">
        <f t="shared" si="132"/>
        <v>34.754802094825983</v>
      </c>
      <c r="T85" s="38">
        <f t="shared" si="133"/>
        <v>29.367202741084434</v>
      </c>
      <c r="U85" s="36">
        <f t="shared" si="134"/>
        <v>100</v>
      </c>
    </row>
    <row r="86" spans="1:21" x14ac:dyDescent="0.3">
      <c r="M86" s="36"/>
      <c r="N86" s="36"/>
      <c r="O86" s="36"/>
      <c r="P86" s="36"/>
      <c r="Q86" s="36"/>
      <c r="R86" s="36"/>
      <c r="S86" s="36"/>
      <c r="T86" s="38"/>
      <c r="U86" s="36"/>
    </row>
    <row r="87" spans="1:21" x14ac:dyDescent="0.3">
      <c r="M87" s="36"/>
      <c r="N87" s="36"/>
      <c r="O87" s="36"/>
      <c r="P87" s="36"/>
      <c r="Q87" s="36"/>
      <c r="R87" s="36"/>
      <c r="S87" s="36"/>
      <c r="T87" s="38"/>
      <c r="U87" s="36"/>
    </row>
    <row r="88" spans="1:21" x14ac:dyDescent="0.3">
      <c r="A88" s="1" t="s">
        <v>1035</v>
      </c>
      <c r="B88" s="1" t="s">
        <v>716</v>
      </c>
      <c r="D88" t="s">
        <v>1037</v>
      </c>
      <c r="M88" s="36"/>
      <c r="N88" s="36"/>
      <c r="O88" s="36"/>
      <c r="P88" s="36"/>
      <c r="Q88" s="36"/>
      <c r="R88" s="36"/>
      <c r="S88" s="36"/>
      <c r="T88" s="38"/>
      <c r="U88" s="36"/>
    </row>
    <row r="89" spans="1:21" x14ac:dyDescent="0.3">
      <c r="A89" s="1" t="s">
        <v>0</v>
      </c>
      <c r="B89" s="1" t="s">
        <v>13</v>
      </c>
      <c r="C89" t="s">
        <v>380</v>
      </c>
      <c r="D89" t="s">
        <v>12</v>
      </c>
      <c r="E89" t="s">
        <v>15</v>
      </c>
      <c r="F89" t="s">
        <v>15</v>
      </c>
      <c r="G89" t="s">
        <v>15</v>
      </c>
      <c r="H89" t="s">
        <v>29</v>
      </c>
      <c r="M89" s="36"/>
      <c r="N89" s="36"/>
      <c r="O89" s="36"/>
      <c r="P89" s="36"/>
      <c r="Q89" s="36"/>
      <c r="R89" s="36"/>
      <c r="S89" s="36"/>
      <c r="T89" s="38"/>
      <c r="U89" s="36"/>
    </row>
    <row r="90" spans="1:21" x14ac:dyDescent="0.3">
      <c r="A90" t="s">
        <v>1032</v>
      </c>
      <c r="B90">
        <v>21.904299999999999</v>
      </c>
      <c r="C90">
        <v>37.273899999999998</v>
      </c>
      <c r="D90">
        <v>41.2425</v>
      </c>
      <c r="E90">
        <v>1.5259999999999999E-2</v>
      </c>
      <c r="F90">
        <v>1.09E-2</v>
      </c>
      <c r="G90">
        <v>1.0240000000000001E-2</v>
      </c>
      <c r="H90">
        <v>100.45699999999999</v>
      </c>
      <c r="J90">
        <f t="shared" ref="J90" si="145">AVERAGE(E90:G90)</f>
        <v>1.2133333333333335E-2</v>
      </c>
      <c r="K90" s="22">
        <f t="shared" ref="K90" si="146">J90*10000</f>
        <v>121.33333333333334</v>
      </c>
      <c r="M90" s="36">
        <f t="shared" si="126"/>
        <v>37.273899999999998</v>
      </c>
      <c r="N90" s="36">
        <f t="shared" si="127"/>
        <v>0.68322832189644411</v>
      </c>
      <c r="O90" s="36">
        <f t="shared" si="128"/>
        <v>0.66739301700984777</v>
      </c>
      <c r="P90" s="36">
        <f t="shared" si="129"/>
        <v>0.55034027221777426</v>
      </c>
      <c r="Q90" s="36">
        <f t="shared" si="130"/>
        <v>1.9009616111240661</v>
      </c>
      <c r="R90" s="36">
        <f t="shared" si="131"/>
        <v>35.941195124526544</v>
      </c>
      <c r="S90" s="36">
        <f t="shared" si="132"/>
        <v>35.108179623638414</v>
      </c>
      <c r="T90" s="38">
        <f t="shared" si="133"/>
        <v>28.950625251835049</v>
      </c>
      <c r="U90" s="36">
        <f t="shared" si="134"/>
        <v>100</v>
      </c>
    </row>
    <row r="91" spans="1:21" x14ac:dyDescent="0.3">
      <c r="A91" t="s">
        <v>1033</v>
      </c>
      <c r="B91">
        <v>15.719900000000001</v>
      </c>
      <c r="C91">
        <v>26.571200000000001</v>
      </c>
      <c r="D91">
        <v>29.414300000000001</v>
      </c>
      <c r="E91">
        <v>2.3600000000000001E-3</v>
      </c>
      <c r="F91">
        <v>5.5100000000000001E-3</v>
      </c>
      <c r="G91">
        <v>4.5199999999999997E-3</v>
      </c>
      <c r="H91">
        <v>71.717699999999994</v>
      </c>
      <c r="J91">
        <f t="shared" ref="J91:J92" si="147">AVERAGE(E91:G91)</f>
        <v>4.13E-3</v>
      </c>
      <c r="K91" s="22">
        <f t="shared" ref="K91:K92" si="148">J91*10000</f>
        <v>41.3</v>
      </c>
      <c r="M91" s="36">
        <f t="shared" si="126"/>
        <v>26.571200000000001</v>
      </c>
      <c r="N91" s="36">
        <f t="shared" si="127"/>
        <v>0.49032751091703058</v>
      </c>
      <c r="O91" s="36">
        <f t="shared" si="128"/>
        <v>0.47576007162041184</v>
      </c>
      <c r="P91" s="36">
        <f t="shared" si="129"/>
        <v>0.39250467040298909</v>
      </c>
      <c r="Q91" s="36">
        <f t="shared" si="130"/>
        <v>1.3585922529404315</v>
      </c>
      <c r="R91" s="36">
        <f t="shared" si="131"/>
        <v>36.090851383540851</v>
      </c>
      <c r="S91" s="36">
        <f t="shared" si="132"/>
        <v>35.018606251486695</v>
      </c>
      <c r="T91" s="38">
        <f t="shared" si="133"/>
        <v>28.890542364972454</v>
      </c>
      <c r="U91" s="36">
        <f t="shared" si="134"/>
        <v>100</v>
      </c>
    </row>
    <row r="92" spans="1:21" x14ac:dyDescent="0.3">
      <c r="A92" t="s">
        <v>1034</v>
      </c>
      <c r="B92">
        <v>21.168099999999999</v>
      </c>
      <c r="C92">
        <v>37.220199999999998</v>
      </c>
      <c r="D92">
        <v>39.567900000000002</v>
      </c>
      <c r="E92">
        <v>7.2300000000000003E-3</v>
      </c>
      <c r="F92">
        <v>1.078E-2</v>
      </c>
      <c r="G92">
        <v>5.77E-3</v>
      </c>
      <c r="H92">
        <v>97.98</v>
      </c>
      <c r="J92">
        <f t="shared" si="147"/>
        <v>7.9266666666666669E-3</v>
      </c>
      <c r="K92" s="22">
        <f t="shared" si="148"/>
        <v>79.266666666666666</v>
      </c>
      <c r="M92" s="36">
        <f t="shared" si="126"/>
        <v>37.220199999999998</v>
      </c>
      <c r="N92" s="36">
        <f t="shared" si="127"/>
        <v>0.66026512788521519</v>
      </c>
      <c r="O92" s="36">
        <f t="shared" si="128"/>
        <v>0.66643151298119963</v>
      </c>
      <c r="P92" s="36">
        <f t="shared" si="129"/>
        <v>0.52799439551641314</v>
      </c>
      <c r="Q92" s="36">
        <f t="shared" si="130"/>
        <v>1.8546910363828277</v>
      </c>
      <c r="R92" s="36">
        <f t="shared" si="131"/>
        <v>35.599736825866103</v>
      </c>
      <c r="S92" s="36">
        <f t="shared" si="132"/>
        <v>35.932211883707033</v>
      </c>
      <c r="T92" s="38">
        <f t="shared" si="133"/>
        <v>28.468051290426875</v>
      </c>
      <c r="U92" s="36">
        <f t="shared" si="134"/>
        <v>100</v>
      </c>
    </row>
    <row r="93" spans="1:21" x14ac:dyDescent="0.3">
      <c r="M93" s="36"/>
      <c r="N93" s="36"/>
      <c r="O93" s="36"/>
      <c r="P93" s="36"/>
      <c r="Q93" s="36"/>
      <c r="R93" s="36"/>
      <c r="S93" s="36"/>
      <c r="T93" s="38"/>
      <c r="U93" s="36"/>
    </row>
    <row r="94" spans="1:21" x14ac:dyDescent="0.3">
      <c r="M94" s="36"/>
      <c r="N94" s="36"/>
      <c r="O94" s="36"/>
      <c r="P94" s="36"/>
      <c r="Q94" s="36"/>
      <c r="R94" s="36"/>
      <c r="S94" s="36"/>
      <c r="T94" s="38"/>
      <c r="U94" s="36"/>
    </row>
    <row r="95" spans="1:21" x14ac:dyDescent="0.3">
      <c r="A95" s="1" t="s">
        <v>1039</v>
      </c>
      <c r="B95" s="1" t="s">
        <v>1003</v>
      </c>
      <c r="D95" t="s">
        <v>1037</v>
      </c>
      <c r="M95" s="36"/>
      <c r="N95" s="36"/>
      <c r="O95" s="36"/>
      <c r="P95" s="36"/>
      <c r="Q95" s="36"/>
      <c r="R95" s="36"/>
      <c r="S95" s="36"/>
      <c r="T95" s="38"/>
      <c r="U95" s="36"/>
    </row>
    <row r="96" spans="1:21" x14ac:dyDescent="0.3">
      <c r="A96" t="s">
        <v>0</v>
      </c>
      <c r="B96" t="s">
        <v>13</v>
      </c>
      <c r="C96" t="s">
        <v>380</v>
      </c>
      <c r="D96" t="s">
        <v>12</v>
      </c>
      <c r="E96" t="s">
        <v>15</v>
      </c>
      <c r="F96" t="s">
        <v>15</v>
      </c>
      <c r="G96" t="s">
        <v>15</v>
      </c>
      <c r="H96" t="s">
        <v>29</v>
      </c>
      <c r="M96" s="36"/>
      <c r="N96" s="36"/>
      <c r="O96" s="36"/>
      <c r="P96" s="36"/>
      <c r="Q96" s="36"/>
      <c r="R96" s="36"/>
      <c r="S96" s="36"/>
      <c r="T96" s="38"/>
      <c r="U96" s="36"/>
    </row>
    <row r="97" spans="1:21" x14ac:dyDescent="0.3">
      <c r="A97" t="s">
        <v>1038</v>
      </c>
      <c r="B97">
        <v>21.5259</v>
      </c>
      <c r="C97">
        <v>35.095300000000002</v>
      </c>
      <c r="D97">
        <v>40.691600000000001</v>
      </c>
      <c r="E97">
        <v>5.5160000000000001E-2</v>
      </c>
      <c r="F97">
        <v>4.4470000000000003E-2</v>
      </c>
      <c r="G97">
        <v>4.6710000000000002E-2</v>
      </c>
      <c r="H97">
        <v>97.459199999999996</v>
      </c>
      <c r="J97">
        <f t="shared" ref="J97" si="149">AVERAGE(E97:G97)</f>
        <v>4.8779999999999997E-2</v>
      </c>
      <c r="K97" s="22">
        <f t="shared" ref="K97" si="150">J97*10000</f>
        <v>487.79999999999995</v>
      </c>
      <c r="M97" s="36">
        <f t="shared" si="126"/>
        <v>35.095300000000002</v>
      </c>
      <c r="N97" s="36">
        <f t="shared" si="127"/>
        <v>0.67142545227698058</v>
      </c>
      <c r="O97" s="36">
        <f t="shared" si="128"/>
        <v>0.62838495971351838</v>
      </c>
      <c r="P97" s="36">
        <f t="shared" si="129"/>
        <v>0.54298905791299712</v>
      </c>
      <c r="Q97" s="36">
        <f t="shared" si="130"/>
        <v>1.842799469903496</v>
      </c>
      <c r="R97" s="36">
        <f t="shared" si="131"/>
        <v>36.435079521275419</v>
      </c>
      <c r="S97" s="36">
        <f t="shared" si="132"/>
        <v>34.099475823401761</v>
      </c>
      <c r="T97" s="38">
        <f t="shared" si="133"/>
        <v>29.46544465532283</v>
      </c>
      <c r="U97" s="36">
        <f t="shared" si="134"/>
        <v>100.00000000000001</v>
      </c>
    </row>
    <row r="98" spans="1:21" x14ac:dyDescent="0.3">
      <c r="M98" s="36"/>
      <c r="N98" s="36"/>
      <c r="O98" s="36"/>
      <c r="P98" s="36"/>
      <c r="Q98" s="36"/>
      <c r="R98" s="36"/>
      <c r="S98" s="36"/>
      <c r="T98" s="38"/>
      <c r="U98" s="36"/>
    </row>
    <row r="99" spans="1:21" x14ac:dyDescent="0.3">
      <c r="M99" s="36"/>
      <c r="N99" s="36"/>
      <c r="O99" s="36"/>
      <c r="P99" s="36"/>
      <c r="Q99" s="36"/>
      <c r="R99" s="36"/>
      <c r="S99" s="36"/>
      <c r="T99" s="38"/>
      <c r="U99" s="36"/>
    </row>
    <row r="100" spans="1:21" x14ac:dyDescent="0.3">
      <c r="A100" s="1" t="s">
        <v>1040</v>
      </c>
      <c r="B100" s="1" t="s">
        <v>1009</v>
      </c>
      <c r="D100" t="s">
        <v>1037</v>
      </c>
      <c r="M100" s="36"/>
      <c r="N100" s="36"/>
      <c r="O100" s="36"/>
      <c r="P100" s="36"/>
      <c r="Q100" s="36"/>
      <c r="R100" s="36"/>
      <c r="S100" s="36"/>
      <c r="T100" s="38"/>
      <c r="U100" s="36"/>
    </row>
    <row r="101" spans="1:21" x14ac:dyDescent="0.3">
      <c r="A101" t="s">
        <v>0</v>
      </c>
      <c r="B101" t="s">
        <v>13</v>
      </c>
      <c r="C101" t="s">
        <v>380</v>
      </c>
      <c r="D101" t="s">
        <v>12</v>
      </c>
      <c r="E101" t="s">
        <v>15</v>
      </c>
      <c r="F101" t="s">
        <v>15</v>
      </c>
      <c r="G101" t="s">
        <v>15</v>
      </c>
      <c r="H101" t="s">
        <v>29</v>
      </c>
      <c r="M101" s="36"/>
      <c r="N101" s="36"/>
      <c r="O101" s="36"/>
      <c r="P101" s="36"/>
      <c r="Q101" s="36"/>
      <c r="R101" s="36"/>
      <c r="S101" s="36"/>
      <c r="T101" s="38"/>
      <c r="U101" s="36"/>
    </row>
    <row r="102" spans="1:21" x14ac:dyDescent="0.3">
      <c r="A102" t="s">
        <v>1041</v>
      </c>
      <c r="B102">
        <v>21.097799999999999</v>
      </c>
      <c r="C102">
        <v>34.196100000000001</v>
      </c>
      <c r="D102">
        <v>40.266399999999997</v>
      </c>
      <c r="E102">
        <v>1.78E-2</v>
      </c>
      <c r="F102">
        <v>2.3519999999999999E-2</v>
      </c>
      <c r="G102">
        <v>2.9729999999999999E-2</v>
      </c>
      <c r="H102">
        <v>95.631299999999996</v>
      </c>
      <c r="J102">
        <f t="shared" ref="J102" si="151">AVERAGE(E102:G102)</f>
        <v>2.3683333333333334E-2</v>
      </c>
      <c r="K102" s="22">
        <f t="shared" ref="K102" si="152">J102*10000</f>
        <v>236.83333333333334</v>
      </c>
      <c r="M102" s="36">
        <f t="shared" si="126"/>
        <v>34.196100000000001</v>
      </c>
      <c r="N102" s="36">
        <f t="shared" si="127"/>
        <v>0.65807236431690574</v>
      </c>
      <c r="O102" s="36">
        <f t="shared" si="128"/>
        <v>0.61228469113697404</v>
      </c>
      <c r="P102" s="36">
        <f t="shared" si="129"/>
        <v>0.53731518548171864</v>
      </c>
      <c r="Q102" s="36">
        <f t="shared" si="130"/>
        <v>1.8076722409355985</v>
      </c>
      <c r="R102" s="36">
        <f t="shared" si="131"/>
        <v>36.404407248977094</v>
      </c>
      <c r="S102" s="36">
        <f t="shared" si="132"/>
        <v>33.871444019081316</v>
      </c>
      <c r="T102" s="38">
        <f t="shared" si="133"/>
        <v>29.724148731941579</v>
      </c>
      <c r="U102" s="36">
        <f t="shared" si="134"/>
        <v>99.999999999999986</v>
      </c>
    </row>
    <row r="103" spans="1:21" x14ac:dyDescent="0.3">
      <c r="M103" s="36"/>
      <c r="N103" s="36"/>
      <c r="O103" s="36"/>
      <c r="P103" s="36"/>
      <c r="Q103" s="36"/>
      <c r="R103" s="36"/>
      <c r="S103" s="36"/>
      <c r="T103" s="38"/>
      <c r="U103" s="36"/>
    </row>
    <row r="104" spans="1:21" x14ac:dyDescent="0.3">
      <c r="M104" s="36"/>
      <c r="N104" s="36"/>
      <c r="O104" s="36"/>
      <c r="P104" s="36"/>
      <c r="Q104" s="36"/>
      <c r="R104" s="36"/>
      <c r="S104" s="36"/>
      <c r="T104" s="38"/>
      <c r="U104" s="36"/>
    </row>
    <row r="105" spans="1:21" x14ac:dyDescent="0.3">
      <c r="A105" s="1" t="s">
        <v>1048</v>
      </c>
      <c r="B105" s="1" t="s">
        <v>710</v>
      </c>
      <c r="D105" t="s">
        <v>1037</v>
      </c>
      <c r="M105" s="36"/>
      <c r="N105" s="36"/>
      <c r="O105" s="36"/>
      <c r="P105" s="36"/>
      <c r="Q105" s="36"/>
      <c r="R105" s="36"/>
      <c r="S105" s="36"/>
      <c r="T105" s="38"/>
      <c r="U105" s="36"/>
    </row>
    <row r="106" spans="1:21" x14ac:dyDescent="0.3">
      <c r="A106" t="s">
        <v>0</v>
      </c>
      <c r="B106" t="s">
        <v>13</v>
      </c>
      <c r="C106" t="s">
        <v>380</v>
      </c>
      <c r="D106" t="s">
        <v>12</v>
      </c>
      <c r="E106" t="s">
        <v>15</v>
      </c>
      <c r="F106" t="s">
        <v>15</v>
      </c>
      <c r="G106" t="s">
        <v>15</v>
      </c>
      <c r="H106" t="s">
        <v>29</v>
      </c>
      <c r="M106" s="36"/>
      <c r="N106" s="36"/>
      <c r="O106" s="36"/>
      <c r="P106" s="36"/>
      <c r="Q106" s="36"/>
      <c r="R106" s="36"/>
      <c r="S106" s="36"/>
      <c r="T106" s="38"/>
      <c r="U106" s="36"/>
    </row>
    <row r="107" spans="1:21" x14ac:dyDescent="0.3">
      <c r="A107" t="s">
        <v>1042</v>
      </c>
      <c r="B107">
        <v>21.342500000000001</v>
      </c>
      <c r="C107">
        <v>34.342399999999998</v>
      </c>
      <c r="D107">
        <v>41.156500000000001</v>
      </c>
      <c r="E107">
        <v>1.099E-2</v>
      </c>
      <c r="F107">
        <v>9.4699999999999993E-3</v>
      </c>
      <c r="G107">
        <v>1.221E-2</v>
      </c>
      <c r="H107">
        <v>96.874099999999999</v>
      </c>
      <c r="J107">
        <f t="shared" ref="J107" si="153">AVERAGE(E107:G107)</f>
        <v>1.0889999999999999E-2</v>
      </c>
      <c r="K107" s="22">
        <f t="shared" ref="K107" si="154">J107*10000</f>
        <v>108.89999999999999</v>
      </c>
      <c r="M107" s="36">
        <f t="shared" si="126"/>
        <v>34.342399999999998</v>
      </c>
      <c r="N107" s="36">
        <f t="shared" si="127"/>
        <v>0.66570492825951344</v>
      </c>
      <c r="O107" s="36">
        <f t="shared" si="128"/>
        <v>0.61490420769919418</v>
      </c>
      <c r="P107" s="36">
        <f t="shared" si="129"/>
        <v>0.54919268748332006</v>
      </c>
      <c r="Q107" s="36">
        <f t="shared" si="130"/>
        <v>1.8298018234420277</v>
      </c>
      <c r="R107" s="36">
        <f t="shared" si="131"/>
        <v>36.381258327049892</v>
      </c>
      <c r="S107" s="36">
        <f t="shared" si="132"/>
        <v>33.604962014001174</v>
      </c>
      <c r="T107" s="38">
        <f t="shared" si="133"/>
        <v>30.013779658948938</v>
      </c>
      <c r="U107" s="36">
        <f t="shared" si="134"/>
        <v>100</v>
      </c>
    </row>
    <row r="108" spans="1:21" x14ac:dyDescent="0.3">
      <c r="A108" t="s">
        <v>1043</v>
      </c>
      <c r="B108">
        <v>21.285299999999999</v>
      </c>
      <c r="C108">
        <v>34.469299999999997</v>
      </c>
      <c r="D108">
        <v>41.718000000000004</v>
      </c>
      <c r="E108">
        <v>1.55E-2</v>
      </c>
      <c r="F108">
        <v>1.8380000000000001E-2</v>
      </c>
      <c r="G108">
        <v>2.172E-2</v>
      </c>
      <c r="H108">
        <v>97.528199999999998</v>
      </c>
      <c r="J108">
        <f t="shared" ref="J108:J112" si="155">AVERAGE(E108:G108)</f>
        <v>1.8533333333333332E-2</v>
      </c>
      <c r="K108" s="22">
        <f t="shared" ref="K108:K112" si="156">J108*10000</f>
        <v>185.33333333333331</v>
      </c>
      <c r="M108" s="36">
        <f t="shared" si="126"/>
        <v>34.469299999999997</v>
      </c>
      <c r="N108" s="36">
        <f t="shared" si="127"/>
        <v>0.66392077354959445</v>
      </c>
      <c r="O108" s="36">
        <f t="shared" si="128"/>
        <v>0.61717636526410025</v>
      </c>
      <c r="P108" s="36">
        <f t="shared" si="129"/>
        <v>0.55668534827862293</v>
      </c>
      <c r="Q108" s="36">
        <f t="shared" si="130"/>
        <v>1.8377824870923176</v>
      </c>
      <c r="R108" s="36">
        <f t="shared" si="131"/>
        <v>36.126188937627177</v>
      </c>
      <c r="S108" s="36">
        <f t="shared" si="132"/>
        <v>33.582666588611232</v>
      </c>
      <c r="T108" s="38">
        <f t="shared" si="133"/>
        <v>30.291144473761594</v>
      </c>
      <c r="U108" s="36">
        <f t="shared" si="134"/>
        <v>100</v>
      </c>
    </row>
    <row r="109" spans="1:21" x14ac:dyDescent="0.3">
      <c r="A109" t="s">
        <v>1044</v>
      </c>
      <c r="B109">
        <v>20.271000000000001</v>
      </c>
      <c r="C109">
        <v>33.619199999999999</v>
      </c>
      <c r="D109">
        <v>39.673499999999997</v>
      </c>
      <c r="E109">
        <v>1.3639999999999999E-2</v>
      </c>
      <c r="F109">
        <v>1.6E-2</v>
      </c>
      <c r="G109">
        <v>1.307E-2</v>
      </c>
      <c r="H109">
        <v>93.606399999999994</v>
      </c>
      <c r="J109">
        <f t="shared" si="155"/>
        <v>1.4236666666666667E-2</v>
      </c>
      <c r="K109" s="22">
        <f t="shared" si="156"/>
        <v>142.36666666666667</v>
      </c>
      <c r="M109" s="36">
        <f t="shared" si="126"/>
        <v>33.619199999999999</v>
      </c>
      <c r="N109" s="36">
        <f t="shared" si="127"/>
        <v>0.63228321896444162</v>
      </c>
      <c r="O109" s="36">
        <f t="shared" si="128"/>
        <v>0.60195523724261413</v>
      </c>
      <c r="P109" s="36">
        <f t="shared" si="129"/>
        <v>0.52940352281825453</v>
      </c>
      <c r="Q109" s="36">
        <f t="shared" si="130"/>
        <v>1.7636419790253102</v>
      </c>
      <c r="R109" s="36">
        <f t="shared" si="131"/>
        <v>35.850996204676285</v>
      </c>
      <c r="S109" s="36">
        <f t="shared" si="132"/>
        <v>34.131373850337198</v>
      </c>
      <c r="T109" s="38">
        <f t="shared" si="133"/>
        <v>30.017629944986528</v>
      </c>
      <c r="U109" s="36">
        <f t="shared" si="134"/>
        <v>100.00000000000001</v>
      </c>
    </row>
    <row r="110" spans="1:21" x14ac:dyDescent="0.3">
      <c r="A110" t="s">
        <v>1045</v>
      </c>
      <c r="B110">
        <v>21.557200000000002</v>
      </c>
      <c r="C110">
        <v>34.429299999999998</v>
      </c>
      <c r="D110">
        <v>41.609900000000003</v>
      </c>
      <c r="E110">
        <v>1.7850000000000001E-2</v>
      </c>
      <c r="F110">
        <v>1.5559999999999999E-2</v>
      </c>
      <c r="G110">
        <v>1.512E-2</v>
      </c>
      <c r="H110">
        <v>97.644900000000007</v>
      </c>
      <c r="J110">
        <f t="shared" si="155"/>
        <v>1.6176666666666669E-2</v>
      </c>
      <c r="K110" s="22">
        <f t="shared" si="156"/>
        <v>161.76666666666668</v>
      </c>
      <c r="M110" s="36">
        <f t="shared" si="126"/>
        <v>34.429299999999998</v>
      </c>
      <c r="N110" s="36">
        <f t="shared" si="127"/>
        <v>0.67240174672489084</v>
      </c>
      <c r="O110" s="36">
        <f t="shared" si="128"/>
        <v>0.6164601611459265</v>
      </c>
      <c r="P110" s="36">
        <f t="shared" si="129"/>
        <v>0.55524286095543107</v>
      </c>
      <c r="Q110" s="36">
        <f t="shared" si="130"/>
        <v>1.8441047688262486</v>
      </c>
      <c r="R110" s="36">
        <f t="shared" si="131"/>
        <v>36.462231327174912</v>
      </c>
      <c r="S110" s="36">
        <f t="shared" si="132"/>
        <v>33.428695135271312</v>
      </c>
      <c r="T110" s="38">
        <f t="shared" si="133"/>
        <v>30.109073537553765</v>
      </c>
      <c r="U110" s="36">
        <f t="shared" si="134"/>
        <v>100</v>
      </c>
    </row>
    <row r="111" spans="1:21" x14ac:dyDescent="0.3">
      <c r="A111" t="s">
        <v>1046</v>
      </c>
      <c r="B111">
        <v>21.865200000000002</v>
      </c>
      <c r="C111">
        <v>34.780900000000003</v>
      </c>
      <c r="D111">
        <v>40.802199999999999</v>
      </c>
      <c r="E111">
        <v>1.295E-2</v>
      </c>
      <c r="F111">
        <v>6.2500000000000003E-3</v>
      </c>
      <c r="G111">
        <v>8.0000000000000002E-3</v>
      </c>
      <c r="H111">
        <v>97.475499999999997</v>
      </c>
      <c r="J111">
        <f t="shared" si="155"/>
        <v>9.0666666666666673E-3</v>
      </c>
      <c r="K111" s="22">
        <f t="shared" si="156"/>
        <v>90.666666666666671</v>
      </c>
      <c r="M111" s="36">
        <f t="shared" si="126"/>
        <v>34.780900000000003</v>
      </c>
      <c r="N111" s="36">
        <f t="shared" si="127"/>
        <v>0.68200873362445413</v>
      </c>
      <c r="O111" s="36">
        <f t="shared" si="128"/>
        <v>0.62275559534467329</v>
      </c>
      <c r="P111" s="36">
        <f t="shared" si="129"/>
        <v>0.54446490525753932</v>
      </c>
      <c r="Q111" s="36">
        <f t="shared" si="130"/>
        <v>1.8492292342266667</v>
      </c>
      <c r="R111" s="36">
        <f t="shared" si="131"/>
        <v>36.880702565231985</v>
      </c>
      <c r="S111" s="36">
        <f t="shared" si="132"/>
        <v>33.676495256419891</v>
      </c>
      <c r="T111" s="38">
        <f t="shared" si="133"/>
        <v>29.442802178348121</v>
      </c>
      <c r="U111" s="36">
        <f t="shared" si="134"/>
        <v>99.999999999999986</v>
      </c>
    </row>
    <row r="112" spans="1:21" x14ac:dyDescent="0.3">
      <c r="A112" t="s">
        <v>1047</v>
      </c>
      <c r="B112">
        <v>21.565999999999999</v>
      </c>
      <c r="C112">
        <v>34.655999999999999</v>
      </c>
      <c r="D112">
        <v>41.567</v>
      </c>
      <c r="E112">
        <v>2.4250000000000001E-2</v>
      </c>
      <c r="F112">
        <v>1.8759999999999999E-2</v>
      </c>
      <c r="G112">
        <v>2.4279999999999999E-2</v>
      </c>
      <c r="H112">
        <v>97.856300000000005</v>
      </c>
      <c r="J112">
        <f t="shared" si="155"/>
        <v>2.2430000000000002E-2</v>
      </c>
      <c r="K112" s="22">
        <f t="shared" si="156"/>
        <v>224.3</v>
      </c>
      <c r="M112" s="36">
        <f t="shared" si="126"/>
        <v>34.655999999999999</v>
      </c>
      <c r="N112" s="36">
        <f t="shared" si="127"/>
        <v>0.67267623206487825</v>
      </c>
      <c r="O112" s="36">
        <f t="shared" si="128"/>
        <v>0.62051924798567593</v>
      </c>
      <c r="P112" s="36">
        <f t="shared" si="129"/>
        <v>0.5546704029890579</v>
      </c>
      <c r="Q112" s="36">
        <f t="shared" si="130"/>
        <v>1.8478658830396122</v>
      </c>
      <c r="R112" s="36">
        <f t="shared" si="131"/>
        <v>36.402870913898369</v>
      </c>
      <c r="S112" s="36">
        <f t="shared" si="132"/>
        <v>33.580318446323844</v>
      </c>
      <c r="T112" s="38">
        <f t="shared" si="133"/>
        <v>30.016810639777777</v>
      </c>
      <c r="U112" s="36">
        <f t="shared" si="134"/>
        <v>99.999999999999986</v>
      </c>
    </row>
    <row r="113" spans="1:21" x14ac:dyDescent="0.3">
      <c r="M113" s="36"/>
      <c r="N113" s="36"/>
      <c r="O113" s="36"/>
      <c r="P113" s="36"/>
      <c r="Q113" s="36"/>
      <c r="R113" s="36"/>
      <c r="S113" s="36"/>
      <c r="T113" s="38"/>
      <c r="U113" s="36"/>
    </row>
    <row r="114" spans="1:21" x14ac:dyDescent="0.3">
      <c r="M114" s="36"/>
      <c r="N114" s="36"/>
      <c r="O114" s="36"/>
      <c r="P114" s="36"/>
      <c r="Q114" s="36"/>
      <c r="R114" s="36"/>
      <c r="S114" s="36"/>
      <c r="T114" s="38"/>
      <c r="U114" s="36"/>
    </row>
    <row r="115" spans="1:21" x14ac:dyDescent="0.3">
      <c r="A115" s="1" t="s">
        <v>1052</v>
      </c>
      <c r="B115" s="1" t="s">
        <v>1018</v>
      </c>
      <c r="D115" t="s">
        <v>1037</v>
      </c>
      <c r="M115" s="36"/>
      <c r="N115" s="36"/>
      <c r="O115" s="36"/>
      <c r="P115" s="36"/>
      <c r="Q115" s="36"/>
      <c r="R115" s="36"/>
      <c r="S115" s="36"/>
      <c r="T115" s="38"/>
      <c r="U115" s="36"/>
    </row>
    <row r="116" spans="1:21" x14ac:dyDescent="0.3">
      <c r="A116" t="s">
        <v>0</v>
      </c>
      <c r="B116" t="s">
        <v>13</v>
      </c>
      <c r="C116" t="s">
        <v>380</v>
      </c>
      <c r="D116" t="s">
        <v>12</v>
      </c>
      <c r="E116" t="s">
        <v>15</v>
      </c>
      <c r="F116" t="s">
        <v>15</v>
      </c>
      <c r="G116" t="s">
        <v>15</v>
      </c>
      <c r="H116" t="s">
        <v>29</v>
      </c>
      <c r="M116" s="36"/>
      <c r="N116" s="36"/>
      <c r="O116" s="36"/>
      <c r="P116" s="36"/>
      <c r="Q116" s="36"/>
      <c r="R116" s="36"/>
      <c r="S116" s="36"/>
      <c r="T116" s="38"/>
      <c r="U116" s="36"/>
    </row>
    <row r="117" spans="1:21" x14ac:dyDescent="0.3">
      <c r="A117" t="s">
        <v>1049</v>
      </c>
      <c r="B117">
        <v>38.788499999999999</v>
      </c>
      <c r="C117">
        <v>59.362499999999997</v>
      </c>
      <c r="D117">
        <v>3.47E-3</v>
      </c>
      <c r="E117">
        <v>-4.0499999999999998E-3</v>
      </c>
      <c r="F117">
        <v>-3.2399999999999998E-3</v>
      </c>
      <c r="G117">
        <v>-8.2699999999999996E-3</v>
      </c>
      <c r="H117">
        <v>98.138900000000007</v>
      </c>
      <c r="J117">
        <f t="shared" ref="J117" si="157">AVERAGE(E117:G117)</f>
        <v>-5.1866666666666667E-3</v>
      </c>
      <c r="K117" s="22">
        <f t="shared" ref="K117" si="158">J117*10000</f>
        <v>-51.866666666666667</v>
      </c>
      <c r="M117" s="36">
        <f t="shared" si="126"/>
        <v>59.362499999999997</v>
      </c>
      <c r="N117" s="36">
        <f t="shared" si="127"/>
        <v>1.2098721147847784</v>
      </c>
      <c r="O117" s="36">
        <f t="shared" si="128"/>
        <v>1.0628916741271262</v>
      </c>
      <c r="P117" s="36">
        <f t="shared" si="129"/>
        <v>4.6303709634374165E-5</v>
      </c>
      <c r="Q117" s="36">
        <f t="shared" si="130"/>
        <v>2.2728100926215391</v>
      </c>
      <c r="R117" s="36">
        <f t="shared" si="131"/>
        <v>53.23243322055427</v>
      </c>
      <c r="S117" s="36">
        <f t="shared" si="132"/>
        <v>46.765529490462157</v>
      </c>
      <c r="T117" s="38">
        <f t="shared" si="133"/>
        <v>2.0372889835668512E-3</v>
      </c>
      <c r="U117" s="36">
        <f t="shared" si="134"/>
        <v>100</v>
      </c>
    </row>
    <row r="118" spans="1:21" x14ac:dyDescent="0.3">
      <c r="A118" t="s">
        <v>1050</v>
      </c>
      <c r="B118">
        <v>38.890599999999999</v>
      </c>
      <c r="C118">
        <v>59.364199999999997</v>
      </c>
      <c r="D118">
        <v>-7.0699999999999999E-3</v>
      </c>
      <c r="E118">
        <v>-4.4400000000000004E-3</v>
      </c>
      <c r="F118">
        <v>-4.1599999999999996E-3</v>
      </c>
      <c r="G118">
        <v>-7.0099999999999997E-3</v>
      </c>
      <c r="H118">
        <v>98.232100000000003</v>
      </c>
      <c r="J118">
        <f t="shared" ref="J118:J119" si="159">AVERAGE(E118:G118)</f>
        <v>-5.2033333333333332E-3</v>
      </c>
      <c r="K118" s="22">
        <f t="shared" ref="K118:K119" si="160">J118*10000</f>
        <v>-52.033333333333331</v>
      </c>
      <c r="M118" s="36">
        <f t="shared" si="126"/>
        <v>59.364199999999997</v>
      </c>
      <c r="N118" s="36">
        <f t="shared" si="127"/>
        <v>1.2130567685589519</v>
      </c>
      <c r="O118" s="36">
        <f t="shared" si="128"/>
        <v>1.0629221128021484</v>
      </c>
      <c r="P118" s="36">
        <f t="shared" si="129"/>
        <v>-9.4342140378969841E-5</v>
      </c>
      <c r="Q118" s="36">
        <f t="shared" si="130"/>
        <v>2.2758845392207214</v>
      </c>
      <c r="R118" s="36">
        <f t="shared" si="131"/>
        <v>53.30045297351996</v>
      </c>
      <c r="S118" s="36">
        <f t="shared" si="132"/>
        <v>46.703692322023521</v>
      </c>
      <c r="T118" s="38">
        <f t="shared" si="133"/>
        <v>-4.1452955434757351E-3</v>
      </c>
      <c r="U118" s="36">
        <f t="shared" si="134"/>
        <v>100</v>
      </c>
    </row>
    <row r="119" spans="1:21" x14ac:dyDescent="0.3">
      <c r="A119" t="s">
        <v>1051</v>
      </c>
      <c r="B119">
        <v>38.364600000000003</v>
      </c>
      <c r="C119">
        <v>59.456400000000002</v>
      </c>
      <c r="D119">
        <v>-9.1299999999999992E-3</v>
      </c>
      <c r="E119">
        <v>-9.2300000000000004E-3</v>
      </c>
      <c r="F119">
        <v>-3.48E-3</v>
      </c>
      <c r="G119">
        <v>-7.1199999999999996E-3</v>
      </c>
      <c r="H119">
        <v>97.792000000000002</v>
      </c>
      <c r="J119">
        <f t="shared" si="159"/>
        <v>-6.6100000000000004E-3</v>
      </c>
      <c r="K119" s="22">
        <f t="shared" si="160"/>
        <v>-66.100000000000009</v>
      </c>
      <c r="M119" s="36">
        <f t="shared" si="126"/>
        <v>59.456400000000002</v>
      </c>
      <c r="N119" s="36">
        <f t="shared" si="127"/>
        <v>1.1966500311915158</v>
      </c>
      <c r="O119" s="36">
        <f t="shared" si="128"/>
        <v>1.0645729632945389</v>
      </c>
      <c r="P119" s="36">
        <f t="shared" si="129"/>
        <v>-1.218307979717107E-4</v>
      </c>
      <c r="Q119" s="36">
        <f t="shared" si="130"/>
        <v>2.2611011636880827</v>
      </c>
      <c r="R119" s="36">
        <f t="shared" si="131"/>
        <v>52.923330030915537</v>
      </c>
      <c r="S119" s="36">
        <f t="shared" si="132"/>
        <v>47.082058087047891</v>
      </c>
      <c r="T119" s="38">
        <f t="shared" si="133"/>
        <v>-5.3881179634171017E-3</v>
      </c>
      <c r="U119" s="36">
        <f t="shared" si="134"/>
        <v>100.00000000000001</v>
      </c>
    </row>
    <row r="120" spans="1:21" x14ac:dyDescent="0.3">
      <c r="M120" s="36"/>
      <c r="N120" s="36"/>
      <c r="O120" s="36"/>
      <c r="P120" s="36"/>
      <c r="Q120" s="36"/>
      <c r="R120" s="36"/>
      <c r="S120" s="36"/>
      <c r="T120" s="38"/>
      <c r="U120" s="36"/>
    </row>
    <row r="121" spans="1:21" x14ac:dyDescent="0.3">
      <c r="M121" s="36"/>
      <c r="N121" s="36"/>
      <c r="O121" s="36"/>
      <c r="P121" s="36"/>
      <c r="Q121" s="36"/>
      <c r="R121" s="36"/>
      <c r="S121" s="36"/>
      <c r="T121" s="38"/>
      <c r="U121" s="36"/>
    </row>
    <row r="122" spans="1:21" x14ac:dyDescent="0.3">
      <c r="A122" s="1" t="s">
        <v>1055</v>
      </c>
      <c r="B122" s="1" t="s">
        <v>712</v>
      </c>
      <c r="D122" t="s">
        <v>1037</v>
      </c>
      <c r="M122" s="36"/>
      <c r="N122" s="36"/>
      <c r="O122" s="36"/>
      <c r="P122" s="36"/>
      <c r="Q122" s="36"/>
      <c r="R122" s="36"/>
      <c r="S122" s="36"/>
      <c r="T122" s="38"/>
      <c r="U122" s="36"/>
    </row>
    <row r="123" spans="1:21" x14ac:dyDescent="0.3">
      <c r="A123" t="s">
        <v>0</v>
      </c>
      <c r="B123" t="s">
        <v>13</v>
      </c>
      <c r="C123" t="s">
        <v>380</v>
      </c>
      <c r="D123" t="s">
        <v>12</v>
      </c>
      <c r="E123" t="s">
        <v>15</v>
      </c>
      <c r="F123" t="s">
        <v>15</v>
      </c>
      <c r="G123" t="s">
        <v>15</v>
      </c>
      <c r="H123" t="s">
        <v>29</v>
      </c>
      <c r="M123" s="36"/>
      <c r="N123" s="36"/>
      <c r="O123" s="36"/>
      <c r="P123" s="36"/>
      <c r="Q123" s="36"/>
      <c r="R123" s="36"/>
      <c r="S123" s="36"/>
      <c r="T123" s="38"/>
      <c r="U123" s="36"/>
    </row>
    <row r="124" spans="1:21" x14ac:dyDescent="0.3">
      <c r="A124" t="s">
        <v>1053</v>
      </c>
      <c r="B124">
        <v>22.126799999999999</v>
      </c>
      <c r="C124">
        <v>34.4968</v>
      </c>
      <c r="D124">
        <v>39.620199999999997</v>
      </c>
      <c r="E124">
        <v>4.0400000000000002E-3</v>
      </c>
      <c r="F124">
        <v>7.5900000000000004E-3</v>
      </c>
      <c r="G124">
        <v>5.0000000000000001E-3</v>
      </c>
      <c r="H124">
        <v>96.260400000000004</v>
      </c>
      <c r="J124">
        <f t="shared" ref="J124" si="161">AVERAGE(E124:G124)</f>
        <v>5.5433333333333341E-3</v>
      </c>
      <c r="K124" s="22">
        <f t="shared" ref="K124" si="162">J124*10000</f>
        <v>55.433333333333344</v>
      </c>
      <c r="M124" s="36">
        <f t="shared" ref="M124:M138" si="163">C124</f>
        <v>34.4968</v>
      </c>
      <c r="N124" s="36">
        <f t="shared" ref="N124:N138" si="164">B124/32.06</f>
        <v>0.69016843418590135</v>
      </c>
      <c r="O124" s="36">
        <f t="shared" ref="O124:O138" si="165">(M124)/55.85</f>
        <v>0.61766875559534462</v>
      </c>
      <c r="P124" s="36">
        <f t="shared" ref="P124:P138" si="166">(D124)/74.94</f>
        <v>0.52869228716306371</v>
      </c>
      <c r="Q124" s="36">
        <f t="shared" ref="Q124:Q138" si="167">SUM(N124:P124)</f>
        <v>1.8365294769443097</v>
      </c>
      <c r="R124" s="36">
        <f t="shared" ref="R124:R138" si="168">100*N124/Q124</f>
        <v>37.580035760396875</v>
      </c>
      <c r="S124" s="36">
        <f t="shared" ref="S124:S138" si="169">100*O124/Q124</f>
        <v>33.63238996975133</v>
      </c>
      <c r="T124" s="38">
        <f t="shared" ref="T124:T138" si="170">100*P124/Q124</f>
        <v>28.787574269851788</v>
      </c>
      <c r="U124" s="36">
        <f t="shared" ref="U124:U138" si="171">SUM(R124:T124)</f>
        <v>99.999999999999986</v>
      </c>
    </row>
    <row r="125" spans="1:21" x14ac:dyDescent="0.3">
      <c r="A125" t="s">
        <v>1054</v>
      </c>
      <c r="B125">
        <v>10.9765</v>
      </c>
      <c r="C125">
        <v>16.917000000000002</v>
      </c>
      <c r="D125">
        <v>21.198699999999999</v>
      </c>
      <c r="E125">
        <v>9.75E-3</v>
      </c>
      <c r="F125">
        <v>1.359E-2</v>
      </c>
      <c r="G125">
        <v>9.6100000000000005E-3</v>
      </c>
      <c r="H125">
        <v>49.125100000000003</v>
      </c>
      <c r="J125">
        <f t="shared" ref="J125" si="172">AVERAGE(E125:G125)</f>
        <v>1.0983333333333333E-2</v>
      </c>
      <c r="K125" s="22">
        <f t="shared" ref="K125" si="173">J125*10000</f>
        <v>109.83333333333333</v>
      </c>
      <c r="M125" s="36">
        <f t="shared" si="163"/>
        <v>16.917000000000002</v>
      </c>
      <c r="N125" s="36">
        <f t="shared" si="164"/>
        <v>0.34237367436057387</v>
      </c>
      <c r="O125" s="36">
        <f t="shared" si="165"/>
        <v>0.3029006266786034</v>
      </c>
      <c r="P125" s="36">
        <f t="shared" si="166"/>
        <v>0.28287563384040565</v>
      </c>
      <c r="Q125" s="36">
        <f t="shared" si="167"/>
        <v>0.92814993487958297</v>
      </c>
      <c r="R125" s="36">
        <f t="shared" si="168"/>
        <v>36.88775503765919</v>
      </c>
      <c r="S125" s="36">
        <f t="shared" si="169"/>
        <v>32.634880992358347</v>
      </c>
      <c r="T125" s="38">
        <f t="shared" si="170"/>
        <v>30.477363969982456</v>
      </c>
      <c r="U125" s="36">
        <f t="shared" si="171"/>
        <v>100</v>
      </c>
    </row>
    <row r="126" spans="1:21" x14ac:dyDescent="0.3">
      <c r="M126" s="36"/>
      <c r="N126" s="36"/>
      <c r="O126" s="36"/>
      <c r="P126" s="36"/>
      <c r="Q126" s="36"/>
      <c r="R126" s="36"/>
      <c r="S126" s="36"/>
      <c r="T126" s="38"/>
      <c r="U126" s="36"/>
    </row>
    <row r="127" spans="1:21" x14ac:dyDescent="0.3">
      <c r="M127" s="36"/>
      <c r="N127" s="36"/>
      <c r="O127" s="36"/>
      <c r="P127" s="36"/>
      <c r="Q127" s="36"/>
      <c r="R127" s="36"/>
      <c r="S127" s="36"/>
      <c r="T127" s="38"/>
      <c r="U127" s="36"/>
    </row>
    <row r="128" spans="1:21" x14ac:dyDescent="0.3">
      <c r="A128" s="1" t="s">
        <v>1056</v>
      </c>
      <c r="B128" s="1" t="s">
        <v>714</v>
      </c>
      <c r="D128" t="s">
        <v>1037</v>
      </c>
      <c r="M128" s="36"/>
      <c r="N128" s="36"/>
      <c r="O128" s="36"/>
      <c r="P128" s="36"/>
      <c r="Q128" s="36"/>
      <c r="R128" s="36"/>
      <c r="S128" s="36"/>
      <c r="T128" s="38"/>
      <c r="U128" s="36"/>
    </row>
    <row r="129" spans="1:21" x14ac:dyDescent="0.3">
      <c r="A129" t="s">
        <v>0</v>
      </c>
      <c r="B129" t="s">
        <v>13</v>
      </c>
      <c r="C129" t="s">
        <v>380</v>
      </c>
      <c r="D129" t="s">
        <v>12</v>
      </c>
      <c r="E129" t="s">
        <v>15</v>
      </c>
      <c r="F129" t="s">
        <v>15</v>
      </c>
      <c r="G129" t="s">
        <v>15</v>
      </c>
      <c r="H129" t="s">
        <v>29</v>
      </c>
      <c r="M129" s="36"/>
      <c r="N129" s="36"/>
      <c r="O129" s="36"/>
      <c r="P129" s="36"/>
      <c r="Q129" s="36"/>
      <c r="R129" s="36"/>
      <c r="S129" s="36"/>
      <c r="T129" s="38"/>
      <c r="U129" s="36"/>
    </row>
    <row r="130" spans="1:21" x14ac:dyDescent="0.3">
      <c r="A130" t="s">
        <v>1059</v>
      </c>
      <c r="B130">
        <v>20.711099999999998</v>
      </c>
      <c r="C130">
        <v>34.451900000000002</v>
      </c>
      <c r="D130">
        <v>41.600999999999999</v>
      </c>
      <c r="E130">
        <v>2.367E-2</v>
      </c>
      <c r="F130">
        <v>2.392E-2</v>
      </c>
      <c r="G130">
        <v>2.3820000000000001E-2</v>
      </c>
      <c r="H130">
        <v>96.835400000000007</v>
      </c>
      <c r="J130">
        <f t="shared" ref="J130" si="174">AVERAGE(E130:G130)</f>
        <v>2.3803333333333333E-2</v>
      </c>
      <c r="K130" s="22">
        <f t="shared" ref="K130" si="175">J130*10000</f>
        <v>238.03333333333333</v>
      </c>
      <c r="M130" s="36">
        <f t="shared" si="163"/>
        <v>34.451900000000002</v>
      </c>
      <c r="N130" s="36">
        <f t="shared" si="164"/>
        <v>0.64601060511540853</v>
      </c>
      <c r="O130" s="36">
        <f t="shared" si="165"/>
        <v>0.61686481647269475</v>
      </c>
      <c r="P130" s="36">
        <f t="shared" si="166"/>
        <v>0.55512409927942352</v>
      </c>
      <c r="Q130" s="36">
        <f t="shared" si="167"/>
        <v>1.8179995208675268</v>
      </c>
      <c r="R130" s="36">
        <f t="shared" si="168"/>
        <v>35.534146060013278</v>
      </c>
      <c r="S130" s="36">
        <f t="shared" si="169"/>
        <v>33.930966944278097</v>
      </c>
      <c r="T130" s="38">
        <f t="shared" si="170"/>
        <v>30.534886995708622</v>
      </c>
      <c r="U130" s="36">
        <f t="shared" si="171"/>
        <v>99.999999999999986</v>
      </c>
    </row>
    <row r="131" spans="1:21" x14ac:dyDescent="0.3">
      <c r="A131" t="s">
        <v>1060</v>
      </c>
      <c r="B131">
        <v>20.695399999999999</v>
      </c>
      <c r="C131">
        <v>34.573700000000002</v>
      </c>
      <c r="D131">
        <v>41.667499999999997</v>
      </c>
      <c r="E131">
        <v>1.8849999999999999E-2</v>
      </c>
      <c r="F131">
        <v>1.975E-2</v>
      </c>
      <c r="G131">
        <v>2.026E-2</v>
      </c>
      <c r="H131">
        <v>96.995400000000004</v>
      </c>
      <c r="J131">
        <f t="shared" ref="J131" si="176">AVERAGE(E131:G131)</f>
        <v>1.9619999999999999E-2</v>
      </c>
      <c r="K131" s="22">
        <f t="shared" ref="K131" si="177">J131*10000</f>
        <v>196.2</v>
      </c>
      <c r="M131" s="36">
        <f t="shared" si="163"/>
        <v>34.573700000000002</v>
      </c>
      <c r="N131" s="36">
        <f t="shared" si="164"/>
        <v>0.64552089831565806</v>
      </c>
      <c r="O131" s="36">
        <f t="shared" si="165"/>
        <v>0.61904565801253364</v>
      </c>
      <c r="P131" s="36">
        <f t="shared" si="166"/>
        <v>0.55601147584734456</v>
      </c>
      <c r="Q131" s="36">
        <f t="shared" si="167"/>
        <v>1.8205780321755363</v>
      </c>
      <c r="R131" s="36">
        <f t="shared" si="168"/>
        <v>35.456920104889981</v>
      </c>
      <c r="S131" s="36">
        <f t="shared" si="169"/>
        <v>34.002698432694622</v>
      </c>
      <c r="T131" s="38">
        <f t="shared" si="170"/>
        <v>30.5403814624154</v>
      </c>
      <c r="U131" s="36">
        <f t="shared" si="171"/>
        <v>100</v>
      </c>
    </row>
    <row r="132" spans="1:21" x14ac:dyDescent="0.3">
      <c r="M132" s="36"/>
      <c r="N132" s="36"/>
      <c r="O132" s="36"/>
      <c r="P132" s="36"/>
      <c r="Q132" s="36"/>
      <c r="R132" s="36"/>
      <c r="S132" s="36"/>
      <c r="T132" s="38"/>
      <c r="U132" s="36"/>
    </row>
    <row r="133" spans="1:21" x14ac:dyDescent="0.3">
      <c r="M133" s="36"/>
      <c r="N133" s="36"/>
      <c r="O133" s="36"/>
      <c r="P133" s="36"/>
      <c r="Q133" s="36"/>
      <c r="R133" s="36"/>
      <c r="S133" s="36"/>
      <c r="T133" s="38"/>
      <c r="U133" s="36"/>
    </row>
    <row r="134" spans="1:21" x14ac:dyDescent="0.3">
      <c r="A134" s="1" t="s">
        <v>1057</v>
      </c>
      <c r="B134" s="1" t="s">
        <v>716</v>
      </c>
      <c r="D134" t="s">
        <v>1037</v>
      </c>
      <c r="M134" s="36"/>
      <c r="N134" s="36"/>
      <c r="O134" s="36"/>
      <c r="P134" s="36"/>
      <c r="Q134" s="36"/>
      <c r="R134" s="36"/>
      <c r="S134" s="36"/>
      <c r="T134" s="38"/>
      <c r="U134" s="36"/>
    </row>
    <row r="135" spans="1:21" x14ac:dyDescent="0.3">
      <c r="A135" t="s">
        <v>0</v>
      </c>
      <c r="B135" t="s">
        <v>13</v>
      </c>
      <c r="C135" t="s">
        <v>380</v>
      </c>
      <c r="D135" t="s">
        <v>12</v>
      </c>
      <c r="E135" t="s">
        <v>15</v>
      </c>
      <c r="F135" t="s">
        <v>15</v>
      </c>
      <c r="G135" t="s">
        <v>15</v>
      </c>
      <c r="H135" t="s">
        <v>29</v>
      </c>
      <c r="M135" s="36"/>
      <c r="N135" s="36"/>
      <c r="O135" s="36"/>
      <c r="P135" s="36"/>
      <c r="Q135" s="36"/>
      <c r="R135" s="36"/>
      <c r="S135" s="36"/>
      <c r="T135" s="38"/>
      <c r="U135" s="36"/>
    </row>
    <row r="136" spans="1:21" x14ac:dyDescent="0.3">
      <c r="A136" t="s">
        <v>1061</v>
      </c>
      <c r="B136">
        <v>21.375900000000001</v>
      </c>
      <c r="C136">
        <v>33.831299999999999</v>
      </c>
      <c r="D136">
        <v>40.203800000000001</v>
      </c>
      <c r="E136">
        <v>5.5960000000000003E-2</v>
      </c>
      <c r="F136">
        <v>5.8990000000000001E-2</v>
      </c>
      <c r="G136">
        <v>5.5E-2</v>
      </c>
      <c r="H136">
        <v>95.5809</v>
      </c>
      <c r="J136">
        <f t="shared" ref="J136" si="178">AVERAGE(E136:G136)</f>
        <v>5.6649999999999999E-2</v>
      </c>
      <c r="K136" s="22">
        <f t="shared" ref="K136" si="179">J136*10000</f>
        <v>566.5</v>
      </c>
      <c r="M136" s="36">
        <f t="shared" si="163"/>
        <v>33.831299999999999</v>
      </c>
      <c r="N136" s="36">
        <f t="shared" si="164"/>
        <v>0.66674672489082965</v>
      </c>
      <c r="O136" s="36">
        <f t="shared" si="165"/>
        <v>0.60575290957923</v>
      </c>
      <c r="P136" s="36">
        <f t="shared" si="166"/>
        <v>0.53647985054710434</v>
      </c>
      <c r="Q136" s="36">
        <f t="shared" si="167"/>
        <v>1.8089794850171641</v>
      </c>
      <c r="R136" s="36">
        <f t="shared" si="168"/>
        <v>36.857616706720329</v>
      </c>
      <c r="S136" s="36">
        <f t="shared" si="169"/>
        <v>33.485891608852739</v>
      </c>
      <c r="T136" s="38">
        <f t="shared" si="170"/>
        <v>29.656491684426928</v>
      </c>
      <c r="U136" s="36">
        <f t="shared" si="171"/>
        <v>100</v>
      </c>
    </row>
    <row r="137" spans="1:21" x14ac:dyDescent="0.3">
      <c r="A137" s="4" t="s">
        <v>1062</v>
      </c>
      <c r="B137" s="4">
        <v>21.175799999999999</v>
      </c>
      <c r="C137" s="4">
        <v>33.274000000000001</v>
      </c>
      <c r="D137">
        <v>38.151800000000001</v>
      </c>
      <c r="E137">
        <v>1.7770000000000001E-2</v>
      </c>
      <c r="F137">
        <v>1.873E-2</v>
      </c>
      <c r="G137">
        <v>1.6289999999999999E-2</v>
      </c>
      <c r="H137">
        <v>92.654399999999995</v>
      </c>
      <c r="J137">
        <f t="shared" ref="J137:J138" si="180">AVERAGE(E137:G137)</f>
        <v>1.7596666666666667E-2</v>
      </c>
      <c r="K137" s="22">
        <f t="shared" ref="K137:K138" si="181">J137*10000</f>
        <v>175.96666666666667</v>
      </c>
      <c r="M137" s="36">
        <f t="shared" si="163"/>
        <v>33.274000000000001</v>
      </c>
      <c r="N137" s="36">
        <f t="shared" si="164"/>
        <v>0.66050530255770423</v>
      </c>
      <c r="O137" s="36">
        <f t="shared" si="165"/>
        <v>0.59577439570277524</v>
      </c>
      <c r="P137" s="36">
        <f t="shared" si="166"/>
        <v>0.50909794502268479</v>
      </c>
      <c r="Q137" s="36">
        <f t="shared" si="167"/>
        <v>1.765377643283164</v>
      </c>
      <c r="R137" s="36">
        <f t="shared" si="168"/>
        <v>37.414391479962802</v>
      </c>
      <c r="S137" s="36">
        <f t="shared" si="169"/>
        <v>33.747702536596236</v>
      </c>
      <c r="T137" s="38">
        <f t="shared" si="170"/>
        <v>28.837905983440976</v>
      </c>
      <c r="U137" s="36">
        <f t="shared" si="171"/>
        <v>100.00000000000001</v>
      </c>
    </row>
    <row r="138" spans="1:21" x14ac:dyDescent="0.3">
      <c r="A138" s="4" t="s">
        <v>1063</v>
      </c>
      <c r="B138" s="4">
        <v>20.590399999999999</v>
      </c>
      <c r="C138" s="4">
        <v>33.169600000000003</v>
      </c>
      <c r="D138">
        <v>36.412999999999997</v>
      </c>
      <c r="E138">
        <v>1.1259999999999999E-2</v>
      </c>
      <c r="F138">
        <v>1.0800000000000001E-2</v>
      </c>
      <c r="G138">
        <v>8.9899999999999997E-3</v>
      </c>
      <c r="H138">
        <v>90.203999999999994</v>
      </c>
      <c r="J138">
        <f t="shared" si="180"/>
        <v>1.035E-2</v>
      </c>
      <c r="K138" s="22">
        <f t="shared" si="181"/>
        <v>103.5</v>
      </c>
      <c r="M138" s="36">
        <f t="shared" si="163"/>
        <v>33.169600000000003</v>
      </c>
      <c r="N138" s="36">
        <f t="shared" si="164"/>
        <v>0.64224578914535235</v>
      </c>
      <c r="O138" s="36">
        <f t="shared" si="165"/>
        <v>0.59390510295434207</v>
      </c>
      <c r="P138" s="36">
        <f t="shared" si="166"/>
        <v>0.48589538297304508</v>
      </c>
      <c r="Q138" s="36">
        <f t="shared" si="167"/>
        <v>1.7220462750727394</v>
      </c>
      <c r="R138" s="36">
        <f t="shared" si="168"/>
        <v>37.295501197737778</v>
      </c>
      <c r="S138" s="36">
        <f t="shared" si="169"/>
        <v>34.488335856668861</v>
      </c>
      <c r="T138" s="38">
        <f t="shared" si="170"/>
        <v>28.216162945593364</v>
      </c>
      <c r="U138" s="36">
        <f t="shared" si="171"/>
        <v>100</v>
      </c>
    </row>
    <row r="139" spans="1:21" x14ac:dyDescent="0.3">
      <c r="A139" s="4"/>
      <c r="B139" s="4"/>
      <c r="C139" s="4"/>
    </row>
    <row r="141" spans="1:21" x14ac:dyDescent="0.3">
      <c r="A141" s="1" t="s">
        <v>1058</v>
      </c>
      <c r="B141" s="1" t="s">
        <v>714</v>
      </c>
      <c r="D141" t="s">
        <v>1064</v>
      </c>
    </row>
    <row r="142" spans="1:21" x14ac:dyDescent="0.3">
      <c r="A142" t="s">
        <v>0</v>
      </c>
      <c r="B142" t="s">
        <v>13</v>
      </c>
      <c r="C142" t="s">
        <v>380</v>
      </c>
      <c r="D142" t="s">
        <v>12</v>
      </c>
      <c r="E142" t="s">
        <v>15</v>
      </c>
      <c r="F142" t="s">
        <v>15</v>
      </c>
      <c r="G142" t="s">
        <v>15</v>
      </c>
      <c r="H142" t="s">
        <v>29</v>
      </c>
    </row>
    <row r="143" spans="1:21" x14ac:dyDescent="0.3">
      <c r="A143" t="s">
        <v>1061</v>
      </c>
      <c r="B143">
        <v>21.375900000000001</v>
      </c>
      <c r="C143">
        <v>33.831299999999999</v>
      </c>
      <c r="D143">
        <v>40.203800000000001</v>
      </c>
      <c r="E143">
        <v>5.5960000000000003E-2</v>
      </c>
      <c r="F143">
        <v>5.8990000000000001E-2</v>
      </c>
      <c r="G143">
        <v>5.5E-2</v>
      </c>
      <c r="H143">
        <v>95.5809</v>
      </c>
      <c r="J143">
        <f t="shared" ref="J143" si="182">AVERAGE(E143:G143)</f>
        <v>5.6649999999999999E-2</v>
      </c>
      <c r="K143" s="22">
        <f t="shared" ref="K143" si="183">J143*10000</f>
        <v>566.5</v>
      </c>
    </row>
    <row r="144" spans="1:21" x14ac:dyDescent="0.3">
      <c r="A144" t="s">
        <v>1062</v>
      </c>
      <c r="B144">
        <v>21.175799999999999</v>
      </c>
      <c r="C144">
        <v>33.274000000000001</v>
      </c>
      <c r="D144">
        <v>38.151800000000001</v>
      </c>
      <c r="E144">
        <v>1.7770000000000001E-2</v>
      </c>
      <c r="F144">
        <v>1.873E-2</v>
      </c>
      <c r="G144">
        <v>1.6289999999999999E-2</v>
      </c>
      <c r="H144">
        <v>92.654399999999995</v>
      </c>
      <c r="J144">
        <f t="shared" ref="J144:J145" si="184">AVERAGE(E144:G144)</f>
        <v>1.7596666666666667E-2</v>
      </c>
      <c r="K144" s="22">
        <f t="shared" ref="K144:K145" si="185">J144*10000</f>
        <v>175.96666666666667</v>
      </c>
    </row>
    <row r="145" spans="1:11" x14ac:dyDescent="0.3">
      <c r="A145" t="s">
        <v>1063</v>
      </c>
      <c r="B145">
        <v>20.590399999999999</v>
      </c>
      <c r="C145">
        <v>33.169600000000003</v>
      </c>
      <c r="D145">
        <v>36.412999999999997</v>
      </c>
      <c r="E145">
        <v>1.1259999999999999E-2</v>
      </c>
      <c r="F145">
        <v>1.0800000000000001E-2</v>
      </c>
      <c r="G145">
        <v>8.9899999999999997E-3</v>
      </c>
      <c r="H145">
        <v>90.203999999999994</v>
      </c>
      <c r="J145">
        <f t="shared" si="184"/>
        <v>1.035E-2</v>
      </c>
      <c r="K145" s="22">
        <f t="shared" si="185"/>
        <v>103.5</v>
      </c>
    </row>
  </sheetData>
  <conditionalFormatting sqref="K4">
    <cfRule type="cellIs" dxfId="31" priority="24" operator="greaterThan">
      <formula>100</formula>
    </cfRule>
  </conditionalFormatting>
  <conditionalFormatting sqref="K5">
    <cfRule type="cellIs" dxfId="30" priority="23" operator="greaterThan">
      <formula>100</formula>
    </cfRule>
  </conditionalFormatting>
  <conditionalFormatting sqref="K10:K12">
    <cfRule type="cellIs" dxfId="29" priority="22" operator="greaterThan">
      <formula>100</formula>
    </cfRule>
  </conditionalFormatting>
  <conditionalFormatting sqref="K17:K19">
    <cfRule type="cellIs" dxfId="28" priority="21" operator="greaterThan">
      <formula>100</formula>
    </cfRule>
  </conditionalFormatting>
  <conditionalFormatting sqref="K24:K29">
    <cfRule type="cellIs" dxfId="27" priority="20" operator="greaterThan">
      <formula>100</formula>
    </cfRule>
  </conditionalFormatting>
  <conditionalFormatting sqref="K34:K41">
    <cfRule type="cellIs" dxfId="26" priority="19" operator="greaterThan">
      <formula>100</formula>
    </cfRule>
  </conditionalFormatting>
  <conditionalFormatting sqref="K44">
    <cfRule type="cellIs" dxfId="25" priority="18" operator="greaterThan">
      <formula>100</formula>
    </cfRule>
  </conditionalFormatting>
  <conditionalFormatting sqref="K49">
    <cfRule type="cellIs" dxfId="24" priority="17" operator="greaterThan">
      <formula>100</formula>
    </cfRule>
  </conditionalFormatting>
  <conditionalFormatting sqref="K54:K59">
    <cfRule type="cellIs" dxfId="23" priority="16" operator="greaterThan">
      <formula>100</formula>
    </cfRule>
  </conditionalFormatting>
  <conditionalFormatting sqref="K64:K66">
    <cfRule type="cellIs" dxfId="22" priority="15" operator="greaterThan">
      <formula>100</formula>
    </cfRule>
  </conditionalFormatting>
  <conditionalFormatting sqref="K71">
    <cfRule type="cellIs" dxfId="21" priority="14" operator="greaterThan">
      <formula>100</formula>
    </cfRule>
  </conditionalFormatting>
  <conditionalFormatting sqref="K72">
    <cfRule type="cellIs" dxfId="20" priority="13" operator="greaterThan">
      <formula>100</formula>
    </cfRule>
  </conditionalFormatting>
  <conditionalFormatting sqref="K77">
    <cfRule type="cellIs" dxfId="19" priority="12" operator="greaterThan">
      <formula>100</formula>
    </cfRule>
  </conditionalFormatting>
  <conditionalFormatting sqref="K78">
    <cfRule type="cellIs" dxfId="18" priority="11" operator="greaterThan">
      <formula>100</formula>
    </cfRule>
  </conditionalFormatting>
  <conditionalFormatting sqref="K83:K85">
    <cfRule type="cellIs" dxfId="17" priority="10" operator="greaterThan">
      <formula>100</formula>
    </cfRule>
  </conditionalFormatting>
  <conditionalFormatting sqref="K90:K92">
    <cfRule type="cellIs" dxfId="16" priority="9" operator="greaterThan">
      <formula>100</formula>
    </cfRule>
  </conditionalFormatting>
  <conditionalFormatting sqref="K97">
    <cfRule type="cellIs" dxfId="15" priority="8" operator="greaterThan">
      <formula>100</formula>
    </cfRule>
  </conditionalFormatting>
  <conditionalFormatting sqref="K102">
    <cfRule type="cellIs" dxfId="14" priority="7" operator="greaterThan">
      <formula>100</formula>
    </cfRule>
  </conditionalFormatting>
  <conditionalFormatting sqref="K107:K112">
    <cfRule type="cellIs" dxfId="13" priority="6" operator="greaterThan">
      <formula>100</formula>
    </cfRule>
  </conditionalFormatting>
  <conditionalFormatting sqref="K117:K119">
    <cfRule type="cellIs" dxfId="12" priority="5" operator="greaterThan">
      <formula>100</formula>
    </cfRule>
  </conditionalFormatting>
  <conditionalFormatting sqref="K124:K125">
    <cfRule type="cellIs" dxfId="11" priority="4" operator="greaterThan">
      <formula>100</formula>
    </cfRule>
  </conditionalFormatting>
  <conditionalFormatting sqref="K130:K131">
    <cfRule type="cellIs" dxfId="10" priority="3" operator="greaterThan">
      <formula>100</formula>
    </cfRule>
  </conditionalFormatting>
  <conditionalFormatting sqref="K136:K138">
    <cfRule type="cellIs" dxfId="9" priority="2" operator="greaterThan">
      <formula>100</formula>
    </cfRule>
  </conditionalFormatting>
  <conditionalFormatting sqref="K143:K145">
    <cfRule type="cellIs" dxfId="8" priority="1" operator="greaterThan">
      <formula>100</formula>
    </cfRule>
  </conditionalFormatting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W57"/>
  <sheetViews>
    <sheetView tabSelected="1" workbookViewId="0">
      <selection activeCell="W36" sqref="W36"/>
    </sheetView>
  </sheetViews>
  <sheetFormatPr defaultRowHeight="14.4" x14ac:dyDescent="0.3"/>
  <sheetData>
    <row r="2" spans="1:23" x14ac:dyDescent="0.3">
      <c r="A2" s="1" t="s">
        <v>830</v>
      </c>
      <c r="B2" s="1" t="s">
        <v>708</v>
      </c>
    </row>
    <row r="3" spans="1:23" x14ac:dyDescent="0.3">
      <c r="A3" t="s">
        <v>0</v>
      </c>
      <c r="B3" t="s">
        <v>13</v>
      </c>
      <c r="C3" t="s">
        <v>380</v>
      </c>
      <c r="D3" t="s">
        <v>12</v>
      </c>
      <c r="E3" t="s">
        <v>15</v>
      </c>
      <c r="F3" t="s">
        <v>15</v>
      </c>
      <c r="G3" t="s">
        <v>15</v>
      </c>
      <c r="H3" t="s">
        <v>29</v>
      </c>
      <c r="M3" t="s">
        <v>60</v>
      </c>
      <c r="N3" t="s">
        <v>61</v>
      </c>
      <c r="O3" t="s">
        <v>62</v>
      </c>
      <c r="P3" t="s">
        <v>63</v>
      </c>
      <c r="Q3" t="s">
        <v>64</v>
      </c>
      <c r="R3" t="s">
        <v>65</v>
      </c>
      <c r="S3" t="s">
        <v>66</v>
      </c>
      <c r="T3" t="s">
        <v>67</v>
      </c>
    </row>
    <row r="4" spans="1:23" x14ac:dyDescent="0.3">
      <c r="A4" t="s">
        <v>855</v>
      </c>
      <c r="B4">
        <v>22.5167</v>
      </c>
      <c r="C4">
        <v>35.882300000000001</v>
      </c>
      <c r="D4">
        <v>40.453899999999997</v>
      </c>
      <c r="E4">
        <v>4.6699999999999997E-3</v>
      </c>
      <c r="F4">
        <v>3.0500000000000002E-3</v>
      </c>
      <c r="G4">
        <v>3.1199999999999999E-3</v>
      </c>
      <c r="H4">
        <v>98.863699999999994</v>
      </c>
      <c r="J4">
        <f t="shared" ref="J4" si="0">AVERAGE(E4:G4)</f>
        <v>3.613333333333333E-3</v>
      </c>
      <c r="K4" s="22">
        <f t="shared" ref="K4" si="1">J4*10000</f>
        <v>36.133333333333333</v>
      </c>
      <c r="M4" s="36">
        <f>C4</f>
        <v>35.882300000000001</v>
      </c>
      <c r="N4" s="36">
        <f>B4/32.06</f>
        <v>0.70233000623830311</v>
      </c>
      <c r="O4" s="36">
        <f>(M4)/55.85</f>
        <v>0.64247627573858546</v>
      </c>
      <c r="P4" s="36">
        <f>(D4)/74.94</f>
        <v>0.53981718708299975</v>
      </c>
      <c r="Q4" s="36">
        <f>SUM(N4:P4)</f>
        <v>1.8846234690598884</v>
      </c>
      <c r="R4" s="36">
        <f t="shared" ref="R4" si="2">100*N4/Q4</f>
        <v>37.266330265357894</v>
      </c>
      <c r="S4" s="36">
        <f t="shared" ref="S4" si="3">100*O4/Q4</f>
        <v>34.090431658429551</v>
      </c>
      <c r="T4" s="38">
        <f t="shared" ref="T4" si="4">100*P4/Q4</f>
        <v>28.643238076212544</v>
      </c>
      <c r="U4" s="36">
        <f t="shared" ref="U4" si="5">SUM(R4:T4)</f>
        <v>99.999999999999986</v>
      </c>
      <c r="W4">
        <v>28.643238076212501</v>
      </c>
    </row>
    <row r="5" spans="1:23" x14ac:dyDescent="0.3">
      <c r="A5" t="s">
        <v>856</v>
      </c>
      <c r="B5">
        <v>20.994800000000001</v>
      </c>
      <c r="C5">
        <v>35.4893</v>
      </c>
      <c r="D5">
        <v>42.578200000000002</v>
      </c>
      <c r="E5">
        <v>4.9899999999999996E-3</v>
      </c>
      <c r="F5">
        <v>3.7299999999999998E-3</v>
      </c>
      <c r="G5">
        <v>1.2800000000000001E-3</v>
      </c>
      <c r="H5">
        <v>99.072299999999998</v>
      </c>
      <c r="J5">
        <f t="shared" ref="J5:J11" si="6">AVERAGE(E5:G5)</f>
        <v>3.3333333333333327E-3</v>
      </c>
      <c r="K5" s="22">
        <f t="shared" ref="K5:K11" si="7">J5*10000</f>
        <v>33.333333333333329</v>
      </c>
      <c r="M5" s="36">
        <f t="shared" ref="M5:M11" si="8">C5</f>
        <v>35.4893</v>
      </c>
      <c r="N5" s="36">
        <f t="shared" ref="N5:N11" si="9">B5/32.06</f>
        <v>0.65485963817841542</v>
      </c>
      <c r="O5" s="36">
        <f t="shared" ref="O5:O11" si="10">(M5)/55.85</f>
        <v>0.63543957027752906</v>
      </c>
      <c r="P5" s="36">
        <f t="shared" ref="P5:P11" si="11">(D5)/74.94</f>
        <v>0.56816386442487332</v>
      </c>
      <c r="Q5" s="36">
        <f t="shared" ref="Q5:Q11" si="12">SUM(N5:P5)</f>
        <v>1.8584630728808178</v>
      </c>
      <c r="R5" s="36">
        <f t="shared" ref="R5:R11" si="13">100*N5/Q5</f>
        <v>35.236623623805045</v>
      </c>
      <c r="S5" s="36">
        <f t="shared" ref="S5:S11" si="14">100*O5/Q5</f>
        <v>34.191670501826508</v>
      </c>
      <c r="T5" s="38">
        <f t="shared" ref="T5:T11" si="15">100*P5/Q5</f>
        <v>30.571705874368448</v>
      </c>
      <c r="U5" s="36">
        <f t="shared" ref="U5:U11" si="16">SUM(R5:T5)</f>
        <v>100</v>
      </c>
      <c r="W5">
        <v>30.571705874368448</v>
      </c>
    </row>
    <row r="6" spans="1:23" x14ac:dyDescent="0.3">
      <c r="A6" t="s">
        <v>857</v>
      </c>
      <c r="B6">
        <v>21.82</v>
      </c>
      <c r="C6">
        <v>35.575899999999997</v>
      </c>
      <c r="D6">
        <v>41.503100000000003</v>
      </c>
      <c r="E6">
        <v>-2.1299999999999999E-3</v>
      </c>
      <c r="F6">
        <v>3.3700000000000002E-3</v>
      </c>
      <c r="G6">
        <v>6.0600000000000003E-3</v>
      </c>
      <c r="H6">
        <v>98.906300000000002</v>
      </c>
      <c r="J6">
        <f t="shared" si="6"/>
        <v>2.4333333333333338E-3</v>
      </c>
      <c r="K6" s="22">
        <f t="shared" si="7"/>
        <v>24.333333333333339</v>
      </c>
      <c r="M6" s="36">
        <f t="shared" si="8"/>
        <v>35.575899999999997</v>
      </c>
      <c r="N6" s="36">
        <f t="shared" si="9"/>
        <v>0.68059887710542732</v>
      </c>
      <c r="O6" s="36">
        <f t="shared" si="10"/>
        <v>0.63699015219337507</v>
      </c>
      <c r="P6" s="36">
        <f t="shared" si="11"/>
        <v>0.55381772084334135</v>
      </c>
      <c r="Q6" s="36">
        <f t="shared" si="12"/>
        <v>1.8714067501421439</v>
      </c>
      <c r="R6" s="36">
        <f t="shared" si="13"/>
        <v>36.368302992053017</v>
      </c>
      <c r="S6" s="36">
        <f t="shared" si="14"/>
        <v>34.038038611594835</v>
      </c>
      <c r="T6" s="38">
        <f t="shared" si="15"/>
        <v>29.593658396352147</v>
      </c>
      <c r="U6" s="36">
        <f t="shared" si="16"/>
        <v>100</v>
      </c>
      <c r="W6">
        <v>29.593658396352147</v>
      </c>
    </row>
    <row r="7" spans="1:23" x14ac:dyDescent="0.3">
      <c r="A7" t="s">
        <v>858</v>
      </c>
      <c r="B7">
        <v>20.851900000000001</v>
      </c>
      <c r="C7">
        <v>35.582999999999998</v>
      </c>
      <c r="D7">
        <v>42.350299999999997</v>
      </c>
      <c r="E7">
        <v>1.1000000000000001E-3</v>
      </c>
      <c r="F7">
        <v>-1.0000000000000001E-5</v>
      </c>
      <c r="G7">
        <v>5.1200000000000004E-3</v>
      </c>
      <c r="H7">
        <v>98.791300000000007</v>
      </c>
      <c r="J7">
        <f t="shared" si="6"/>
        <v>2.0700000000000002E-3</v>
      </c>
      <c r="K7" s="22">
        <f t="shared" si="7"/>
        <v>20.700000000000003</v>
      </c>
      <c r="M7" s="36">
        <f t="shared" si="8"/>
        <v>35.582999999999998</v>
      </c>
      <c r="N7" s="36">
        <f t="shared" si="9"/>
        <v>0.650402370555209</v>
      </c>
      <c r="O7" s="36">
        <f t="shared" si="10"/>
        <v>0.63711727842435084</v>
      </c>
      <c r="P7" s="36">
        <f t="shared" si="11"/>
        <v>0.56512276487856949</v>
      </c>
      <c r="Q7" s="36">
        <f t="shared" si="12"/>
        <v>1.8526424138581294</v>
      </c>
      <c r="R7" s="36">
        <f t="shared" si="13"/>
        <v>35.106740820034751</v>
      </c>
      <c r="S7" s="36">
        <f t="shared" si="14"/>
        <v>34.389651972695233</v>
      </c>
      <c r="T7" s="38">
        <f t="shared" si="15"/>
        <v>30.503607207270012</v>
      </c>
      <c r="U7" s="36">
        <f t="shared" si="16"/>
        <v>99.999999999999986</v>
      </c>
      <c r="W7">
        <v>30.503607207270012</v>
      </c>
    </row>
    <row r="8" spans="1:23" x14ac:dyDescent="0.3">
      <c r="A8" t="s">
        <v>859</v>
      </c>
      <c r="B8">
        <v>21.867999999999999</v>
      </c>
      <c r="C8">
        <v>35.728999999999999</v>
      </c>
      <c r="D8">
        <v>41.039200000000001</v>
      </c>
      <c r="E8">
        <v>7.1199999999999996E-3</v>
      </c>
      <c r="F8">
        <v>8.6300000000000005E-3</v>
      </c>
      <c r="G8">
        <v>5.4599999999999996E-3</v>
      </c>
      <c r="H8">
        <v>98.657399999999996</v>
      </c>
      <c r="J8">
        <f t="shared" si="6"/>
        <v>7.0699999999999999E-3</v>
      </c>
      <c r="K8" s="22">
        <f t="shared" si="7"/>
        <v>70.7</v>
      </c>
      <c r="M8" s="36">
        <f t="shared" si="8"/>
        <v>35.728999999999999</v>
      </c>
      <c r="N8" s="36">
        <f t="shared" si="9"/>
        <v>0.68209606986899551</v>
      </c>
      <c r="O8" s="36">
        <f t="shared" si="10"/>
        <v>0.63973142345568479</v>
      </c>
      <c r="P8" s="36">
        <f t="shared" si="11"/>
        <v>0.54762743528155866</v>
      </c>
      <c r="Q8" s="36">
        <f t="shared" si="12"/>
        <v>1.869454928606239</v>
      </c>
      <c r="R8" s="36">
        <f t="shared" si="13"/>
        <v>36.486360779905418</v>
      </c>
      <c r="S8" s="36">
        <f t="shared" si="14"/>
        <v>34.220211124995281</v>
      </c>
      <c r="T8" s="38">
        <f t="shared" si="15"/>
        <v>29.293428095099305</v>
      </c>
      <c r="U8" s="36">
        <f t="shared" si="16"/>
        <v>100</v>
      </c>
      <c r="W8">
        <v>29.293428095099305</v>
      </c>
    </row>
    <row r="9" spans="1:23" x14ac:dyDescent="0.3">
      <c r="A9" t="s">
        <v>860</v>
      </c>
      <c r="B9">
        <v>21.348099999999999</v>
      </c>
      <c r="C9">
        <v>35.901400000000002</v>
      </c>
      <c r="D9">
        <v>41.967599999999997</v>
      </c>
      <c r="E9">
        <v>5.1799999999999997E-3</v>
      </c>
      <c r="F9">
        <v>8.3999999999999995E-3</v>
      </c>
      <c r="G9">
        <v>4.2199999999999998E-3</v>
      </c>
      <c r="H9">
        <v>99.234999999999999</v>
      </c>
      <c r="J9">
        <f t="shared" si="6"/>
        <v>5.9333333333333321E-3</v>
      </c>
      <c r="K9" s="22">
        <f t="shared" si="7"/>
        <v>59.333333333333321</v>
      </c>
      <c r="M9" s="36">
        <f t="shared" si="8"/>
        <v>35.901400000000002</v>
      </c>
      <c r="N9" s="36">
        <f t="shared" si="9"/>
        <v>0.66587960074859631</v>
      </c>
      <c r="O9" s="36">
        <f t="shared" si="10"/>
        <v>0.64281826320501345</v>
      </c>
      <c r="P9" s="36">
        <f t="shared" si="11"/>
        <v>0.56001601281024815</v>
      </c>
      <c r="Q9" s="36">
        <f t="shared" si="12"/>
        <v>1.868713876763858</v>
      </c>
      <c r="R9" s="36">
        <f t="shared" si="13"/>
        <v>35.633042009712703</v>
      </c>
      <c r="S9" s="36">
        <f t="shared" si="14"/>
        <v>34.398966647489821</v>
      </c>
      <c r="T9" s="38">
        <f t="shared" si="15"/>
        <v>29.967991342797482</v>
      </c>
      <c r="U9" s="36">
        <f t="shared" si="16"/>
        <v>100</v>
      </c>
      <c r="W9">
        <v>29.967991342797482</v>
      </c>
    </row>
    <row r="10" spans="1:23" x14ac:dyDescent="0.3">
      <c r="A10" t="s">
        <v>861</v>
      </c>
      <c r="B10">
        <v>21.116399999999999</v>
      </c>
      <c r="C10">
        <v>35.341299999999997</v>
      </c>
      <c r="D10">
        <v>42.312399999999997</v>
      </c>
      <c r="E10">
        <v>1.8699999999999999E-3</v>
      </c>
      <c r="F10">
        <v>5.5100000000000001E-3</v>
      </c>
      <c r="G10">
        <v>3.8899999999999998E-3</v>
      </c>
      <c r="H10">
        <v>98.781400000000005</v>
      </c>
      <c r="J10">
        <f t="shared" si="6"/>
        <v>3.7566666666666668E-3</v>
      </c>
      <c r="K10" s="22">
        <f t="shared" si="7"/>
        <v>37.56666666666667</v>
      </c>
      <c r="M10" s="36">
        <f t="shared" si="8"/>
        <v>35.341299999999997</v>
      </c>
      <c r="N10" s="36">
        <f t="shared" si="9"/>
        <v>0.65865252651278838</v>
      </c>
      <c r="O10" s="36">
        <f t="shared" si="10"/>
        <v>0.63278961504028641</v>
      </c>
      <c r="P10" s="36">
        <f t="shared" si="11"/>
        <v>0.56461702695489724</v>
      </c>
      <c r="Q10" s="36">
        <f t="shared" si="12"/>
        <v>1.8560591685079721</v>
      </c>
      <c r="R10" s="36">
        <f t="shared" si="13"/>
        <v>35.48661258693916</v>
      </c>
      <c r="S10" s="36">
        <f t="shared" si="14"/>
        <v>34.093181175305212</v>
      </c>
      <c r="T10" s="38">
        <f t="shared" si="15"/>
        <v>30.420206237755622</v>
      </c>
      <c r="U10" s="36">
        <f t="shared" si="16"/>
        <v>100</v>
      </c>
      <c r="W10">
        <v>30.420206237755622</v>
      </c>
    </row>
    <row r="11" spans="1:23" x14ac:dyDescent="0.3">
      <c r="A11" t="s">
        <v>862</v>
      </c>
      <c r="B11">
        <v>20.546199999999999</v>
      </c>
      <c r="C11">
        <v>34.885899999999999</v>
      </c>
      <c r="D11">
        <v>43.330399999999997</v>
      </c>
      <c r="E11">
        <v>3.5899999999999999E-3</v>
      </c>
      <c r="F11">
        <v>-2.1800000000000001E-3</v>
      </c>
      <c r="G11">
        <v>3.6900000000000001E-3</v>
      </c>
      <c r="H11">
        <v>98.767600000000002</v>
      </c>
      <c r="J11">
        <f t="shared" si="6"/>
        <v>1.7000000000000001E-3</v>
      </c>
      <c r="K11" s="22">
        <f t="shared" si="7"/>
        <v>17</v>
      </c>
      <c r="M11" s="36">
        <f t="shared" si="8"/>
        <v>34.885899999999999</v>
      </c>
      <c r="N11" s="36">
        <f t="shared" si="9"/>
        <v>0.64086712414223324</v>
      </c>
      <c r="O11" s="36">
        <f t="shared" si="10"/>
        <v>0.62463563115487908</v>
      </c>
      <c r="P11" s="36">
        <f t="shared" si="11"/>
        <v>0.57820122764878568</v>
      </c>
      <c r="Q11" s="36">
        <f t="shared" si="12"/>
        <v>1.8437039829458981</v>
      </c>
      <c r="R11" s="36">
        <f t="shared" si="13"/>
        <v>34.759762416862934</v>
      </c>
      <c r="S11" s="36">
        <f t="shared" si="14"/>
        <v>33.879388282105182</v>
      </c>
      <c r="T11" s="38">
        <f t="shared" si="15"/>
        <v>31.360849301031884</v>
      </c>
      <c r="U11" s="36">
        <f t="shared" si="16"/>
        <v>100</v>
      </c>
      <c r="W11">
        <v>31.360849301031884</v>
      </c>
    </row>
    <row r="12" spans="1:23" x14ac:dyDescent="0.3">
      <c r="W12">
        <v>30.99047363648663</v>
      </c>
    </row>
    <row r="13" spans="1:23" x14ac:dyDescent="0.3">
      <c r="W13">
        <v>29.010683659356317</v>
      </c>
    </row>
    <row r="14" spans="1:23" x14ac:dyDescent="0.3">
      <c r="A14" s="1" t="s">
        <v>831</v>
      </c>
      <c r="B14" s="1" t="s">
        <v>710</v>
      </c>
      <c r="W14">
        <v>31.08377154532236</v>
      </c>
    </row>
    <row r="15" spans="1:23" x14ac:dyDescent="0.3">
      <c r="A15" t="s">
        <v>0</v>
      </c>
      <c r="B15" t="s">
        <v>13</v>
      </c>
      <c r="C15" t="s">
        <v>380</v>
      </c>
      <c r="D15" t="s">
        <v>12</v>
      </c>
      <c r="E15" t="s">
        <v>15</v>
      </c>
      <c r="F15" t="s">
        <v>15</v>
      </c>
      <c r="G15" t="s">
        <v>15</v>
      </c>
      <c r="H15" t="s">
        <v>29</v>
      </c>
      <c r="W15">
        <v>29.506375658493329</v>
      </c>
    </row>
    <row r="16" spans="1:23" x14ac:dyDescent="0.3">
      <c r="A16" t="s">
        <v>863</v>
      </c>
      <c r="B16">
        <v>20.507899999999999</v>
      </c>
      <c r="C16">
        <v>35.628300000000003</v>
      </c>
      <c r="D16">
        <v>42.996000000000002</v>
      </c>
      <c r="E16">
        <v>-1.99E-3</v>
      </c>
      <c r="F16">
        <v>2.1099999999999999E-3</v>
      </c>
      <c r="G16">
        <v>-2.3700000000000001E-3</v>
      </c>
      <c r="H16">
        <v>99.129900000000006</v>
      </c>
      <c r="J16">
        <f t="shared" ref="J16" si="17">AVERAGE(E16:G16)</f>
        <v>-7.5000000000000012E-4</v>
      </c>
      <c r="K16" s="22">
        <f t="shared" ref="K16" si="18">J16*10000</f>
        <v>-7.5000000000000009</v>
      </c>
      <c r="M16" s="36">
        <f t="shared" ref="M16" si="19">C16</f>
        <v>35.628300000000003</v>
      </c>
      <c r="N16" s="36">
        <f t="shared" ref="N16" si="20">B16/32.06</f>
        <v>0.63967248908296936</v>
      </c>
      <c r="O16" s="36">
        <f t="shared" ref="O16" si="21">(M16)/55.85</f>
        <v>0.63792837958818271</v>
      </c>
      <c r="P16" s="36">
        <f t="shared" ref="P16" si="22">(D16)/74.94</f>
        <v>0.57373899119295446</v>
      </c>
      <c r="Q16" s="36">
        <f t="shared" ref="Q16" si="23">SUM(N16:P16)</f>
        <v>1.8513398598641064</v>
      </c>
      <c r="R16" s="36">
        <f t="shared" ref="R16" si="24">100*N16/Q16</f>
        <v>34.551867161220372</v>
      </c>
      <c r="S16" s="36">
        <f t="shared" ref="S16" si="25">100*O16/Q16</f>
        <v>34.457659202293001</v>
      </c>
      <c r="T16" s="38">
        <f t="shared" ref="T16" si="26">100*P16/Q16</f>
        <v>30.99047363648663</v>
      </c>
      <c r="U16" s="36">
        <f t="shared" ref="U16" si="27">SUM(R16:T16)</f>
        <v>100</v>
      </c>
      <c r="W16">
        <v>31.029525954027086</v>
      </c>
    </row>
    <row r="17" spans="1:23" x14ac:dyDescent="0.3">
      <c r="A17" t="s">
        <v>864</v>
      </c>
      <c r="B17">
        <v>22.215900000000001</v>
      </c>
      <c r="C17">
        <v>35.895800000000001</v>
      </c>
      <c r="D17">
        <v>40.905000000000001</v>
      </c>
      <c r="E17">
        <v>4.5399999999999998E-3</v>
      </c>
      <c r="F17">
        <v>5.0800000000000003E-3</v>
      </c>
      <c r="G17">
        <v>2.9299999999999999E-3</v>
      </c>
      <c r="H17">
        <v>99.029300000000006</v>
      </c>
      <c r="J17">
        <f t="shared" ref="J17:J21" si="28">AVERAGE(E17:G17)</f>
        <v>4.1833333333333332E-3</v>
      </c>
      <c r="K17" s="22">
        <f t="shared" ref="K17:K21" si="29">J17*10000</f>
        <v>41.833333333333329</v>
      </c>
      <c r="M17" s="36">
        <f t="shared" ref="M17:M21" si="30">C17</f>
        <v>35.895800000000001</v>
      </c>
      <c r="N17" s="36">
        <f t="shared" ref="N17:N21" si="31">B17/32.06</f>
        <v>0.69294759825327512</v>
      </c>
      <c r="O17" s="36">
        <f t="shared" ref="O17:O21" si="32">(M17)/55.85</f>
        <v>0.64271799462846912</v>
      </c>
      <c r="P17" s="36">
        <f t="shared" ref="P17:P21" si="33">(D17)/74.94</f>
        <v>0.54583666933546837</v>
      </c>
      <c r="Q17" s="36">
        <f t="shared" ref="Q17:Q21" si="34">SUM(N17:P17)</f>
        <v>1.8815022622172126</v>
      </c>
      <c r="R17" s="36">
        <f t="shared" ref="R17:R21" si="35">100*N17/Q17</f>
        <v>36.829485255929868</v>
      </c>
      <c r="S17" s="36">
        <f t="shared" ref="S17:S21" si="36">100*O17/Q17</f>
        <v>34.159831084713822</v>
      </c>
      <c r="T17" s="38">
        <f t="shared" ref="T17:T21" si="37">100*P17/Q17</f>
        <v>29.010683659356317</v>
      </c>
      <c r="U17" s="36">
        <f t="shared" ref="U17:U21" si="38">SUM(R17:T17)</f>
        <v>100</v>
      </c>
      <c r="W17">
        <v>31.234183409916437</v>
      </c>
    </row>
    <row r="18" spans="1:23" x14ac:dyDescent="0.3">
      <c r="A18" t="s">
        <v>865</v>
      </c>
      <c r="B18">
        <v>20.6096</v>
      </c>
      <c r="C18">
        <v>35.2776</v>
      </c>
      <c r="D18">
        <v>43.078800000000001</v>
      </c>
      <c r="E18">
        <v>-7.2000000000000005E-4</v>
      </c>
      <c r="F18">
        <v>5.6299999999999996E-3</v>
      </c>
      <c r="G18">
        <v>6.8399999999999997E-3</v>
      </c>
      <c r="H18">
        <v>98.977800000000002</v>
      </c>
      <c r="J18">
        <f t="shared" si="28"/>
        <v>3.9166666666666664E-3</v>
      </c>
      <c r="K18" s="22">
        <f t="shared" si="29"/>
        <v>39.166666666666664</v>
      </c>
      <c r="M18" s="36">
        <f t="shared" si="30"/>
        <v>35.2776</v>
      </c>
      <c r="N18" s="36">
        <f t="shared" si="31"/>
        <v>0.64284466625077974</v>
      </c>
      <c r="O18" s="36">
        <f t="shared" si="32"/>
        <v>0.63164905998209486</v>
      </c>
      <c r="P18" s="36">
        <f t="shared" si="33"/>
        <v>0.57484387510008006</v>
      </c>
      <c r="Q18" s="36">
        <f t="shared" si="34"/>
        <v>1.8493376013329548</v>
      </c>
      <c r="R18" s="36">
        <f t="shared" si="35"/>
        <v>34.760806560545454</v>
      </c>
      <c r="S18" s="36">
        <f t="shared" si="36"/>
        <v>34.155421894132175</v>
      </c>
      <c r="T18" s="38">
        <f t="shared" si="37"/>
        <v>31.08377154532236</v>
      </c>
      <c r="U18" s="36">
        <f t="shared" si="38"/>
        <v>99.999999999999986</v>
      </c>
      <c r="W18">
        <v>29.018773142340486</v>
      </c>
    </row>
    <row r="19" spans="1:23" x14ac:dyDescent="0.3">
      <c r="A19" t="s">
        <v>866</v>
      </c>
      <c r="B19">
        <v>21.703399999999998</v>
      </c>
      <c r="C19">
        <v>35.4084</v>
      </c>
      <c r="D19">
        <v>41.121299999999998</v>
      </c>
      <c r="E19">
        <v>1.3999999999999999E-4</v>
      </c>
      <c r="F19">
        <v>3.0200000000000001E-3</v>
      </c>
      <c r="G19">
        <v>4.45E-3</v>
      </c>
      <c r="H19">
        <v>98.240700000000004</v>
      </c>
      <c r="J19">
        <f t="shared" si="28"/>
        <v>2.5366666666666667E-3</v>
      </c>
      <c r="K19" s="22">
        <f t="shared" si="29"/>
        <v>25.366666666666667</v>
      </c>
      <c r="M19" s="36">
        <f t="shared" si="30"/>
        <v>35.4084</v>
      </c>
      <c r="N19" s="36">
        <f t="shared" si="31"/>
        <v>0.67696194635059259</v>
      </c>
      <c r="O19" s="36">
        <f t="shared" si="32"/>
        <v>0.63399104744852286</v>
      </c>
      <c r="P19" s="36">
        <f t="shared" si="33"/>
        <v>0.54872297838270612</v>
      </c>
      <c r="Q19" s="36">
        <f t="shared" si="34"/>
        <v>1.8596759721818215</v>
      </c>
      <c r="R19" s="36">
        <f t="shared" si="35"/>
        <v>36.402145130496187</v>
      </c>
      <c r="S19" s="36">
        <f t="shared" si="36"/>
        <v>34.091479211010487</v>
      </c>
      <c r="T19" s="38">
        <f t="shared" si="37"/>
        <v>29.506375658493329</v>
      </c>
      <c r="U19" s="36">
        <f t="shared" si="38"/>
        <v>100</v>
      </c>
      <c r="W19">
        <v>31.497710720736745</v>
      </c>
    </row>
    <row r="20" spans="1:23" x14ac:dyDescent="0.3">
      <c r="A20" t="s">
        <v>867</v>
      </c>
      <c r="B20">
        <v>20.782399999999999</v>
      </c>
      <c r="C20">
        <v>35.157800000000002</v>
      </c>
      <c r="D20">
        <v>43.0792</v>
      </c>
      <c r="E20">
        <v>-6.0000000000000002E-5</v>
      </c>
      <c r="F20">
        <v>3.9300000000000003E-3</v>
      </c>
      <c r="G20">
        <v>-3.13E-3</v>
      </c>
      <c r="H20">
        <v>99.020200000000003</v>
      </c>
      <c r="J20">
        <f t="shared" si="28"/>
        <v>2.4666666666666674E-4</v>
      </c>
      <c r="K20" s="22">
        <f t="shared" si="29"/>
        <v>2.4666666666666672</v>
      </c>
      <c r="M20" s="36">
        <f t="shared" si="30"/>
        <v>35.157800000000002</v>
      </c>
      <c r="N20" s="36">
        <f t="shared" si="31"/>
        <v>0.64823456019962566</v>
      </c>
      <c r="O20" s="36">
        <f t="shared" si="32"/>
        <v>0.62950402864816479</v>
      </c>
      <c r="P20" s="36">
        <f t="shared" si="33"/>
        <v>0.5748492127034962</v>
      </c>
      <c r="Q20" s="36">
        <f t="shared" si="34"/>
        <v>1.8525878015512864</v>
      </c>
      <c r="R20" s="36">
        <f t="shared" si="35"/>
        <v>34.990760473366969</v>
      </c>
      <c r="S20" s="36">
        <f t="shared" si="36"/>
        <v>33.979713572605959</v>
      </c>
      <c r="T20" s="38">
        <f t="shared" si="37"/>
        <v>31.029525954027086</v>
      </c>
      <c r="U20" s="36">
        <f t="shared" si="38"/>
        <v>100.00000000000003</v>
      </c>
      <c r="W20">
        <v>30.463133001885048</v>
      </c>
    </row>
    <row r="21" spans="1:23" x14ac:dyDescent="0.3">
      <c r="A21" t="s">
        <v>868</v>
      </c>
      <c r="B21">
        <v>20.429600000000001</v>
      </c>
      <c r="C21">
        <v>34.849800000000002</v>
      </c>
      <c r="D21">
        <v>42.930100000000003</v>
      </c>
      <c r="E21">
        <v>2.0000000000000001E-4</v>
      </c>
      <c r="F21">
        <v>5.1999999999999998E-3</v>
      </c>
      <c r="G21">
        <v>-2.4000000000000001E-4</v>
      </c>
      <c r="H21">
        <v>98.214600000000004</v>
      </c>
      <c r="J21">
        <f t="shared" si="28"/>
        <v>1.72E-3</v>
      </c>
      <c r="K21" s="22">
        <f t="shared" si="29"/>
        <v>17.2</v>
      </c>
      <c r="M21" s="36">
        <f t="shared" si="30"/>
        <v>34.849800000000002</v>
      </c>
      <c r="N21" s="36">
        <f t="shared" si="31"/>
        <v>0.63723019338739861</v>
      </c>
      <c r="O21" s="36">
        <f t="shared" si="32"/>
        <v>0.62398925693822738</v>
      </c>
      <c r="P21" s="36">
        <f t="shared" si="33"/>
        <v>0.57285962103015753</v>
      </c>
      <c r="Q21" s="36">
        <f t="shared" si="34"/>
        <v>1.8340790713557835</v>
      </c>
      <c r="R21" s="36">
        <f t="shared" si="35"/>
        <v>34.743877913417705</v>
      </c>
      <c r="S21" s="36">
        <f t="shared" si="36"/>
        <v>34.021938676665862</v>
      </c>
      <c r="T21" s="38">
        <f t="shared" si="37"/>
        <v>31.234183409916437</v>
      </c>
      <c r="U21" s="36">
        <f t="shared" si="38"/>
        <v>100.00000000000001</v>
      </c>
      <c r="W21">
        <v>29.512994069828679</v>
      </c>
    </row>
    <row r="22" spans="1:23" x14ac:dyDescent="0.3">
      <c r="W22">
        <v>29.181827383828793</v>
      </c>
    </row>
    <row r="23" spans="1:23" x14ac:dyDescent="0.3">
      <c r="W23">
        <v>28.022626202345947</v>
      </c>
    </row>
    <row r="24" spans="1:23" x14ac:dyDescent="0.3">
      <c r="A24" s="1" t="s">
        <v>852</v>
      </c>
      <c r="B24" s="1" t="s">
        <v>712</v>
      </c>
      <c r="W24">
        <v>29.121216241507781</v>
      </c>
    </row>
    <row r="25" spans="1:23" x14ac:dyDescent="0.3">
      <c r="A25" t="s">
        <v>0</v>
      </c>
      <c r="B25" t="s">
        <v>13</v>
      </c>
      <c r="C25" t="s">
        <v>380</v>
      </c>
      <c r="D25" t="s">
        <v>12</v>
      </c>
      <c r="E25" t="s">
        <v>15</v>
      </c>
      <c r="F25" t="s">
        <v>15</v>
      </c>
      <c r="G25" t="s">
        <v>15</v>
      </c>
      <c r="H25" t="s">
        <v>29</v>
      </c>
      <c r="W25">
        <v>28.469652006921969</v>
      </c>
    </row>
    <row r="26" spans="1:23" x14ac:dyDescent="0.3">
      <c r="A26" t="s">
        <v>869</v>
      </c>
      <c r="B26">
        <v>21.9298</v>
      </c>
      <c r="C26">
        <v>35.427</v>
      </c>
      <c r="D26">
        <v>40.390500000000003</v>
      </c>
      <c r="E26">
        <v>4.13E-3</v>
      </c>
      <c r="F26">
        <v>-6.9999999999999999E-4</v>
      </c>
      <c r="G26">
        <v>3.4099999999999998E-3</v>
      </c>
      <c r="H26">
        <v>97.754099999999994</v>
      </c>
      <c r="J26">
        <f t="shared" ref="J26" si="39">AVERAGE(E26:G26)</f>
        <v>2.2799999999999999E-3</v>
      </c>
      <c r="K26" s="22">
        <f t="shared" ref="K26" si="40">J26*10000</f>
        <v>22.8</v>
      </c>
      <c r="M26" s="36">
        <f t="shared" ref="M26" si="41">C26</f>
        <v>35.427</v>
      </c>
      <c r="N26" s="36">
        <f t="shared" ref="N26" si="42">B26/32.06</f>
        <v>0.6840237055520898</v>
      </c>
      <c r="O26" s="36">
        <f t="shared" ref="O26" si="43">(M26)/55.85</f>
        <v>0.6343240823634736</v>
      </c>
      <c r="P26" s="36">
        <f t="shared" ref="P26" si="44">(D26)/74.94</f>
        <v>0.53897117694155328</v>
      </c>
      <c r="Q26" s="36">
        <f t="shared" ref="Q26" si="45">SUM(N26:P26)</f>
        <v>1.8573189648571167</v>
      </c>
      <c r="R26" s="36">
        <f t="shared" ref="R26" si="46">100*N26/Q26</f>
        <v>36.828553333848696</v>
      </c>
      <c r="S26" s="36">
        <f t="shared" ref="S26" si="47">100*O26/Q26</f>
        <v>34.152673523810812</v>
      </c>
      <c r="T26" s="38">
        <f t="shared" ref="T26" si="48">100*P26/Q26</f>
        <v>29.018773142340486</v>
      </c>
      <c r="U26" s="36">
        <f t="shared" ref="U26" si="49">SUM(R26:T26)</f>
        <v>100</v>
      </c>
      <c r="W26">
        <v>30.012122396675295</v>
      </c>
    </row>
    <row r="27" spans="1:23" x14ac:dyDescent="0.3">
      <c r="A27" t="s">
        <v>870</v>
      </c>
      <c r="B27">
        <v>12.315099999999999</v>
      </c>
      <c r="C27">
        <v>21.478400000000001</v>
      </c>
      <c r="D27">
        <v>26.4877</v>
      </c>
      <c r="E27">
        <v>9.2300000000000004E-3</v>
      </c>
      <c r="F27">
        <v>9.7300000000000008E-3</v>
      </c>
      <c r="G27">
        <v>4.5100000000000001E-3</v>
      </c>
      <c r="H27">
        <v>60.304699999999997</v>
      </c>
      <c r="J27">
        <f t="shared" ref="J27:J28" si="50">AVERAGE(E27:G27)</f>
        <v>7.8233333333333332E-3</v>
      </c>
      <c r="K27" s="22">
        <f t="shared" ref="K27:K28" si="51">J27*10000</f>
        <v>78.233333333333334</v>
      </c>
      <c r="M27" s="36">
        <f t="shared" ref="M27:M28" si="52">C27</f>
        <v>21.478400000000001</v>
      </c>
      <c r="N27" s="36">
        <f t="shared" ref="N27:N28" si="53">B27/32.06</f>
        <v>0.38412663755458509</v>
      </c>
      <c r="O27" s="36">
        <f t="shared" ref="O27:O28" si="54">(M27)/55.85</f>
        <v>0.38457296329453894</v>
      </c>
      <c r="P27" s="36">
        <f t="shared" ref="P27:P28" si="55">(D27)/74.94</f>
        <v>0.35345209500934083</v>
      </c>
      <c r="Q27" s="36">
        <f t="shared" ref="Q27:Q28" si="56">SUM(N27:P27)</f>
        <v>1.1221516958584647</v>
      </c>
      <c r="R27" s="36">
        <f t="shared" ref="R27:R28" si="57">100*N27/Q27</f>
        <v>34.231257589529534</v>
      </c>
      <c r="S27" s="36">
        <f t="shared" ref="S27:S28" si="58">100*O27/Q27</f>
        <v>34.271031689733732</v>
      </c>
      <c r="T27" s="38">
        <f t="shared" ref="T27:T28" si="59">100*P27/Q27</f>
        <v>31.497710720736745</v>
      </c>
      <c r="U27" s="36">
        <f t="shared" ref="U27:U28" si="60">SUM(R27:T27)</f>
        <v>100.00000000000001</v>
      </c>
      <c r="W27">
        <v>28.299404390262321</v>
      </c>
    </row>
    <row r="28" spans="1:23" x14ac:dyDescent="0.3">
      <c r="A28" t="s">
        <v>871</v>
      </c>
      <c r="B28">
        <v>21.0792</v>
      </c>
      <c r="C28">
        <v>35.228900000000003</v>
      </c>
      <c r="D28">
        <v>42.2941</v>
      </c>
      <c r="E28">
        <v>-8.0000000000000007E-5</v>
      </c>
      <c r="F28">
        <v>4.7499999999999999E-3</v>
      </c>
      <c r="G28">
        <v>4.5399999999999998E-3</v>
      </c>
      <c r="H28">
        <v>98.611500000000007</v>
      </c>
      <c r="J28">
        <f t="shared" si="50"/>
        <v>3.0699999999999998E-3</v>
      </c>
      <c r="K28" s="22">
        <f t="shared" si="51"/>
        <v>30.7</v>
      </c>
      <c r="M28" s="36">
        <f t="shared" si="52"/>
        <v>35.228900000000003</v>
      </c>
      <c r="N28" s="36">
        <f t="shared" si="53"/>
        <v>0.65749220212102299</v>
      </c>
      <c r="O28" s="36">
        <f t="shared" si="54"/>
        <v>0.63077708146821843</v>
      </c>
      <c r="P28" s="36">
        <f t="shared" si="55"/>
        <v>0.56437283159861229</v>
      </c>
      <c r="Q28" s="36">
        <f t="shared" si="56"/>
        <v>1.8526421151878538</v>
      </c>
      <c r="R28" s="36">
        <f t="shared" si="57"/>
        <v>35.489434075310051</v>
      </c>
      <c r="S28" s="36">
        <f t="shared" si="58"/>
        <v>34.047432922804902</v>
      </c>
      <c r="T28" s="38">
        <f t="shared" si="59"/>
        <v>30.463133001885048</v>
      </c>
      <c r="U28" s="36">
        <f t="shared" si="60"/>
        <v>100</v>
      </c>
      <c r="W28">
        <v>29.611128132532734</v>
      </c>
    </row>
    <row r="29" spans="1:23" x14ac:dyDescent="0.3">
      <c r="W29">
        <v>27.191409109242915</v>
      </c>
    </row>
    <row r="30" spans="1:23" x14ac:dyDescent="0.3">
      <c r="W30">
        <v>28.817512665038574</v>
      </c>
    </row>
    <row r="31" spans="1:23" x14ac:dyDescent="0.3">
      <c r="A31" s="1" t="s">
        <v>854</v>
      </c>
      <c r="B31" s="1" t="s">
        <v>714</v>
      </c>
      <c r="W31">
        <v>30.308465896135171</v>
      </c>
    </row>
    <row r="32" spans="1:23" x14ac:dyDescent="0.3">
      <c r="A32" t="s">
        <v>0</v>
      </c>
      <c r="B32" t="s">
        <v>13</v>
      </c>
      <c r="C32" t="s">
        <v>380</v>
      </c>
      <c r="D32" t="s">
        <v>12</v>
      </c>
      <c r="E32" t="s">
        <v>15</v>
      </c>
      <c r="F32" t="s">
        <v>15</v>
      </c>
      <c r="G32" t="s">
        <v>15</v>
      </c>
      <c r="H32" t="s">
        <v>29</v>
      </c>
      <c r="W32">
        <v>29.146393546894803</v>
      </c>
    </row>
    <row r="33" spans="1:23" x14ac:dyDescent="0.3">
      <c r="A33" t="s">
        <v>879</v>
      </c>
      <c r="B33">
        <v>21.575099999999999</v>
      </c>
      <c r="C33">
        <v>36.046300000000002</v>
      </c>
      <c r="D33">
        <v>41.367199999999997</v>
      </c>
      <c r="E33">
        <v>2.64E-3</v>
      </c>
      <c r="F33">
        <v>5.4999999999999997E-3</v>
      </c>
      <c r="G33">
        <v>3.0200000000000001E-3</v>
      </c>
      <c r="H33">
        <v>98.999799999999993</v>
      </c>
      <c r="J33">
        <f t="shared" ref="J33" si="61">AVERAGE(E33:G33)</f>
        <v>3.7199999999999998E-3</v>
      </c>
      <c r="K33" s="22">
        <f t="shared" ref="K33" si="62">J33*10000</f>
        <v>37.199999999999996</v>
      </c>
      <c r="M33" s="36">
        <f t="shared" ref="M33" si="63">C33</f>
        <v>36.046300000000002</v>
      </c>
      <c r="N33" s="36">
        <f t="shared" ref="N33" si="64">B33/32.06</f>
        <v>0.67296007485963805</v>
      </c>
      <c r="O33" s="36">
        <f t="shared" ref="O33" si="65">(M33)/55.85</f>
        <v>0.64541271262309763</v>
      </c>
      <c r="P33" s="36">
        <f t="shared" ref="P33" si="66">(D33)/74.94</f>
        <v>0.55200427008273278</v>
      </c>
      <c r="Q33" s="36">
        <f t="shared" ref="Q33" si="67">SUM(N33:P33)</f>
        <v>1.8703770575654683</v>
      </c>
      <c r="R33" s="36">
        <f t="shared" ref="R33" si="68">100*N33/Q33</f>
        <v>35.979914966214373</v>
      </c>
      <c r="S33" s="36">
        <f t="shared" ref="S33" si="69">100*O33/Q33</f>
        <v>34.507090963956948</v>
      </c>
      <c r="T33" s="38">
        <f t="shared" ref="T33" si="70">100*P33/Q33</f>
        <v>29.512994069828679</v>
      </c>
      <c r="U33" s="36">
        <f t="shared" ref="U33" si="71">SUM(R33:T33)</f>
        <v>100</v>
      </c>
      <c r="W33">
        <v>27.928962625357595</v>
      </c>
    </row>
    <row r="34" spans="1:23" x14ac:dyDescent="0.3">
      <c r="A34" t="s">
        <v>880</v>
      </c>
      <c r="B34">
        <v>21.836500000000001</v>
      </c>
      <c r="C34">
        <v>35.9542</v>
      </c>
      <c r="D34">
        <v>40.912599999999998</v>
      </c>
      <c r="E34">
        <v>2.0899999999999998E-3</v>
      </c>
      <c r="F34">
        <v>2.4099999999999998E-3</v>
      </c>
      <c r="G34">
        <v>3.82E-3</v>
      </c>
      <c r="H34">
        <v>98.711699999999993</v>
      </c>
      <c r="J34">
        <f t="shared" ref="J34:J40" si="72">AVERAGE(E34:G34)</f>
        <v>2.7733333333333329E-3</v>
      </c>
      <c r="K34" s="22">
        <f t="shared" ref="K34:K40" si="73">J34*10000</f>
        <v>27.733333333333331</v>
      </c>
      <c r="M34" s="36">
        <f t="shared" ref="M34:M40" si="74">C34</f>
        <v>35.9542</v>
      </c>
      <c r="N34" s="36">
        <f t="shared" ref="N34:N40" si="75">B34/32.06</f>
        <v>0.6811135371179039</v>
      </c>
      <c r="O34" s="36">
        <f t="shared" ref="O34:O40" si="76">(M34)/55.85</f>
        <v>0.64376365264100266</v>
      </c>
      <c r="P34" s="36">
        <f t="shared" ref="P34:P40" si="77">(D34)/74.94</f>
        <v>0.54593808380037356</v>
      </c>
      <c r="Q34" s="36">
        <f t="shared" ref="Q34:Q40" si="78">SUM(N34:P34)</f>
        <v>1.8708152735592802</v>
      </c>
      <c r="R34" s="36">
        <f t="shared" ref="R34:R40" si="79">100*N34/Q34</f>
        <v>36.407311119609666</v>
      </c>
      <c r="S34" s="36">
        <f t="shared" ref="S34:S40" si="80">100*O34/Q34</f>
        <v>34.410861496561537</v>
      </c>
      <c r="T34" s="38">
        <f t="shared" ref="T34:T40" si="81">100*P34/Q34</f>
        <v>29.181827383828793</v>
      </c>
      <c r="U34" s="36">
        <f t="shared" ref="U34:U40" si="82">SUM(R34:T34)</f>
        <v>100</v>
      </c>
      <c r="W34">
        <v>29.673122438933255</v>
      </c>
    </row>
    <row r="35" spans="1:23" x14ac:dyDescent="0.3">
      <c r="A35" t="s">
        <v>881</v>
      </c>
      <c r="B35">
        <v>22.9068</v>
      </c>
      <c r="C35">
        <v>36.206099999999999</v>
      </c>
      <c r="D35">
        <v>39.760300000000001</v>
      </c>
      <c r="E35">
        <v>5.7000000000000002E-3</v>
      </c>
      <c r="F35">
        <v>5.9800000000000001E-3</v>
      </c>
      <c r="G35">
        <v>2.3900000000000002E-3</v>
      </c>
      <c r="H35">
        <v>98.887299999999996</v>
      </c>
      <c r="J35">
        <f t="shared" si="72"/>
        <v>4.6899999999999997E-3</v>
      </c>
      <c r="K35" s="22">
        <f t="shared" si="73"/>
        <v>46.9</v>
      </c>
      <c r="M35" s="36">
        <f t="shared" si="74"/>
        <v>36.206099999999999</v>
      </c>
      <c r="N35" s="36">
        <f t="shared" si="75"/>
        <v>0.71449781659388645</v>
      </c>
      <c r="O35" s="36">
        <f t="shared" si="76"/>
        <v>0.64827394807520144</v>
      </c>
      <c r="P35" s="36">
        <f t="shared" si="77"/>
        <v>0.53056178275954102</v>
      </c>
      <c r="Q35" s="36">
        <f t="shared" si="78"/>
        <v>1.893333547428629</v>
      </c>
      <c r="R35" s="36">
        <f t="shared" si="79"/>
        <v>37.737556468286272</v>
      </c>
      <c r="S35" s="36">
        <f t="shared" si="80"/>
        <v>34.239817329367781</v>
      </c>
      <c r="T35" s="38">
        <f t="shared" si="81"/>
        <v>28.022626202345947</v>
      </c>
      <c r="U35" s="36">
        <f t="shared" si="82"/>
        <v>100</v>
      </c>
      <c r="W35">
        <f>_xlfn.STDEV.P(W4:W34)</f>
        <v>1.0837715500556635</v>
      </c>
    </row>
    <row r="36" spans="1:23" x14ac:dyDescent="0.3">
      <c r="A36" t="s">
        <v>882</v>
      </c>
      <c r="B36">
        <v>22.040400000000002</v>
      </c>
      <c r="C36">
        <v>35.940899999999999</v>
      </c>
      <c r="D36">
        <v>40.981200000000001</v>
      </c>
      <c r="E36">
        <v>1.0399999999999999E-3</v>
      </c>
      <c r="F36">
        <v>7.0600000000000003E-3</v>
      </c>
      <c r="G36">
        <v>5.4299999999999999E-3</v>
      </c>
      <c r="H36">
        <v>98.975999999999999</v>
      </c>
      <c r="J36">
        <f t="shared" si="72"/>
        <v>4.5100000000000001E-3</v>
      </c>
      <c r="K36" s="22">
        <f t="shared" si="73"/>
        <v>45.1</v>
      </c>
      <c r="M36" s="36">
        <f t="shared" si="74"/>
        <v>35.940899999999999</v>
      </c>
      <c r="N36" s="36">
        <f t="shared" si="75"/>
        <v>0.6874734872114785</v>
      </c>
      <c r="O36" s="36">
        <f t="shared" si="76"/>
        <v>0.64352551477170994</v>
      </c>
      <c r="P36" s="36">
        <f t="shared" si="77"/>
        <v>0.54685348278622903</v>
      </c>
      <c r="Q36" s="36">
        <f t="shared" si="78"/>
        <v>1.8778524847694176</v>
      </c>
      <c r="R36" s="36">
        <f t="shared" si="79"/>
        <v>36.609557608349284</v>
      </c>
      <c r="S36" s="36">
        <f t="shared" si="80"/>
        <v>34.26922615014292</v>
      </c>
      <c r="T36" s="38">
        <f t="shared" si="81"/>
        <v>29.121216241507781</v>
      </c>
      <c r="U36" s="36">
        <f t="shared" si="82"/>
        <v>99.999999999999986</v>
      </c>
    </row>
    <row r="37" spans="1:23" x14ac:dyDescent="0.3">
      <c r="A37" t="s">
        <v>883</v>
      </c>
      <c r="B37">
        <v>22.4682</v>
      </c>
      <c r="C37">
        <v>36.198300000000003</v>
      </c>
      <c r="D37">
        <v>40.2348</v>
      </c>
      <c r="E37">
        <v>4.7200000000000002E-3</v>
      </c>
      <c r="F37">
        <v>5.5599999999999998E-3</v>
      </c>
      <c r="G37">
        <v>3.2000000000000003E-4</v>
      </c>
      <c r="H37">
        <v>98.911900000000003</v>
      </c>
      <c r="J37">
        <f t="shared" si="72"/>
        <v>3.5333333333333341E-3</v>
      </c>
      <c r="K37" s="22">
        <f t="shared" si="73"/>
        <v>35.333333333333343</v>
      </c>
      <c r="M37" s="36">
        <f t="shared" si="74"/>
        <v>36.198300000000003</v>
      </c>
      <c r="N37" s="36">
        <f t="shared" si="75"/>
        <v>0.70081721771678096</v>
      </c>
      <c r="O37" s="36">
        <f t="shared" si="76"/>
        <v>0.64813428827215758</v>
      </c>
      <c r="P37" s="36">
        <f t="shared" si="77"/>
        <v>0.53689351481184955</v>
      </c>
      <c r="Q37" s="36">
        <f t="shared" si="78"/>
        <v>1.885845020800788</v>
      </c>
      <c r="R37" s="36">
        <f t="shared" si="79"/>
        <v>37.161973014049281</v>
      </c>
      <c r="S37" s="36">
        <f t="shared" si="80"/>
        <v>34.368374979028751</v>
      </c>
      <c r="T37" s="38">
        <f t="shared" si="81"/>
        <v>28.469652006921969</v>
      </c>
      <c r="U37" s="36">
        <f t="shared" si="82"/>
        <v>100</v>
      </c>
    </row>
    <row r="38" spans="1:23" x14ac:dyDescent="0.3">
      <c r="A38" t="s">
        <v>884</v>
      </c>
      <c r="B38">
        <v>21.058800000000002</v>
      </c>
      <c r="C38">
        <v>35.683599999999998</v>
      </c>
      <c r="D38">
        <v>41.640599999999999</v>
      </c>
      <c r="E38">
        <v>1.2E-4</v>
      </c>
      <c r="F38">
        <v>1.0300000000000001E-3</v>
      </c>
      <c r="G38">
        <v>9.0000000000000006E-5</v>
      </c>
      <c r="H38">
        <v>98.384200000000007</v>
      </c>
      <c r="J38">
        <f t="shared" si="72"/>
        <v>4.1333333333333342E-4</v>
      </c>
      <c r="K38" s="22">
        <f t="shared" si="73"/>
        <v>4.1333333333333346</v>
      </c>
      <c r="M38" s="36">
        <f t="shared" si="74"/>
        <v>35.683599999999998</v>
      </c>
      <c r="N38" s="36">
        <f t="shared" si="75"/>
        <v>0.65685589519650656</v>
      </c>
      <c r="O38" s="36">
        <f t="shared" si="76"/>
        <v>0.63891853178155766</v>
      </c>
      <c r="P38" s="36">
        <f t="shared" si="77"/>
        <v>0.55565252201761406</v>
      </c>
      <c r="Q38" s="36">
        <f t="shared" si="78"/>
        <v>1.8514269489956783</v>
      </c>
      <c r="R38" s="36">
        <f t="shared" si="79"/>
        <v>35.478358762835526</v>
      </c>
      <c r="S38" s="36">
        <f t="shared" si="80"/>
        <v>34.509518840489179</v>
      </c>
      <c r="T38" s="38">
        <f t="shared" si="81"/>
        <v>30.012122396675295</v>
      </c>
      <c r="U38" s="36">
        <f t="shared" si="82"/>
        <v>100</v>
      </c>
    </row>
    <row r="39" spans="1:23" x14ac:dyDescent="0.3">
      <c r="A39" t="s">
        <v>885</v>
      </c>
      <c r="B39">
        <v>22.639299999999999</v>
      </c>
      <c r="C39">
        <v>36.105800000000002</v>
      </c>
      <c r="D39">
        <v>40.008099999999999</v>
      </c>
      <c r="E39">
        <v>9.8799999999999999E-3</v>
      </c>
      <c r="F39">
        <v>4.0499999999999998E-3</v>
      </c>
      <c r="G39">
        <v>8.8299999999999993E-3</v>
      </c>
      <c r="H39">
        <v>98.775999999999996</v>
      </c>
      <c r="J39">
        <f t="shared" si="72"/>
        <v>7.586666666666666E-3</v>
      </c>
      <c r="K39" s="22">
        <f t="shared" si="73"/>
        <v>75.86666666666666</v>
      </c>
      <c r="M39" s="36">
        <f t="shared" si="74"/>
        <v>36.105800000000002</v>
      </c>
      <c r="N39" s="36">
        <f t="shared" si="75"/>
        <v>0.70615408608858377</v>
      </c>
      <c r="O39" s="36">
        <f t="shared" si="76"/>
        <v>0.64647806624888093</v>
      </c>
      <c r="P39" s="36">
        <f t="shared" si="77"/>
        <v>0.53386842807579393</v>
      </c>
      <c r="Q39" s="36">
        <f t="shared" si="78"/>
        <v>1.8865005804132586</v>
      </c>
      <c r="R39" s="36">
        <f t="shared" si="79"/>
        <v>37.431957001247937</v>
      </c>
      <c r="S39" s="36">
        <f t="shared" si="80"/>
        <v>34.268638608489738</v>
      </c>
      <c r="T39" s="38">
        <f t="shared" si="81"/>
        <v>28.299404390262321</v>
      </c>
      <c r="U39" s="36">
        <f t="shared" si="82"/>
        <v>100</v>
      </c>
    </row>
    <row r="40" spans="1:23" x14ac:dyDescent="0.3">
      <c r="A40" t="s">
        <v>886</v>
      </c>
      <c r="B40">
        <v>21.703900000000001</v>
      </c>
      <c r="C40">
        <v>35.713299999999997</v>
      </c>
      <c r="D40">
        <v>41.501300000000001</v>
      </c>
      <c r="E40">
        <v>-7.2999999999999996E-4</v>
      </c>
      <c r="F40">
        <v>4.4400000000000004E-3</v>
      </c>
      <c r="G40">
        <v>2.96E-3</v>
      </c>
      <c r="H40">
        <v>98.925200000000004</v>
      </c>
      <c r="J40">
        <f t="shared" si="72"/>
        <v>2.2233333333333337E-3</v>
      </c>
      <c r="K40" s="22">
        <f t="shared" si="73"/>
        <v>22.233333333333338</v>
      </c>
      <c r="M40" s="36">
        <f t="shared" si="74"/>
        <v>35.713299999999997</v>
      </c>
      <c r="N40" s="36">
        <f t="shared" si="75"/>
        <v>0.67697754210854644</v>
      </c>
      <c r="O40" s="36">
        <f t="shared" si="76"/>
        <v>0.63945031333930158</v>
      </c>
      <c r="P40" s="36">
        <f t="shared" si="77"/>
        <v>0.55379370162796904</v>
      </c>
      <c r="Q40" s="36">
        <f t="shared" si="78"/>
        <v>1.8702215570758172</v>
      </c>
      <c r="R40" s="36">
        <f t="shared" si="79"/>
        <v>36.197718903798432</v>
      </c>
      <c r="S40" s="36">
        <f t="shared" si="80"/>
        <v>34.191152963668827</v>
      </c>
      <c r="T40" s="38">
        <f t="shared" si="81"/>
        <v>29.611128132532734</v>
      </c>
      <c r="U40" s="36">
        <f t="shared" si="82"/>
        <v>100</v>
      </c>
    </row>
    <row r="43" spans="1:23" x14ac:dyDescent="0.3">
      <c r="A43" s="1" t="s">
        <v>872</v>
      </c>
      <c r="B43" s="1" t="s">
        <v>716</v>
      </c>
    </row>
    <row r="44" spans="1:23" x14ac:dyDescent="0.3">
      <c r="A44" t="s">
        <v>0</v>
      </c>
      <c r="B44" t="s">
        <v>13</v>
      </c>
      <c r="C44" t="s">
        <v>380</v>
      </c>
      <c r="D44" t="s">
        <v>12</v>
      </c>
      <c r="E44" t="s">
        <v>15</v>
      </c>
      <c r="F44" t="s">
        <v>15</v>
      </c>
      <c r="G44" t="s">
        <v>15</v>
      </c>
      <c r="H44" t="s">
        <v>29</v>
      </c>
    </row>
    <row r="45" spans="1:23" x14ac:dyDescent="0.3">
      <c r="A45" t="s">
        <v>887</v>
      </c>
      <c r="B45">
        <v>23.761199999999999</v>
      </c>
      <c r="C45">
        <v>35.737699999999997</v>
      </c>
      <c r="D45">
        <v>38.651600000000002</v>
      </c>
      <c r="E45">
        <v>-5.9999999999999995E-4</v>
      </c>
      <c r="F45">
        <v>3.9100000000000003E-3</v>
      </c>
      <c r="G45">
        <v>7.6000000000000004E-4</v>
      </c>
      <c r="H45">
        <v>98.154600000000002</v>
      </c>
      <c r="J45">
        <f t="shared" ref="J45" si="83">AVERAGE(E45:G45)</f>
        <v>1.3566666666666668E-3</v>
      </c>
      <c r="K45" s="22">
        <f t="shared" ref="K45" si="84">J45*10000</f>
        <v>13.566666666666668</v>
      </c>
      <c r="M45" s="36">
        <f t="shared" ref="M45" si="85">C45</f>
        <v>35.737699999999997</v>
      </c>
      <c r="N45" s="36">
        <f t="shared" ref="N45" si="86">B45/32.06</f>
        <v>0.74114784778540233</v>
      </c>
      <c r="O45" s="36">
        <f t="shared" ref="O45" si="87">(M45)/55.85</f>
        <v>0.63988719785138759</v>
      </c>
      <c r="P45" s="36">
        <f t="shared" ref="P45" si="88">(D45)/74.94</f>
        <v>0.51576728049105958</v>
      </c>
      <c r="Q45" s="36">
        <f t="shared" ref="Q45" si="89">SUM(N45:P45)</f>
        <v>1.8968023261278495</v>
      </c>
      <c r="R45" s="36">
        <f t="shared" ref="R45" si="90">100*N45/Q45</f>
        <v>39.073541695743728</v>
      </c>
      <c r="S45" s="36">
        <f t="shared" ref="S45" si="91">100*O45/Q45</f>
        <v>33.735049195013346</v>
      </c>
      <c r="T45" s="38">
        <f t="shared" ref="T45" si="92">100*P45/Q45</f>
        <v>27.191409109242915</v>
      </c>
      <c r="U45" s="36">
        <f t="shared" ref="U45" si="93">SUM(R45:T45)</f>
        <v>99.999999999999986</v>
      </c>
    </row>
    <row r="46" spans="1:23" x14ac:dyDescent="0.3">
      <c r="A46" t="s">
        <v>888</v>
      </c>
      <c r="B46">
        <v>22.310700000000001</v>
      </c>
      <c r="C46">
        <v>36.034100000000002</v>
      </c>
      <c r="D46">
        <v>40.687199999999997</v>
      </c>
      <c r="E46">
        <v>5.2999999999999998E-4</v>
      </c>
      <c r="F46">
        <v>8.6599999999999993E-3</v>
      </c>
      <c r="G46">
        <v>2.7200000000000002E-3</v>
      </c>
      <c r="H46">
        <v>99.043899999999994</v>
      </c>
      <c r="J46">
        <f t="shared" ref="J46:J50" si="94">AVERAGE(E46:G46)</f>
        <v>3.9699999999999996E-3</v>
      </c>
      <c r="K46" s="22">
        <f t="shared" ref="K46:K50" si="95">J46*10000</f>
        <v>39.699999999999996</v>
      </c>
      <c r="M46" s="36">
        <f t="shared" ref="M46:M50" si="96">C46</f>
        <v>36.034100000000002</v>
      </c>
      <c r="N46" s="36">
        <f t="shared" ref="N46:N50" si="97">B46/32.06</f>
        <v>0.69590455396132245</v>
      </c>
      <c r="O46" s="36">
        <f t="shared" ref="O46:O50" si="98">(M46)/55.85</f>
        <v>0.64519427036705468</v>
      </c>
      <c r="P46" s="36">
        <f t="shared" ref="P46:P50" si="99">(D46)/74.94</f>
        <v>0.54293034427542031</v>
      </c>
      <c r="Q46" s="36">
        <f t="shared" ref="Q46:Q50" si="100">SUM(N46:P46)</f>
        <v>1.8840291686037975</v>
      </c>
      <c r="R46" s="36">
        <f t="shared" ref="R46:R50" si="101">100*N46/Q46</f>
        <v>36.937037151979887</v>
      </c>
      <c r="S46" s="36">
        <f t="shared" ref="S46:S50" si="102">100*O46/Q46</f>
        <v>34.245450182981536</v>
      </c>
      <c r="T46" s="38">
        <f t="shared" ref="T46:T50" si="103">100*P46/Q46</f>
        <v>28.817512665038574</v>
      </c>
      <c r="U46" s="36">
        <f t="shared" ref="U46:U50" si="104">SUM(R46:T46)</f>
        <v>100</v>
      </c>
    </row>
    <row r="47" spans="1:23" x14ac:dyDescent="0.3">
      <c r="A47" t="s">
        <v>889</v>
      </c>
      <c r="B47">
        <v>21.129899999999999</v>
      </c>
      <c r="C47">
        <v>35.618899999999996</v>
      </c>
      <c r="D47">
        <v>42.265099999999997</v>
      </c>
      <c r="E47">
        <v>-7.1900000000000002E-3</v>
      </c>
      <c r="F47">
        <v>3.29E-3</v>
      </c>
      <c r="G47">
        <v>4.9199999999999999E-3</v>
      </c>
      <c r="H47">
        <v>99.014799999999994</v>
      </c>
      <c r="J47">
        <f t="shared" si="94"/>
        <v>3.3999999999999986E-4</v>
      </c>
      <c r="K47" s="22">
        <f t="shared" si="95"/>
        <v>3.3999999999999986</v>
      </c>
      <c r="M47" s="36">
        <f t="shared" si="96"/>
        <v>35.618899999999996</v>
      </c>
      <c r="N47" s="36">
        <f t="shared" si="97"/>
        <v>0.659073611977542</v>
      </c>
      <c r="O47" s="36">
        <f t="shared" si="98"/>
        <v>0.63776007162041171</v>
      </c>
      <c r="P47" s="36">
        <f t="shared" si="99"/>
        <v>0.56398585535094736</v>
      </c>
      <c r="Q47" s="36">
        <f t="shared" si="100"/>
        <v>1.8608195389489011</v>
      </c>
      <c r="R47" s="36">
        <f t="shared" si="101"/>
        <v>35.418459349896175</v>
      </c>
      <c r="S47" s="36">
        <f t="shared" si="102"/>
        <v>34.27307475396865</v>
      </c>
      <c r="T47" s="38">
        <f t="shared" si="103"/>
        <v>30.308465896135171</v>
      </c>
      <c r="U47" s="36">
        <f t="shared" si="104"/>
        <v>100</v>
      </c>
    </row>
    <row r="48" spans="1:23" x14ac:dyDescent="0.3">
      <c r="A48" t="s">
        <v>890</v>
      </c>
      <c r="B48">
        <v>21.526299999999999</v>
      </c>
      <c r="C48">
        <v>34.6387</v>
      </c>
      <c r="D48">
        <v>39.818100000000001</v>
      </c>
      <c r="E48">
        <v>-5.2999999999999998E-4</v>
      </c>
      <c r="F48">
        <v>2.0600000000000002E-3</v>
      </c>
      <c r="G48">
        <v>1.32E-3</v>
      </c>
      <c r="H48">
        <v>95.986000000000004</v>
      </c>
      <c r="J48">
        <f t="shared" si="94"/>
        <v>9.5E-4</v>
      </c>
      <c r="K48" s="22">
        <f t="shared" si="95"/>
        <v>9.5</v>
      </c>
      <c r="M48" s="36">
        <f t="shared" si="96"/>
        <v>34.6387</v>
      </c>
      <c r="N48" s="36">
        <f t="shared" si="97"/>
        <v>0.67143792888334364</v>
      </c>
      <c r="O48" s="36">
        <f t="shared" si="98"/>
        <v>0.6202094897045658</v>
      </c>
      <c r="P48" s="36">
        <f t="shared" si="99"/>
        <v>0.53133306645316258</v>
      </c>
      <c r="Q48" s="36">
        <f t="shared" si="100"/>
        <v>1.822980485041072</v>
      </c>
      <c r="R48" s="36">
        <f t="shared" si="101"/>
        <v>36.831876939605088</v>
      </c>
      <c r="S48" s="36">
        <f t="shared" si="102"/>
        <v>34.021729513500105</v>
      </c>
      <c r="T48" s="38">
        <f t="shared" si="103"/>
        <v>29.146393546894803</v>
      </c>
      <c r="U48" s="36">
        <f t="shared" si="104"/>
        <v>99.999999999999986</v>
      </c>
    </row>
    <row r="49" spans="1:21" x14ac:dyDescent="0.3">
      <c r="A49" t="s">
        <v>891</v>
      </c>
      <c r="B49">
        <v>23.007400000000001</v>
      </c>
      <c r="C49">
        <v>36.307200000000002</v>
      </c>
      <c r="D49">
        <v>39.7196</v>
      </c>
      <c r="E49">
        <v>-1.92E-3</v>
      </c>
      <c r="F49">
        <v>1.73E-3</v>
      </c>
      <c r="G49">
        <v>-6.0999999999999997E-4</v>
      </c>
      <c r="H49">
        <v>99.0334</v>
      </c>
      <c r="J49">
        <f t="shared" si="94"/>
        <v>-2.6666666666666668E-4</v>
      </c>
      <c r="K49" s="22">
        <f t="shared" si="95"/>
        <v>-2.666666666666667</v>
      </c>
      <c r="M49" s="36">
        <f t="shared" si="96"/>
        <v>36.307200000000002</v>
      </c>
      <c r="N49" s="36">
        <f t="shared" si="97"/>
        <v>0.71763568309419834</v>
      </c>
      <c r="O49" s="36">
        <f t="shared" si="98"/>
        <v>0.65008415398388542</v>
      </c>
      <c r="P49" s="36">
        <f t="shared" si="99"/>
        <v>0.5300186816119562</v>
      </c>
      <c r="Q49" s="36">
        <f t="shared" si="100"/>
        <v>1.8977385186900402</v>
      </c>
      <c r="R49" s="36">
        <f t="shared" si="101"/>
        <v>37.815308907233636</v>
      </c>
      <c r="S49" s="36">
        <f t="shared" si="102"/>
        <v>34.255728467408758</v>
      </c>
      <c r="T49" s="38">
        <f t="shared" si="103"/>
        <v>27.928962625357595</v>
      </c>
      <c r="U49" s="36">
        <f t="shared" si="104"/>
        <v>100</v>
      </c>
    </row>
    <row r="50" spans="1:21" x14ac:dyDescent="0.3">
      <c r="A50" t="s">
        <v>892</v>
      </c>
      <c r="B50">
        <v>21.6248</v>
      </c>
      <c r="C50">
        <v>35.969000000000001</v>
      </c>
      <c r="D50">
        <v>41.691600000000001</v>
      </c>
      <c r="E50">
        <v>3.0899999999999999E-3</v>
      </c>
      <c r="F50">
        <v>4.9699999999999996E-3</v>
      </c>
      <c r="G50">
        <v>7.1799999999999998E-3</v>
      </c>
      <c r="H50">
        <v>99.300700000000006</v>
      </c>
      <c r="J50">
        <f t="shared" si="94"/>
        <v>5.0800000000000003E-3</v>
      </c>
      <c r="K50" s="22">
        <f t="shared" si="95"/>
        <v>50.800000000000004</v>
      </c>
      <c r="M50" s="36">
        <f t="shared" si="96"/>
        <v>35.969000000000001</v>
      </c>
      <c r="N50" s="36">
        <f t="shared" si="97"/>
        <v>0.67451029320024947</v>
      </c>
      <c r="O50" s="36">
        <f t="shared" si="98"/>
        <v>0.64402864816472694</v>
      </c>
      <c r="P50" s="36">
        <f t="shared" si="99"/>
        <v>0.55633306645316261</v>
      </c>
      <c r="Q50" s="36">
        <f t="shared" si="100"/>
        <v>1.8748720078181389</v>
      </c>
      <c r="R50" s="36">
        <f t="shared" si="101"/>
        <v>35.976338138687296</v>
      </c>
      <c r="S50" s="36">
        <f t="shared" si="102"/>
        <v>34.350539422379455</v>
      </c>
      <c r="T50" s="38">
        <f t="shared" si="103"/>
        <v>29.673122438933255</v>
      </c>
      <c r="U50" s="36">
        <f t="shared" si="104"/>
        <v>100</v>
      </c>
    </row>
    <row r="56" spans="1:21" x14ac:dyDescent="0.3">
      <c r="A56" s="1"/>
      <c r="B56" s="1"/>
    </row>
    <row r="57" spans="1:21" x14ac:dyDescent="0.3">
      <c r="A57" s="1"/>
      <c r="B57" s="1"/>
    </row>
  </sheetData>
  <conditionalFormatting sqref="K45:K50">
    <cfRule type="cellIs" dxfId="43" priority="1" operator="greaterThan">
      <formula>100</formula>
    </cfRule>
  </conditionalFormatting>
  <conditionalFormatting sqref="K4:K11">
    <cfRule type="cellIs" dxfId="42" priority="5" operator="greaterThan">
      <formula>100</formula>
    </cfRule>
  </conditionalFormatting>
  <conditionalFormatting sqref="K16:K21">
    <cfRule type="cellIs" dxfId="41" priority="4" operator="greaterThan">
      <formula>100</formula>
    </cfRule>
  </conditionalFormatting>
  <conditionalFormatting sqref="K26:K28">
    <cfRule type="cellIs" dxfId="40" priority="3" operator="greaterThan">
      <formula>100</formula>
    </cfRule>
  </conditionalFormatting>
  <conditionalFormatting sqref="K33:K40">
    <cfRule type="cellIs" dxfId="39" priority="2" operator="greaterThan">
      <formula>100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551"/>
  <sheetViews>
    <sheetView topLeftCell="A2" workbookViewId="0">
      <pane ySplit="1" topLeftCell="A3" activePane="bottomLeft" state="frozen"/>
      <selection activeCell="AB193" sqref="AB193"/>
      <selection pane="bottomLeft" activeCell="AB193" sqref="AB193"/>
    </sheetView>
  </sheetViews>
  <sheetFormatPr defaultRowHeight="14.4" x14ac:dyDescent="0.3"/>
  <cols>
    <col min="21" max="21" width="8.88671875" style="23"/>
  </cols>
  <sheetData>
    <row r="1" spans="1:22" x14ac:dyDescent="0.3">
      <c r="U1"/>
    </row>
    <row r="2" spans="1:22" x14ac:dyDescent="0.3">
      <c r="A2" t="s">
        <v>0</v>
      </c>
      <c r="B2" t="s">
        <v>12</v>
      </c>
      <c r="C2" t="s">
        <v>13</v>
      </c>
      <c r="D2" t="s">
        <v>14</v>
      </c>
      <c r="E2" t="s">
        <v>15</v>
      </c>
      <c r="F2" t="s">
        <v>15</v>
      </c>
      <c r="G2" t="s">
        <v>15</v>
      </c>
      <c r="H2" t="s">
        <v>29</v>
      </c>
      <c r="K2" s="8" t="s">
        <v>68</v>
      </c>
      <c r="L2" s="2" t="s">
        <v>295</v>
      </c>
      <c r="N2" t="s">
        <v>60</v>
      </c>
      <c r="O2" t="s">
        <v>61</v>
      </c>
      <c r="P2" t="s">
        <v>62</v>
      </c>
      <c r="Q2" t="s">
        <v>63</v>
      </c>
      <c r="R2" t="s">
        <v>64</v>
      </c>
      <c r="S2" t="s">
        <v>65</v>
      </c>
      <c r="T2" t="s">
        <v>66</v>
      </c>
      <c r="U2" t="s">
        <v>67</v>
      </c>
    </row>
    <row r="3" spans="1:22" x14ac:dyDescent="0.3">
      <c r="A3" t="s">
        <v>30</v>
      </c>
      <c r="B3">
        <v>43.444400000000002</v>
      </c>
      <c r="C3">
        <v>20.9818</v>
      </c>
      <c r="D3">
        <v>35.283499999999997</v>
      </c>
      <c r="E3">
        <v>3.2759999999999997E-2</v>
      </c>
      <c r="F3">
        <v>3.8940000000000002E-2</v>
      </c>
      <c r="G3">
        <v>3.2530000000000003E-2</v>
      </c>
      <c r="H3" s="7">
        <v>99.813900000000004</v>
      </c>
      <c r="J3">
        <f t="shared" ref="J3" si="0">AVERAGE(E3:G3)</f>
        <v>3.4743333333333334E-2</v>
      </c>
      <c r="K3" s="10">
        <f t="shared" ref="K3" si="1">J3*10000</f>
        <v>347.43333333333334</v>
      </c>
      <c r="L3" s="7">
        <f>_xlfn.STDEV.S(E3:G3)*100</f>
        <v>0.36362388993757466</v>
      </c>
      <c r="N3" s="3">
        <f>D3</f>
        <v>35.283499999999997</v>
      </c>
      <c r="O3" s="3">
        <f>C3/32.06</f>
        <v>0.65445414847161565</v>
      </c>
      <c r="P3" s="3">
        <f>(N3)/55.85</f>
        <v>0.63175470008952539</v>
      </c>
      <c r="Q3" s="3">
        <f>(B3)/74.94</f>
        <v>0.57972244462236455</v>
      </c>
      <c r="R3" s="3">
        <f>SUM(O3:Q3)</f>
        <v>1.8659312931835057</v>
      </c>
      <c r="S3" s="3">
        <f>100*O3/R3</f>
        <v>35.073861018485694</v>
      </c>
      <c r="T3" s="3">
        <f>100*P3/R3</f>
        <v>33.857339892278404</v>
      </c>
      <c r="U3" s="3">
        <f>100*Q3/R3</f>
        <v>31.068799089235892</v>
      </c>
      <c r="V3" s="3">
        <f>SUM(S3:U3)</f>
        <v>99.999999999999986</v>
      </c>
    </row>
    <row r="4" spans="1:22" x14ac:dyDescent="0.3">
      <c r="A4" t="s">
        <v>31</v>
      </c>
      <c r="B4">
        <v>38.648699999999998</v>
      </c>
      <c r="C4">
        <v>24.0854</v>
      </c>
      <c r="D4">
        <v>35.116399999999999</v>
      </c>
      <c r="E4">
        <v>6.8900000000000003E-3</v>
      </c>
      <c r="F4">
        <v>1.1679999999999999E-2</v>
      </c>
      <c r="G4">
        <v>9.5300000000000003E-3</v>
      </c>
      <c r="H4" s="7">
        <v>97.878600000000006</v>
      </c>
      <c r="J4">
        <f t="shared" ref="J4:J49" si="2">AVERAGE(E4:G4)</f>
        <v>9.3666666666666672E-3</v>
      </c>
      <c r="K4" s="10">
        <f t="shared" ref="K4:K49" si="3">J4*10000</f>
        <v>93.666666666666671</v>
      </c>
      <c r="L4" s="7">
        <f t="shared" ref="L4:L67" si="4">_xlfn.STDEV.S(E4:G4)*100</f>
        <v>0.23991734687873928</v>
      </c>
      <c r="N4" s="3">
        <f t="shared" ref="N4:N67" si="5">D4</f>
        <v>35.116399999999999</v>
      </c>
      <c r="O4" s="3">
        <f t="shared" ref="O4:O67" si="6">C4/32.06</f>
        <v>0.75126013724266993</v>
      </c>
      <c r="P4" s="3">
        <f t="shared" ref="P4:P67" si="7">(N4)/55.85</f>
        <v>0.62876275738585496</v>
      </c>
      <c r="Q4" s="3">
        <f t="shared" ref="Q4:Q67" si="8">(B4)/74.94</f>
        <v>0.51572858286629297</v>
      </c>
      <c r="R4" s="3">
        <f t="shared" ref="R4:R67" si="9">SUM(O4:Q4)</f>
        <v>1.8957514774948179</v>
      </c>
      <c r="S4" s="3">
        <f t="shared" ref="S4:S67" si="10">100*O4/R4</f>
        <v>39.628619371323872</v>
      </c>
      <c r="T4" s="3">
        <f t="shared" ref="T4:T67" si="11">100*P4/R4</f>
        <v>33.166940121114777</v>
      </c>
      <c r="U4" s="3">
        <f t="shared" ref="U4:U67" si="12">100*Q4/R4</f>
        <v>27.204440507561348</v>
      </c>
      <c r="V4" s="3">
        <f t="shared" ref="V4:V67" si="13">SUM(S4:U4)</f>
        <v>100</v>
      </c>
    </row>
    <row r="5" spans="1:22" x14ac:dyDescent="0.3">
      <c r="A5" t="s">
        <v>32</v>
      </c>
      <c r="B5">
        <v>41.9818</v>
      </c>
      <c r="C5">
        <v>21.779800000000002</v>
      </c>
      <c r="D5">
        <v>35.315600000000003</v>
      </c>
      <c r="E5">
        <v>2.2899999999999999E-3</v>
      </c>
      <c r="F5">
        <v>1.2700000000000001E-3</v>
      </c>
      <c r="G5">
        <v>-3.7499999999999999E-3</v>
      </c>
      <c r="H5" s="7">
        <v>99.076999999999998</v>
      </c>
      <c r="J5">
        <f t="shared" si="2"/>
        <v>-6.3333333333333359E-5</v>
      </c>
      <c r="K5" s="10">
        <f t="shared" si="3"/>
        <v>-0.63333333333333364</v>
      </c>
      <c r="L5" s="7">
        <f t="shared" si="4"/>
        <v>0.32332233658275655</v>
      </c>
      <c r="N5" s="3">
        <f t="shared" si="5"/>
        <v>35.315600000000003</v>
      </c>
      <c r="O5" s="3">
        <f t="shared" si="6"/>
        <v>0.67934497816593886</v>
      </c>
      <c r="P5" s="3">
        <f t="shared" si="7"/>
        <v>0.63232945389435991</v>
      </c>
      <c r="Q5" s="3">
        <f t="shared" si="8"/>
        <v>0.56020549773151851</v>
      </c>
      <c r="R5" s="3">
        <f t="shared" si="9"/>
        <v>1.8718799297918172</v>
      </c>
      <c r="S5" s="3">
        <f t="shared" si="10"/>
        <v>36.292123621491733</v>
      </c>
      <c r="T5" s="3">
        <f t="shared" si="11"/>
        <v>33.780449473844456</v>
      </c>
      <c r="U5" s="3">
        <f t="shared" si="12"/>
        <v>29.927426904663818</v>
      </c>
      <c r="V5" s="3">
        <f t="shared" si="13"/>
        <v>100.00000000000001</v>
      </c>
    </row>
    <row r="6" spans="1:22" x14ac:dyDescent="0.3">
      <c r="A6" s="4" t="s">
        <v>33</v>
      </c>
      <c r="B6" s="4">
        <v>43.390099999999997</v>
      </c>
      <c r="C6">
        <v>21.009</v>
      </c>
      <c r="D6">
        <v>35.500700000000002</v>
      </c>
      <c r="E6">
        <v>9.0100000000000006E-3</v>
      </c>
      <c r="F6">
        <v>4.81E-3</v>
      </c>
      <c r="G6">
        <v>8.8599999999999998E-3</v>
      </c>
      <c r="H6" s="7">
        <v>99.922499999999999</v>
      </c>
      <c r="J6">
        <f t="shared" si="2"/>
        <v>7.5599999999999999E-3</v>
      </c>
      <c r="K6" s="10">
        <f t="shared" si="3"/>
        <v>75.599999999999994</v>
      </c>
      <c r="L6" s="7">
        <f t="shared" si="4"/>
        <v>0.23827505114887715</v>
      </c>
      <c r="N6" s="3">
        <f t="shared" si="5"/>
        <v>35.500700000000002</v>
      </c>
      <c r="O6" s="3">
        <f t="shared" si="6"/>
        <v>0.65530255770430434</v>
      </c>
      <c r="P6" s="3">
        <f t="shared" si="7"/>
        <v>0.63564368845120867</v>
      </c>
      <c r="Q6" s="3">
        <f t="shared" si="8"/>
        <v>0.57899786495863359</v>
      </c>
      <c r="R6" s="3">
        <f t="shared" si="9"/>
        <v>1.8699441111141466</v>
      </c>
      <c r="S6" s="3">
        <f t="shared" si="10"/>
        <v>35.043964886943236</v>
      </c>
      <c r="T6" s="3">
        <f t="shared" si="11"/>
        <v>33.99265703574855</v>
      </c>
      <c r="U6" s="3">
        <f t="shared" si="12"/>
        <v>30.963378077308214</v>
      </c>
      <c r="V6" s="3">
        <f t="shared" si="13"/>
        <v>100</v>
      </c>
    </row>
    <row r="7" spans="1:22" x14ac:dyDescent="0.3">
      <c r="A7" t="s">
        <v>34</v>
      </c>
      <c r="B7">
        <v>43.574199999999998</v>
      </c>
      <c r="C7">
        <v>20.883199999999999</v>
      </c>
      <c r="D7">
        <v>37.0989</v>
      </c>
      <c r="E7">
        <v>5.6899999999999997E-3</v>
      </c>
      <c r="F7">
        <v>5.0899999999999999E-3</v>
      </c>
      <c r="G7">
        <v>0.01</v>
      </c>
      <c r="H7" s="7">
        <v>101.577</v>
      </c>
      <c r="J7">
        <f t="shared" si="2"/>
        <v>6.9266666666666669E-3</v>
      </c>
      <c r="K7" s="10">
        <f t="shared" si="3"/>
        <v>69.266666666666666</v>
      </c>
      <c r="L7" s="7">
        <f t="shared" si="4"/>
        <v>0.26784385998811577</v>
      </c>
      <c r="N7" s="3">
        <f t="shared" si="5"/>
        <v>37.0989</v>
      </c>
      <c r="O7" s="3">
        <f t="shared" si="6"/>
        <v>0.65137866500311903</v>
      </c>
      <c r="P7" s="3">
        <f t="shared" si="7"/>
        <v>0.664259623992838</v>
      </c>
      <c r="Q7" s="3">
        <f t="shared" si="8"/>
        <v>0.58145449693087803</v>
      </c>
      <c r="R7" s="3">
        <f t="shared" si="9"/>
        <v>1.8970927859268349</v>
      </c>
      <c r="S7" s="3">
        <f t="shared" si="10"/>
        <v>34.335625006601056</v>
      </c>
      <c r="T7" s="3">
        <f t="shared" si="11"/>
        <v>35.014609138809753</v>
      </c>
      <c r="U7" s="3">
        <f t="shared" si="12"/>
        <v>30.649765854589202</v>
      </c>
      <c r="V7" s="3">
        <f t="shared" si="13"/>
        <v>100.00000000000001</v>
      </c>
    </row>
    <row r="8" spans="1:22" x14ac:dyDescent="0.3">
      <c r="A8" t="s">
        <v>35</v>
      </c>
      <c r="B8">
        <v>37.5518</v>
      </c>
      <c r="C8">
        <v>25.197099999999999</v>
      </c>
      <c r="D8">
        <v>37.099600000000002</v>
      </c>
      <c r="E8">
        <v>2.3500000000000001E-3</v>
      </c>
      <c r="F8">
        <v>6.7499999999999999E-3</v>
      </c>
      <c r="G8">
        <v>3.8999999999999999E-4</v>
      </c>
      <c r="H8" s="7">
        <v>99.858000000000004</v>
      </c>
      <c r="J8">
        <f t="shared" si="2"/>
        <v>3.1633333333333335E-3</v>
      </c>
      <c r="K8" s="10">
        <f t="shared" si="3"/>
        <v>31.633333333333336</v>
      </c>
      <c r="L8" s="7">
        <f t="shared" si="4"/>
        <v>0.32570743518276229</v>
      </c>
      <c r="N8" s="3">
        <f t="shared" si="5"/>
        <v>37.099600000000002</v>
      </c>
      <c r="O8" s="3">
        <f t="shared" si="6"/>
        <v>0.78593574547723011</v>
      </c>
      <c r="P8" s="3">
        <f t="shared" si="7"/>
        <v>0.66427215756490599</v>
      </c>
      <c r="Q8" s="3">
        <f t="shared" si="8"/>
        <v>0.50109153989858557</v>
      </c>
      <c r="R8" s="3">
        <f t="shared" si="9"/>
        <v>1.9512994429407216</v>
      </c>
      <c r="S8" s="3">
        <f t="shared" si="10"/>
        <v>40.277557005437323</v>
      </c>
      <c r="T8" s="3">
        <f t="shared" si="11"/>
        <v>34.042553538774612</v>
      </c>
      <c r="U8" s="3">
        <f t="shared" si="12"/>
        <v>25.679889455788061</v>
      </c>
      <c r="V8" s="3">
        <f t="shared" si="13"/>
        <v>99.999999999999986</v>
      </c>
    </row>
    <row r="9" spans="1:22" x14ac:dyDescent="0.3">
      <c r="A9" t="s">
        <v>36</v>
      </c>
      <c r="B9">
        <v>38.375300000000003</v>
      </c>
      <c r="C9">
        <v>24.594999999999999</v>
      </c>
      <c r="D9">
        <v>37.3279</v>
      </c>
      <c r="E9">
        <v>-1.57E-3</v>
      </c>
      <c r="F9">
        <v>-1.1999999999999999E-3</v>
      </c>
      <c r="G9">
        <v>-4.5799999999999999E-3</v>
      </c>
      <c r="H9" s="7">
        <v>100.291</v>
      </c>
      <c r="J9">
        <f t="shared" si="2"/>
        <v>-2.4499999999999999E-3</v>
      </c>
      <c r="K9" s="10">
        <f t="shared" si="3"/>
        <v>-24.5</v>
      </c>
      <c r="L9" s="7">
        <f t="shared" si="4"/>
        <v>0.18538878067455969</v>
      </c>
      <c r="N9" s="3">
        <f t="shared" si="5"/>
        <v>37.3279</v>
      </c>
      <c r="O9" s="3">
        <f t="shared" si="6"/>
        <v>0.76715533374922007</v>
      </c>
      <c r="P9" s="3">
        <f t="shared" si="7"/>
        <v>0.66835989256938222</v>
      </c>
      <c r="Q9" s="3">
        <f t="shared" si="8"/>
        <v>0.51208033093141181</v>
      </c>
      <c r="R9" s="3">
        <f t="shared" si="9"/>
        <v>1.9475955572500139</v>
      </c>
      <c r="S9" s="3">
        <f t="shared" si="10"/>
        <v>39.389868748336845</v>
      </c>
      <c r="T9" s="3">
        <f t="shared" si="11"/>
        <v>34.317181002050546</v>
      </c>
      <c r="U9" s="3">
        <f t="shared" si="12"/>
        <v>26.29295024961262</v>
      </c>
      <c r="V9" s="3">
        <f t="shared" si="13"/>
        <v>100.00000000000001</v>
      </c>
    </row>
    <row r="10" spans="1:22" x14ac:dyDescent="0.3">
      <c r="A10" t="s">
        <v>37</v>
      </c>
      <c r="B10">
        <v>42.302399999999999</v>
      </c>
      <c r="C10">
        <v>22.074100000000001</v>
      </c>
      <c r="D10">
        <v>37.621499999999997</v>
      </c>
      <c r="E10">
        <v>0.10122</v>
      </c>
      <c r="F10">
        <v>0.10074</v>
      </c>
      <c r="G10">
        <v>9.9140000000000006E-2</v>
      </c>
      <c r="H10" s="7">
        <v>102.29900000000001</v>
      </c>
      <c r="J10">
        <f t="shared" si="2"/>
        <v>0.10036666666666667</v>
      </c>
      <c r="K10" s="10">
        <f t="shared" si="3"/>
        <v>1003.6666666666667</v>
      </c>
      <c r="L10" s="7">
        <f t="shared" si="4"/>
        <v>0.10890974856886451</v>
      </c>
      <c r="N10" s="3">
        <f t="shared" si="5"/>
        <v>37.621499999999997</v>
      </c>
      <c r="O10" s="3">
        <f t="shared" si="6"/>
        <v>0.68852464129756707</v>
      </c>
      <c r="P10" s="3">
        <f t="shared" si="7"/>
        <v>0.67361683079677703</v>
      </c>
      <c r="Q10" s="3">
        <f t="shared" si="8"/>
        <v>0.56448358686949562</v>
      </c>
      <c r="R10" s="3">
        <f t="shared" si="9"/>
        <v>1.9266250589638396</v>
      </c>
      <c r="S10" s="3">
        <f t="shared" si="10"/>
        <v>35.737344850474607</v>
      </c>
      <c r="T10" s="3">
        <f t="shared" si="11"/>
        <v>34.963566349492808</v>
      </c>
      <c r="U10" s="3">
        <f t="shared" si="12"/>
        <v>29.299088800032589</v>
      </c>
      <c r="V10" s="3">
        <f t="shared" si="13"/>
        <v>100</v>
      </c>
    </row>
    <row r="11" spans="1:22" x14ac:dyDescent="0.3">
      <c r="A11" t="s">
        <v>38</v>
      </c>
      <c r="B11">
        <v>40.191099999999999</v>
      </c>
      <c r="C11">
        <v>23.0425</v>
      </c>
      <c r="D11">
        <v>34.971800000000002</v>
      </c>
      <c r="E11">
        <v>6.9300000000000004E-3</v>
      </c>
      <c r="F11">
        <v>3.6600000000000001E-3</v>
      </c>
      <c r="G11">
        <v>6.4200000000000004E-3</v>
      </c>
      <c r="H11" s="7">
        <v>98.222399999999993</v>
      </c>
      <c r="J11">
        <f t="shared" si="2"/>
        <v>5.6700000000000006E-3</v>
      </c>
      <c r="K11" s="10">
        <f t="shared" si="3"/>
        <v>56.7</v>
      </c>
      <c r="L11" s="7">
        <f t="shared" si="4"/>
        <v>0.17592896293674903</v>
      </c>
      <c r="N11" s="3">
        <f t="shared" si="5"/>
        <v>34.971800000000002</v>
      </c>
      <c r="O11" s="3">
        <f t="shared" si="6"/>
        <v>0.71873050530255767</v>
      </c>
      <c r="P11" s="3">
        <f t="shared" si="7"/>
        <v>0.6261736794986571</v>
      </c>
      <c r="Q11" s="3">
        <f t="shared" si="8"/>
        <v>0.5363103816386442</v>
      </c>
      <c r="R11" s="3">
        <f t="shared" si="9"/>
        <v>1.881214566439859</v>
      </c>
      <c r="S11" s="3">
        <f t="shared" si="10"/>
        <v>38.205663411523183</v>
      </c>
      <c r="T11" s="3">
        <f t="shared" si="11"/>
        <v>33.285606579353235</v>
      </c>
      <c r="U11" s="3">
        <f t="shared" si="12"/>
        <v>28.508730009123582</v>
      </c>
      <c r="V11" s="3">
        <f t="shared" si="13"/>
        <v>100</v>
      </c>
    </row>
    <row r="12" spans="1:22" x14ac:dyDescent="0.3">
      <c r="A12" t="s">
        <v>39</v>
      </c>
      <c r="B12">
        <v>35.750700000000002</v>
      </c>
      <c r="C12">
        <v>25.955100000000002</v>
      </c>
      <c r="D12">
        <v>34.719200000000001</v>
      </c>
      <c r="E12">
        <v>1.8600000000000001E-3</v>
      </c>
      <c r="F12">
        <v>7.9000000000000001E-4</v>
      </c>
      <c r="G12">
        <v>2.7399999999999998E-3</v>
      </c>
      <c r="H12" s="7">
        <v>96.430400000000006</v>
      </c>
      <c r="J12">
        <f t="shared" si="2"/>
        <v>1.7966666666666667E-3</v>
      </c>
      <c r="K12" s="10">
        <f t="shared" si="3"/>
        <v>17.966666666666669</v>
      </c>
      <c r="L12" s="7">
        <f t="shared" si="4"/>
        <v>9.7654151644122791E-2</v>
      </c>
      <c r="N12" s="3">
        <f t="shared" si="5"/>
        <v>34.719200000000001</v>
      </c>
      <c r="O12" s="3">
        <f t="shared" si="6"/>
        <v>0.80957891453524644</v>
      </c>
      <c r="P12" s="3">
        <f t="shared" si="7"/>
        <v>0.62165085049239033</v>
      </c>
      <c r="Q12" s="3">
        <f t="shared" si="8"/>
        <v>0.47705764611689355</v>
      </c>
      <c r="R12" s="3">
        <f t="shared" si="9"/>
        <v>1.9082874111445305</v>
      </c>
      <c r="S12" s="3">
        <f t="shared" si="10"/>
        <v>42.424370134564086</v>
      </c>
      <c r="T12" s="3">
        <f t="shared" si="11"/>
        <v>32.576374337634171</v>
      </c>
      <c r="U12" s="3">
        <f t="shared" si="12"/>
        <v>24.999255527801729</v>
      </c>
      <c r="V12" s="3">
        <f t="shared" si="13"/>
        <v>99.999999999999972</v>
      </c>
    </row>
    <row r="13" spans="1:22" x14ac:dyDescent="0.3">
      <c r="A13" t="s">
        <v>40</v>
      </c>
      <c r="B13">
        <v>38.222900000000003</v>
      </c>
      <c r="C13">
        <v>24.224499999999999</v>
      </c>
      <c r="D13">
        <v>34.337499999999999</v>
      </c>
      <c r="E13">
        <v>8.8000000000000005E-3</v>
      </c>
      <c r="F13">
        <v>7.3899999999999999E-3</v>
      </c>
      <c r="G13">
        <v>1.9000000000000001E-4</v>
      </c>
      <c r="H13" s="7">
        <v>96.801299999999998</v>
      </c>
      <c r="J13">
        <f t="shared" si="2"/>
        <v>5.4599999999999996E-3</v>
      </c>
      <c r="K13" s="10">
        <f t="shared" si="3"/>
        <v>54.599999999999994</v>
      </c>
      <c r="L13" s="7">
        <f t="shared" si="4"/>
        <v>0.46180840182915694</v>
      </c>
      <c r="N13" s="3">
        <f t="shared" si="5"/>
        <v>34.337499999999999</v>
      </c>
      <c r="O13" s="3">
        <f t="shared" si="6"/>
        <v>0.75559887710542728</v>
      </c>
      <c r="P13" s="3">
        <f t="shared" si="7"/>
        <v>0.61481647269471795</v>
      </c>
      <c r="Q13" s="3">
        <f t="shared" si="8"/>
        <v>0.51004670402989061</v>
      </c>
      <c r="R13" s="3">
        <f t="shared" si="9"/>
        <v>1.8804620538300358</v>
      </c>
      <c r="S13" s="3">
        <f t="shared" si="10"/>
        <v>40.181554079565679</v>
      </c>
      <c r="T13" s="3">
        <f t="shared" si="11"/>
        <v>32.694968316031101</v>
      </c>
      <c r="U13" s="3">
        <f t="shared" si="12"/>
        <v>27.123477604403224</v>
      </c>
      <c r="V13" s="3">
        <f t="shared" si="13"/>
        <v>100</v>
      </c>
    </row>
    <row r="14" spans="1:22" x14ac:dyDescent="0.3">
      <c r="A14" t="s">
        <v>41</v>
      </c>
      <c r="B14">
        <v>35.8643</v>
      </c>
      <c r="C14">
        <v>26.045000000000002</v>
      </c>
      <c r="D14">
        <v>34.494799999999998</v>
      </c>
      <c r="E14">
        <v>4.9899999999999996E-3</v>
      </c>
      <c r="F14">
        <v>5.7600000000000004E-3</v>
      </c>
      <c r="G14">
        <v>9.1E-4</v>
      </c>
      <c r="H14" s="7">
        <v>96.415700000000001</v>
      </c>
      <c r="J14">
        <f t="shared" si="2"/>
        <v>3.8866666666666663E-3</v>
      </c>
      <c r="K14" s="10">
        <f t="shared" si="3"/>
        <v>38.86666666666666</v>
      </c>
      <c r="L14" s="7">
        <f t="shared" si="4"/>
        <v>0.26064599236000818</v>
      </c>
      <c r="N14" s="3">
        <f t="shared" si="5"/>
        <v>34.494799999999998</v>
      </c>
      <c r="O14" s="3">
        <f t="shared" si="6"/>
        <v>0.81238303181534621</v>
      </c>
      <c r="P14" s="3">
        <f t="shared" si="7"/>
        <v>0.61763294538943592</v>
      </c>
      <c r="Q14" s="3">
        <f t="shared" si="8"/>
        <v>0.47857352548705634</v>
      </c>
      <c r="R14" s="3">
        <f t="shared" si="9"/>
        <v>1.9085895026918385</v>
      </c>
      <c r="S14" s="3">
        <f t="shared" si="10"/>
        <v>42.5645761264838</v>
      </c>
      <c r="T14" s="3">
        <f t="shared" si="11"/>
        <v>32.360701162734998</v>
      </c>
      <c r="U14" s="3">
        <f t="shared" si="12"/>
        <v>25.074722710781199</v>
      </c>
      <c r="V14" s="3">
        <f t="shared" si="13"/>
        <v>100</v>
      </c>
    </row>
    <row r="15" spans="1:22" x14ac:dyDescent="0.3">
      <c r="A15" t="s">
        <v>42</v>
      </c>
      <c r="B15">
        <v>38.364800000000002</v>
      </c>
      <c r="C15">
        <v>23.9879</v>
      </c>
      <c r="D15">
        <v>34.124200000000002</v>
      </c>
      <c r="E15">
        <v>5.9699999999999996E-3</v>
      </c>
      <c r="F15">
        <v>-7.1000000000000002E-4</v>
      </c>
      <c r="G15">
        <v>-1.9400000000000001E-3</v>
      </c>
      <c r="H15" s="7">
        <v>96.480199999999996</v>
      </c>
      <c r="J15">
        <f t="shared" si="2"/>
        <v>1.1066666666666666E-3</v>
      </c>
      <c r="K15" s="10">
        <f t="shared" si="3"/>
        <v>11.066666666666666</v>
      </c>
      <c r="L15" s="7">
        <f t="shared" si="4"/>
        <v>0.42564343450044345</v>
      </c>
      <c r="N15" s="3">
        <f t="shared" si="5"/>
        <v>34.124200000000002</v>
      </c>
      <c r="O15" s="3">
        <f t="shared" si="6"/>
        <v>0.7482189644416718</v>
      </c>
      <c r="P15" s="3">
        <f t="shared" si="7"/>
        <v>0.61099731423455683</v>
      </c>
      <c r="Q15" s="3">
        <f t="shared" si="8"/>
        <v>0.51194021884174012</v>
      </c>
      <c r="R15" s="3">
        <f t="shared" si="9"/>
        <v>1.8711564975179689</v>
      </c>
      <c r="S15" s="3">
        <f t="shared" si="10"/>
        <v>39.986979466130229</v>
      </c>
      <c r="T15" s="3">
        <f t="shared" si="11"/>
        <v>32.653458705620068</v>
      </c>
      <c r="U15" s="3">
        <f t="shared" si="12"/>
        <v>27.359561828249692</v>
      </c>
      <c r="V15" s="3">
        <f t="shared" si="13"/>
        <v>100</v>
      </c>
    </row>
    <row r="16" spans="1:22" x14ac:dyDescent="0.3">
      <c r="A16" t="s">
        <v>43</v>
      </c>
      <c r="B16">
        <v>39.697699999999998</v>
      </c>
      <c r="C16">
        <v>23.340699999999998</v>
      </c>
      <c r="D16">
        <v>34.787799999999997</v>
      </c>
      <c r="E16">
        <v>7.6780000000000001E-2</v>
      </c>
      <c r="F16">
        <v>7.8700000000000006E-2</v>
      </c>
      <c r="G16">
        <v>7.6619999999999994E-2</v>
      </c>
      <c r="H16" s="7">
        <v>98.058300000000003</v>
      </c>
      <c r="J16">
        <f t="shared" si="2"/>
        <v>7.7366666666666667E-2</v>
      </c>
      <c r="K16" s="10">
        <f t="shared" si="3"/>
        <v>773.66666666666663</v>
      </c>
      <c r="L16" s="7">
        <f t="shared" si="4"/>
        <v>0.1157468502091243</v>
      </c>
      <c r="N16" s="3">
        <f t="shared" si="5"/>
        <v>34.787799999999997</v>
      </c>
      <c r="O16" s="3">
        <f t="shared" si="6"/>
        <v>0.72803181534622574</v>
      </c>
      <c r="P16" s="3">
        <f t="shared" si="7"/>
        <v>0.62287914055505811</v>
      </c>
      <c r="Q16" s="3">
        <f t="shared" si="8"/>
        <v>0.52972644782492662</v>
      </c>
      <c r="R16" s="3">
        <f t="shared" si="9"/>
        <v>1.8806374037262104</v>
      </c>
      <c r="S16" s="3">
        <f t="shared" si="10"/>
        <v>38.711971478592119</v>
      </c>
      <c r="T16" s="3">
        <f t="shared" si="11"/>
        <v>33.120639806531202</v>
      </c>
      <c r="U16" s="3">
        <f t="shared" si="12"/>
        <v>28.167388714876694</v>
      </c>
      <c r="V16" s="3">
        <f t="shared" si="13"/>
        <v>100.00000000000001</v>
      </c>
    </row>
    <row r="17" spans="1:22" x14ac:dyDescent="0.3">
      <c r="A17" t="s">
        <v>44</v>
      </c>
      <c r="B17">
        <v>42.883200000000002</v>
      </c>
      <c r="C17">
        <v>21.2209</v>
      </c>
      <c r="D17">
        <v>34.668999999999997</v>
      </c>
      <c r="E17">
        <v>5.0229999999999997E-2</v>
      </c>
      <c r="F17">
        <v>5.0590000000000003E-2</v>
      </c>
      <c r="G17">
        <v>4.6300000000000001E-2</v>
      </c>
      <c r="H17" s="7">
        <v>98.920100000000005</v>
      </c>
      <c r="J17">
        <f t="shared" si="2"/>
        <v>4.904E-2</v>
      </c>
      <c r="K17" s="10">
        <f t="shared" si="3"/>
        <v>490.4</v>
      </c>
      <c r="L17" s="7">
        <f t="shared" si="4"/>
        <v>0.23797268750846176</v>
      </c>
      <c r="N17" s="3">
        <f t="shared" si="5"/>
        <v>34.668999999999997</v>
      </c>
      <c r="O17" s="3">
        <f t="shared" si="6"/>
        <v>0.66191203992514036</v>
      </c>
      <c r="P17" s="3">
        <f t="shared" si="7"/>
        <v>0.62075201432408234</v>
      </c>
      <c r="Q17" s="3">
        <f t="shared" si="8"/>
        <v>0.5722337870296238</v>
      </c>
      <c r="R17" s="3">
        <f t="shared" si="9"/>
        <v>1.8548978412788464</v>
      </c>
      <c r="S17" s="3">
        <f t="shared" si="10"/>
        <v>35.684554976288595</v>
      </c>
      <c r="T17" s="3">
        <f t="shared" si="11"/>
        <v>33.465563467156187</v>
      </c>
      <c r="U17" s="3">
        <f t="shared" si="12"/>
        <v>30.849881556555221</v>
      </c>
      <c r="V17" s="3">
        <f t="shared" si="13"/>
        <v>100</v>
      </c>
    </row>
    <row r="18" spans="1:22" x14ac:dyDescent="0.3">
      <c r="A18" t="s">
        <v>45</v>
      </c>
      <c r="B18">
        <v>42.905000000000001</v>
      </c>
      <c r="C18">
        <v>21.244399999999999</v>
      </c>
      <c r="D18">
        <v>35.161900000000003</v>
      </c>
      <c r="E18">
        <v>1.136E-2</v>
      </c>
      <c r="F18">
        <v>9.5700000000000004E-3</v>
      </c>
      <c r="G18">
        <v>1.363E-2</v>
      </c>
      <c r="H18" s="7">
        <v>99.3459</v>
      </c>
      <c r="J18">
        <f t="shared" si="2"/>
        <v>1.1520000000000001E-2</v>
      </c>
      <c r="K18" s="10">
        <f t="shared" si="3"/>
        <v>115.2</v>
      </c>
      <c r="L18" s="7">
        <f t="shared" si="4"/>
        <v>0.20347235684485496</v>
      </c>
      <c r="N18" s="3">
        <f t="shared" si="5"/>
        <v>35.161900000000003</v>
      </c>
      <c r="O18" s="3">
        <f t="shared" si="6"/>
        <v>0.66264504054897055</v>
      </c>
      <c r="P18" s="3">
        <f t="shared" si="7"/>
        <v>0.62957743957027756</v>
      </c>
      <c r="Q18" s="3">
        <f t="shared" si="8"/>
        <v>0.57252468641579934</v>
      </c>
      <c r="R18" s="3">
        <f t="shared" si="9"/>
        <v>1.8647471665350475</v>
      </c>
      <c r="S18" s="3">
        <f t="shared" si="10"/>
        <v>35.535382621347793</v>
      </c>
      <c r="T18" s="3">
        <f t="shared" si="11"/>
        <v>33.762080504464187</v>
      </c>
      <c r="U18" s="3">
        <f t="shared" si="12"/>
        <v>30.702536874188027</v>
      </c>
      <c r="V18" s="3">
        <f t="shared" si="13"/>
        <v>100.00000000000001</v>
      </c>
    </row>
    <row r="19" spans="1:22" x14ac:dyDescent="0.3">
      <c r="A19" t="s">
        <v>46</v>
      </c>
      <c r="B19">
        <v>33.874499999999998</v>
      </c>
      <c r="C19">
        <v>17.1523</v>
      </c>
      <c r="D19">
        <v>27.7973</v>
      </c>
      <c r="E19">
        <v>1.9480000000000001E-2</v>
      </c>
      <c r="F19">
        <v>1.9800000000000002E-2</v>
      </c>
      <c r="G19">
        <v>2.2610000000000002E-2</v>
      </c>
      <c r="H19" s="7">
        <v>78.885999999999996</v>
      </c>
      <c r="J19">
        <f t="shared" si="2"/>
        <v>2.0629999999999999E-2</v>
      </c>
      <c r="K19" s="43"/>
      <c r="L19" s="7">
        <f t="shared" si="4"/>
        <v>0.1722178852500518</v>
      </c>
      <c r="N19" s="3">
        <f t="shared" si="5"/>
        <v>27.7973</v>
      </c>
      <c r="O19" s="3">
        <f t="shared" si="6"/>
        <v>0.5350062383031815</v>
      </c>
      <c r="P19" s="3">
        <f t="shared" si="7"/>
        <v>0.49771351835273053</v>
      </c>
      <c r="Q19" s="3">
        <f t="shared" si="8"/>
        <v>0.45202161729383505</v>
      </c>
      <c r="R19" s="3">
        <f t="shared" si="9"/>
        <v>1.4847413739497473</v>
      </c>
      <c r="S19" s="3">
        <f t="shared" si="10"/>
        <v>36.033631694383523</v>
      </c>
      <c r="T19" s="3">
        <f t="shared" si="11"/>
        <v>33.521899981051931</v>
      </c>
      <c r="U19" s="3">
        <f t="shared" si="12"/>
        <v>30.444468324564532</v>
      </c>
      <c r="V19" s="3">
        <f t="shared" si="13"/>
        <v>99.999999999999972</v>
      </c>
    </row>
    <row r="20" spans="1:22" x14ac:dyDescent="0.3">
      <c r="A20" t="s">
        <v>47</v>
      </c>
      <c r="B20">
        <v>42.742600000000003</v>
      </c>
      <c r="C20">
        <v>21.6157</v>
      </c>
      <c r="D20">
        <v>36.856000000000002</v>
      </c>
      <c r="E20">
        <v>5.5999999999999999E-3</v>
      </c>
      <c r="F20">
        <v>1.7600000000000001E-3</v>
      </c>
      <c r="G20">
        <v>2.47E-3</v>
      </c>
      <c r="H20" s="7">
        <v>101.224</v>
      </c>
      <c r="J20">
        <f t="shared" si="2"/>
        <v>3.2766666666666669E-3</v>
      </c>
      <c r="K20" s="10">
        <f t="shared" si="3"/>
        <v>32.766666666666666</v>
      </c>
      <c r="L20" s="7">
        <f t="shared" si="4"/>
        <v>0.20431430036425086</v>
      </c>
      <c r="N20" s="3">
        <f t="shared" si="5"/>
        <v>36.856000000000002</v>
      </c>
      <c r="O20" s="3">
        <f t="shared" si="6"/>
        <v>0.67422645040548967</v>
      </c>
      <c r="P20" s="3">
        <f t="shared" si="7"/>
        <v>0.65991047448522833</v>
      </c>
      <c r="Q20" s="3">
        <f t="shared" si="8"/>
        <v>0.57035761942887653</v>
      </c>
      <c r="R20" s="3">
        <f t="shared" si="9"/>
        <v>1.9044945443195944</v>
      </c>
      <c r="S20" s="3">
        <f t="shared" si="10"/>
        <v>35.401857800877345</v>
      </c>
      <c r="T20" s="3">
        <f t="shared" si="11"/>
        <v>34.650163554077807</v>
      </c>
      <c r="U20" s="3">
        <f t="shared" si="12"/>
        <v>29.947978645044859</v>
      </c>
      <c r="V20" s="3">
        <f t="shared" si="13"/>
        <v>100</v>
      </c>
    </row>
    <row r="21" spans="1:22" x14ac:dyDescent="0.3">
      <c r="A21" t="s">
        <v>48</v>
      </c>
      <c r="B21">
        <v>40.511299999999999</v>
      </c>
      <c r="C21">
        <v>22.883900000000001</v>
      </c>
      <c r="D21">
        <v>35.1815</v>
      </c>
      <c r="E21">
        <v>1.213E-2</v>
      </c>
      <c r="F21">
        <v>7.6099999999999996E-3</v>
      </c>
      <c r="G21">
        <v>6.9800000000000001E-3</v>
      </c>
      <c r="H21" s="7">
        <v>98.603399999999993</v>
      </c>
      <c r="J21">
        <f t="shared" si="2"/>
        <v>8.9066666666666669E-3</v>
      </c>
      <c r="K21" s="10">
        <f t="shared" si="3"/>
        <v>89.066666666666663</v>
      </c>
      <c r="L21" s="7">
        <f t="shared" si="4"/>
        <v>0.28092051070246427</v>
      </c>
      <c r="N21" s="3">
        <f t="shared" si="5"/>
        <v>35.1815</v>
      </c>
      <c r="O21" s="3">
        <f t="shared" si="6"/>
        <v>0.71378353087960067</v>
      </c>
      <c r="P21" s="3">
        <f t="shared" si="7"/>
        <v>0.6299283795881826</v>
      </c>
      <c r="Q21" s="3">
        <f t="shared" si="8"/>
        <v>0.54058313317320528</v>
      </c>
      <c r="R21" s="3">
        <f t="shared" si="9"/>
        <v>1.8842950436409884</v>
      </c>
      <c r="S21" s="3">
        <f t="shared" si="10"/>
        <v>37.88066700533107</v>
      </c>
      <c r="T21" s="3">
        <f t="shared" si="11"/>
        <v>33.43045356479756</v>
      </c>
      <c r="U21" s="3">
        <f t="shared" si="12"/>
        <v>28.688879429871367</v>
      </c>
      <c r="V21" s="3">
        <f t="shared" si="13"/>
        <v>99.999999999999986</v>
      </c>
    </row>
    <row r="22" spans="1:22" x14ac:dyDescent="0.3">
      <c r="A22" t="s">
        <v>49</v>
      </c>
      <c r="B22">
        <v>42.609400000000001</v>
      </c>
      <c r="C22">
        <v>21.608899999999998</v>
      </c>
      <c r="D22">
        <v>35.396999999999998</v>
      </c>
      <c r="E22">
        <v>-2.6800000000000001E-3</v>
      </c>
      <c r="F22">
        <v>1.1800000000000001E-3</v>
      </c>
      <c r="G22">
        <v>6.77E-3</v>
      </c>
      <c r="H22" s="7">
        <v>99.620500000000007</v>
      </c>
      <c r="J22">
        <f t="shared" si="2"/>
        <v>1.7566666666666668E-3</v>
      </c>
      <c r="K22" s="10">
        <f t="shared" si="3"/>
        <v>17.566666666666666</v>
      </c>
      <c r="L22" s="7">
        <f t="shared" si="4"/>
        <v>0.47513191150809198</v>
      </c>
      <c r="N22" s="3">
        <f t="shared" si="5"/>
        <v>35.396999999999998</v>
      </c>
      <c r="O22" s="3">
        <f t="shared" si="6"/>
        <v>0.67401434809731742</v>
      </c>
      <c r="P22" s="3">
        <f t="shared" si="7"/>
        <v>0.63378692927484326</v>
      </c>
      <c r="Q22" s="3">
        <f t="shared" si="8"/>
        <v>0.56858019749132638</v>
      </c>
      <c r="R22" s="3">
        <f t="shared" si="9"/>
        <v>1.8763814748634871</v>
      </c>
      <c r="S22" s="3">
        <f t="shared" si="10"/>
        <v>35.920965812474471</v>
      </c>
      <c r="T22" s="3">
        <f t="shared" si="11"/>
        <v>33.777083059347156</v>
      </c>
      <c r="U22" s="3">
        <f t="shared" si="12"/>
        <v>30.30195112817837</v>
      </c>
      <c r="V22" s="3">
        <f t="shared" si="13"/>
        <v>100</v>
      </c>
    </row>
    <row r="23" spans="1:22" x14ac:dyDescent="0.3">
      <c r="A23" t="s">
        <v>50</v>
      </c>
      <c r="B23">
        <v>43.375500000000002</v>
      </c>
      <c r="C23">
        <v>21.183800000000002</v>
      </c>
      <c r="D23">
        <v>35.905200000000001</v>
      </c>
      <c r="E23">
        <v>5.1599999999999997E-3</v>
      </c>
      <c r="F23">
        <v>5.1999999999999998E-3</v>
      </c>
      <c r="G23">
        <v>1.5499999999999999E-3</v>
      </c>
      <c r="H23" s="7">
        <v>100.476</v>
      </c>
      <c r="J23">
        <f t="shared" si="2"/>
        <v>3.9699999999999996E-3</v>
      </c>
      <c r="K23" s="10">
        <f t="shared" si="3"/>
        <v>39.699999999999996</v>
      </c>
      <c r="L23" s="7">
        <f t="shared" si="4"/>
        <v>0.20958769047823403</v>
      </c>
      <c r="N23" s="3">
        <f t="shared" si="5"/>
        <v>35.905200000000001</v>
      </c>
      <c r="O23" s="3">
        <f t="shared" si="6"/>
        <v>0.66075483468496565</v>
      </c>
      <c r="P23" s="3">
        <f t="shared" si="7"/>
        <v>0.64288630259623991</v>
      </c>
      <c r="Q23" s="3">
        <f t="shared" si="8"/>
        <v>0.5788030424339472</v>
      </c>
      <c r="R23" s="3">
        <f t="shared" si="9"/>
        <v>1.8824441797151528</v>
      </c>
      <c r="S23" s="3">
        <f t="shared" si="10"/>
        <v>35.100899235426446</v>
      </c>
      <c r="T23" s="3">
        <f t="shared" si="11"/>
        <v>34.151679477344182</v>
      </c>
      <c r="U23" s="3">
        <f t="shared" si="12"/>
        <v>30.747421287229372</v>
      </c>
      <c r="V23" s="3">
        <f t="shared" si="13"/>
        <v>100</v>
      </c>
    </row>
    <row r="24" spans="1:22" x14ac:dyDescent="0.3">
      <c r="A24" t="s">
        <v>51</v>
      </c>
      <c r="B24">
        <v>41.629800000000003</v>
      </c>
      <c r="C24">
        <v>21.944700000000001</v>
      </c>
      <c r="D24">
        <v>35.465200000000003</v>
      </c>
      <c r="E24">
        <v>1.128E-2</v>
      </c>
      <c r="F24">
        <v>1.119E-2</v>
      </c>
      <c r="G24">
        <v>9.2399999999999999E-3</v>
      </c>
      <c r="H24" s="7">
        <v>99.071399999999997</v>
      </c>
      <c r="J24">
        <f t="shared" si="2"/>
        <v>1.0570000000000001E-2</v>
      </c>
      <c r="K24" s="10">
        <f t="shared" si="3"/>
        <v>105.70000000000002</v>
      </c>
      <c r="L24" s="7">
        <f t="shared" si="4"/>
        <v>0.11526925001924843</v>
      </c>
      <c r="N24" s="3">
        <f t="shared" si="5"/>
        <v>35.465200000000003</v>
      </c>
      <c r="O24" s="3">
        <f t="shared" si="6"/>
        <v>0.68448845913911416</v>
      </c>
      <c r="P24" s="3">
        <f t="shared" si="7"/>
        <v>0.63500805729632948</v>
      </c>
      <c r="Q24" s="3">
        <f t="shared" si="8"/>
        <v>0.55550840672538038</v>
      </c>
      <c r="R24" s="3">
        <f t="shared" si="9"/>
        <v>1.8750049231608241</v>
      </c>
      <c r="S24" s="3">
        <f t="shared" si="10"/>
        <v>36.505955300918629</v>
      </c>
      <c r="T24" s="3">
        <f t="shared" si="11"/>
        <v>33.867007465017899</v>
      </c>
      <c r="U24" s="3">
        <f t="shared" si="12"/>
        <v>29.627037234063462</v>
      </c>
      <c r="V24" s="3">
        <f t="shared" si="13"/>
        <v>100</v>
      </c>
    </row>
    <row r="25" spans="1:22" x14ac:dyDescent="0.3">
      <c r="A25" t="s">
        <v>69</v>
      </c>
      <c r="B25">
        <v>36.567999999999998</v>
      </c>
      <c r="C25">
        <v>25.059899999999999</v>
      </c>
      <c r="D25">
        <v>34.677199999999999</v>
      </c>
      <c r="E25">
        <v>7.0899999999999999E-3</v>
      </c>
      <c r="F25">
        <v>1.6900000000000001E-3</v>
      </c>
      <c r="G25">
        <v>-1.65E-3</v>
      </c>
      <c r="H25" s="7">
        <v>96.312200000000004</v>
      </c>
      <c r="J25">
        <f t="shared" si="2"/>
        <v>2.3766666666666663E-3</v>
      </c>
      <c r="K25" s="10">
        <f t="shared" si="3"/>
        <v>23.766666666666662</v>
      </c>
      <c r="L25" s="7">
        <f t="shared" si="4"/>
        <v>0.4410275879503836</v>
      </c>
      <c r="N25" s="3">
        <f t="shared" si="5"/>
        <v>34.677199999999999</v>
      </c>
      <c r="O25" s="3">
        <f t="shared" si="6"/>
        <v>0.78165626949469735</v>
      </c>
      <c r="P25" s="3">
        <f t="shared" si="7"/>
        <v>0.62089883616830799</v>
      </c>
      <c r="Q25" s="3">
        <f t="shared" si="8"/>
        <v>0.48796370429677072</v>
      </c>
      <c r="R25" s="3">
        <f t="shared" si="9"/>
        <v>1.8905188099597763</v>
      </c>
      <c r="S25" s="3">
        <f t="shared" si="10"/>
        <v>41.346124956637084</v>
      </c>
      <c r="T25" s="3">
        <f t="shared" si="11"/>
        <v>32.842774845573665</v>
      </c>
      <c r="U25" s="3">
        <f t="shared" si="12"/>
        <v>25.811100197789244</v>
      </c>
      <c r="V25" s="3">
        <f t="shared" si="13"/>
        <v>100</v>
      </c>
    </row>
    <row r="26" spans="1:22" x14ac:dyDescent="0.3">
      <c r="A26" t="s">
        <v>70</v>
      </c>
      <c r="B26">
        <v>35.661999999999999</v>
      </c>
      <c r="C26">
        <v>25.611000000000001</v>
      </c>
      <c r="D26">
        <v>34.464399999999998</v>
      </c>
      <c r="E26">
        <v>1.0499999999999999E-3</v>
      </c>
      <c r="F26">
        <v>2.0600000000000002E-3</v>
      </c>
      <c r="G26">
        <v>-2.2499999999999998E-3</v>
      </c>
      <c r="H26" s="7">
        <v>95.738200000000006</v>
      </c>
      <c r="J26">
        <f t="shared" si="2"/>
        <v>2.8666666666666668E-4</v>
      </c>
      <c r="K26" s="10">
        <f t="shared" si="3"/>
        <v>2.8666666666666667</v>
      </c>
      <c r="L26" s="7">
        <f t="shared" si="4"/>
        <v>0.22541147560258182</v>
      </c>
      <c r="N26" s="3">
        <f t="shared" si="5"/>
        <v>34.464399999999998</v>
      </c>
      <c r="O26" s="3">
        <f t="shared" si="6"/>
        <v>0.79884591391141602</v>
      </c>
      <c r="P26" s="3">
        <f t="shared" si="7"/>
        <v>0.6170886302596239</v>
      </c>
      <c r="Q26" s="3">
        <f t="shared" si="8"/>
        <v>0.47587403255938082</v>
      </c>
      <c r="R26" s="3">
        <f t="shared" si="9"/>
        <v>1.8918085767304207</v>
      </c>
      <c r="S26" s="3">
        <f t="shared" si="10"/>
        <v>42.226572166833456</v>
      </c>
      <c r="T26" s="3">
        <f t="shared" si="11"/>
        <v>32.618978360174644</v>
      </c>
      <c r="U26" s="3">
        <f t="shared" si="12"/>
        <v>25.154449472991899</v>
      </c>
      <c r="V26" s="3">
        <f t="shared" si="13"/>
        <v>100</v>
      </c>
    </row>
    <row r="27" spans="1:22" x14ac:dyDescent="0.3">
      <c r="A27" t="s">
        <v>71</v>
      </c>
      <c r="B27">
        <v>40.877200000000002</v>
      </c>
      <c r="C27">
        <v>22.450199999999999</v>
      </c>
      <c r="D27">
        <v>34.952100000000002</v>
      </c>
      <c r="E27">
        <v>1.562E-2</v>
      </c>
      <c r="F27">
        <v>2.0140000000000002E-2</v>
      </c>
      <c r="G27">
        <v>1.4579999999999999E-2</v>
      </c>
      <c r="H27" s="7">
        <v>98.329899999999995</v>
      </c>
      <c r="J27">
        <f t="shared" si="2"/>
        <v>1.678E-2</v>
      </c>
      <c r="K27" s="10">
        <f t="shared" si="3"/>
        <v>167.8</v>
      </c>
      <c r="L27" s="7">
        <f t="shared" si="4"/>
        <v>0.29559431658947716</v>
      </c>
      <c r="N27" s="3">
        <f t="shared" si="5"/>
        <v>34.952100000000002</v>
      </c>
      <c r="O27" s="3">
        <f t="shared" si="6"/>
        <v>0.70025577043044285</v>
      </c>
      <c r="P27" s="3">
        <f t="shared" si="7"/>
        <v>0.62582094897045659</v>
      </c>
      <c r="Q27" s="3">
        <f t="shared" si="8"/>
        <v>0.54546570589805177</v>
      </c>
      <c r="R27" s="3">
        <f t="shared" si="9"/>
        <v>1.871542425298951</v>
      </c>
      <c r="S27" s="3">
        <f t="shared" si="10"/>
        <v>37.415970964087947</v>
      </c>
      <c r="T27" s="3">
        <f t="shared" si="11"/>
        <v>33.438779720448551</v>
      </c>
      <c r="U27" s="3">
        <f t="shared" si="12"/>
        <v>29.145249315463516</v>
      </c>
      <c r="V27" s="3">
        <f t="shared" si="13"/>
        <v>100.00000000000001</v>
      </c>
    </row>
    <row r="28" spans="1:22" x14ac:dyDescent="0.3">
      <c r="A28" t="s">
        <v>72</v>
      </c>
      <c r="B28">
        <v>40.605899999999998</v>
      </c>
      <c r="C28">
        <v>22.079000000000001</v>
      </c>
      <c r="D28">
        <v>34.472900000000003</v>
      </c>
      <c r="E28">
        <v>0.1421</v>
      </c>
      <c r="F28">
        <v>0.14069999999999999</v>
      </c>
      <c r="G28">
        <v>0.14104</v>
      </c>
      <c r="H28" s="7">
        <v>97.581699999999998</v>
      </c>
      <c r="J28">
        <f t="shared" si="2"/>
        <v>0.14127999999999999</v>
      </c>
      <c r="K28" s="10">
        <f t="shared" si="3"/>
        <v>1412.8</v>
      </c>
      <c r="L28" s="7">
        <f t="shared" si="4"/>
        <v>7.3020545054115316E-2</v>
      </c>
      <c r="N28" s="3">
        <f t="shared" si="5"/>
        <v>34.472900000000003</v>
      </c>
      <c r="O28" s="3">
        <f t="shared" si="6"/>
        <v>0.68867747972551463</v>
      </c>
      <c r="P28" s="3">
        <f t="shared" si="7"/>
        <v>0.61724082363473598</v>
      </c>
      <c r="Q28" s="3">
        <f t="shared" si="8"/>
        <v>0.54184547638110492</v>
      </c>
      <c r="R28" s="3">
        <f t="shared" si="9"/>
        <v>1.8477637797413555</v>
      </c>
      <c r="S28" s="3">
        <f t="shared" si="10"/>
        <v>37.27086152873467</v>
      </c>
      <c r="T28" s="3">
        <f t="shared" si="11"/>
        <v>33.404747425081332</v>
      </c>
      <c r="U28" s="3">
        <f t="shared" si="12"/>
        <v>29.32439104618399</v>
      </c>
      <c r="V28" s="3">
        <f t="shared" si="13"/>
        <v>100</v>
      </c>
    </row>
    <row r="29" spans="1:22" s="13" customFormat="1" x14ac:dyDescent="0.3">
      <c r="A29" s="13" t="s">
        <v>73</v>
      </c>
      <c r="B29" s="13">
        <v>34.571800000000003</v>
      </c>
      <c r="C29" s="13">
        <v>23.578199999999999</v>
      </c>
      <c r="D29" s="13">
        <v>28.3825</v>
      </c>
      <c r="E29" s="13">
        <v>1.9499999999999999E-3</v>
      </c>
      <c r="F29" s="13">
        <v>2.0799999999999998E-3</v>
      </c>
      <c r="G29" s="13">
        <v>-2.9E-4</v>
      </c>
      <c r="H29" s="42">
        <v>86.536299999999997</v>
      </c>
      <c r="J29" s="13">
        <f t="shared" si="2"/>
        <v>1.2466666666666665E-3</v>
      </c>
      <c r="K29" s="43"/>
      <c r="L29" s="41">
        <f t="shared" si="4"/>
        <v>0.13323788250093641</v>
      </c>
      <c r="N29" s="14">
        <f t="shared" si="5"/>
        <v>28.3825</v>
      </c>
      <c r="O29" s="14">
        <f t="shared" si="6"/>
        <v>0.73543980037429812</v>
      </c>
      <c r="P29" s="14">
        <f t="shared" si="7"/>
        <v>0.5081915846016114</v>
      </c>
      <c r="Q29" s="14">
        <f t="shared" si="8"/>
        <v>0.46132639444889251</v>
      </c>
      <c r="R29" s="14">
        <f t="shared" si="9"/>
        <v>1.7049577794248021</v>
      </c>
      <c r="S29" s="14">
        <f t="shared" si="10"/>
        <v>43.135367294691129</v>
      </c>
      <c r="T29" s="14">
        <f t="shared" si="11"/>
        <v>29.806696138426307</v>
      </c>
      <c r="U29" s="14">
        <f t="shared" si="12"/>
        <v>27.057936566882564</v>
      </c>
      <c r="V29" s="14">
        <f t="shared" si="13"/>
        <v>100</v>
      </c>
    </row>
    <row r="30" spans="1:22" x14ac:dyDescent="0.3">
      <c r="A30" t="s">
        <v>74</v>
      </c>
      <c r="B30">
        <v>40.3797</v>
      </c>
      <c r="C30">
        <v>22.277899999999999</v>
      </c>
      <c r="D30">
        <v>34.353900000000003</v>
      </c>
      <c r="E30">
        <v>5.4469999999999998E-2</v>
      </c>
      <c r="F30">
        <v>5.4879999999999998E-2</v>
      </c>
      <c r="G30">
        <v>4.7050000000000002E-2</v>
      </c>
      <c r="H30" s="7">
        <v>97.167900000000003</v>
      </c>
      <c r="J30">
        <f t="shared" si="2"/>
        <v>5.2133333333333337E-2</v>
      </c>
      <c r="K30" s="10">
        <f t="shared" si="3"/>
        <v>521.33333333333337</v>
      </c>
      <c r="L30" s="7">
        <f t="shared" si="4"/>
        <v>0.44070662955455209</v>
      </c>
      <c r="N30" s="3">
        <f t="shared" si="5"/>
        <v>34.353900000000003</v>
      </c>
      <c r="O30" s="3">
        <f t="shared" si="6"/>
        <v>0.69488147223955077</v>
      </c>
      <c r="P30" s="3">
        <f t="shared" si="7"/>
        <v>0.61511011638316926</v>
      </c>
      <c r="Q30" s="3">
        <f t="shared" si="8"/>
        <v>0.53882706164931948</v>
      </c>
      <c r="R30" s="3">
        <f t="shared" si="9"/>
        <v>1.8488186502720394</v>
      </c>
      <c r="S30" s="3">
        <f t="shared" si="10"/>
        <v>37.585161321111961</v>
      </c>
      <c r="T30" s="3">
        <f t="shared" si="11"/>
        <v>33.270440899796228</v>
      </c>
      <c r="U30" s="3">
        <f t="shared" si="12"/>
        <v>29.144397779091811</v>
      </c>
      <c r="V30" s="3">
        <f t="shared" si="13"/>
        <v>100</v>
      </c>
    </row>
    <row r="31" spans="1:22" ht="15" thickBot="1" x14ac:dyDescent="0.35">
      <c r="A31" t="s">
        <v>75</v>
      </c>
      <c r="B31">
        <v>41.112200000000001</v>
      </c>
      <c r="C31">
        <v>21.8033</v>
      </c>
      <c r="D31">
        <v>34.278700000000001</v>
      </c>
      <c r="E31">
        <v>2.3429999999999999E-2</v>
      </c>
      <c r="F31">
        <v>2.2089999999999999E-2</v>
      </c>
      <c r="G31">
        <v>1.9179999999999999E-2</v>
      </c>
      <c r="H31" s="7">
        <v>97.258899999999997</v>
      </c>
      <c r="J31">
        <f t="shared" si="2"/>
        <v>2.1566666666666665E-2</v>
      </c>
      <c r="K31" s="10">
        <f t="shared" si="3"/>
        <v>215.66666666666666</v>
      </c>
      <c r="L31" s="7">
        <f t="shared" si="4"/>
        <v>0.2172793900335081</v>
      </c>
      <c r="N31" s="3">
        <f t="shared" si="5"/>
        <v>34.278700000000001</v>
      </c>
      <c r="O31" s="3">
        <f t="shared" si="6"/>
        <v>0.68007797878976917</v>
      </c>
      <c r="P31" s="3">
        <f t="shared" si="7"/>
        <v>0.61376365264100263</v>
      </c>
      <c r="Q31" s="3">
        <f t="shared" si="8"/>
        <v>0.54860154790499072</v>
      </c>
      <c r="R31" s="3">
        <f t="shared" si="9"/>
        <v>1.8424431793357625</v>
      </c>
      <c r="S31" s="3">
        <f t="shared" si="10"/>
        <v>36.911747749797684</v>
      </c>
      <c r="T31" s="3">
        <f t="shared" si="11"/>
        <v>33.312487436506814</v>
      </c>
      <c r="U31" s="3">
        <f t="shared" si="12"/>
        <v>29.775764813695506</v>
      </c>
      <c r="V31" s="3">
        <f t="shared" si="13"/>
        <v>100</v>
      </c>
    </row>
    <row r="32" spans="1:22" ht="15.6" thickTop="1" thickBot="1" x14ac:dyDescent="0.35">
      <c r="A32" t="s">
        <v>86</v>
      </c>
      <c r="B32">
        <v>20.0763</v>
      </c>
      <c r="C32">
        <v>8.6676500000000001</v>
      </c>
      <c r="D32">
        <v>14.4978</v>
      </c>
      <c r="E32">
        <v>1.5219999999999999E-2</v>
      </c>
      <c r="F32">
        <v>1.3639999999999999E-2</v>
      </c>
      <c r="G32">
        <v>1.4999999999999999E-2</v>
      </c>
      <c r="H32" s="12">
        <v>43.285600000000002</v>
      </c>
      <c r="J32">
        <f t="shared" si="2"/>
        <v>1.4619999999999999E-2</v>
      </c>
      <c r="K32" s="30"/>
      <c r="L32" s="7">
        <f t="shared" si="4"/>
        <v>8.5580371581338674E-2</v>
      </c>
      <c r="N32" s="3">
        <f t="shared" si="5"/>
        <v>14.4978</v>
      </c>
      <c r="O32" s="3">
        <f t="shared" si="6"/>
        <v>0.27035714285714285</v>
      </c>
      <c r="P32" s="3">
        <f t="shared" si="7"/>
        <v>0.25958460161145924</v>
      </c>
      <c r="Q32" s="3">
        <f t="shared" si="8"/>
        <v>0.26789831865492392</v>
      </c>
      <c r="R32" s="3">
        <f t="shared" si="9"/>
        <v>0.79784006312352607</v>
      </c>
      <c r="S32" s="3">
        <f t="shared" si="10"/>
        <v>33.886132741780436</v>
      </c>
      <c r="T32" s="3">
        <f t="shared" si="11"/>
        <v>32.535919617171309</v>
      </c>
      <c r="U32" s="3">
        <f t="shared" si="12"/>
        <v>33.577947641048254</v>
      </c>
      <c r="V32" s="3">
        <f t="shared" si="13"/>
        <v>100</v>
      </c>
    </row>
    <row r="33" spans="1:22" ht="15" thickTop="1" x14ac:dyDescent="0.3">
      <c r="A33" t="s">
        <v>87</v>
      </c>
      <c r="B33">
        <v>40.656599999999997</v>
      </c>
      <c r="C33">
        <v>22.305099999999999</v>
      </c>
      <c r="D33">
        <v>35.6081</v>
      </c>
      <c r="E33">
        <v>9.6280000000000004E-2</v>
      </c>
      <c r="F33">
        <v>0.1014</v>
      </c>
      <c r="G33">
        <v>0.10009</v>
      </c>
      <c r="H33" s="7">
        <v>98.867599999999996</v>
      </c>
      <c r="J33">
        <f t="shared" si="2"/>
        <v>9.9256666666666674E-2</v>
      </c>
      <c r="K33" s="10">
        <f t="shared" si="3"/>
        <v>992.56666666666672</v>
      </c>
      <c r="L33" s="7">
        <f t="shared" si="4"/>
        <v>0.26597806927138423</v>
      </c>
      <c r="N33" s="3">
        <f t="shared" si="5"/>
        <v>35.6081</v>
      </c>
      <c r="O33" s="3">
        <f t="shared" si="6"/>
        <v>0.69572988147223946</v>
      </c>
      <c r="P33" s="3">
        <f t="shared" si="7"/>
        <v>0.63756669650850495</v>
      </c>
      <c r="Q33" s="3">
        <f t="shared" si="8"/>
        <v>0.54252201761409125</v>
      </c>
      <c r="R33" s="3">
        <f t="shared" si="9"/>
        <v>1.8758185955948357</v>
      </c>
      <c r="S33" s="3">
        <f t="shared" si="10"/>
        <v>37.089401027694713</v>
      </c>
      <c r="T33" s="3">
        <f t="shared" si="11"/>
        <v>33.988718205788338</v>
      </c>
      <c r="U33" s="3">
        <f t="shared" si="12"/>
        <v>28.921880766516956</v>
      </c>
      <c r="V33" s="3">
        <f t="shared" si="13"/>
        <v>100</v>
      </c>
    </row>
    <row r="34" spans="1:22" x14ac:dyDescent="0.3">
      <c r="A34" t="s">
        <v>88</v>
      </c>
      <c r="B34">
        <v>35.560899999999997</v>
      </c>
      <c r="C34">
        <v>25.525600000000001</v>
      </c>
      <c r="D34">
        <v>35.482199999999999</v>
      </c>
      <c r="E34">
        <v>1.933E-2</v>
      </c>
      <c r="F34">
        <v>8.9999999999999993E-3</v>
      </c>
      <c r="G34">
        <v>1.755E-2</v>
      </c>
      <c r="H34" s="7">
        <v>96.614599999999996</v>
      </c>
      <c r="J34">
        <f t="shared" si="2"/>
        <v>1.5293333333333334E-2</v>
      </c>
      <c r="K34" s="10">
        <f t="shared" si="3"/>
        <v>152.93333333333334</v>
      </c>
      <c r="L34" s="7">
        <f t="shared" si="4"/>
        <v>0.55223756965035653</v>
      </c>
      <c r="N34" s="3">
        <f t="shared" si="5"/>
        <v>35.482199999999999</v>
      </c>
      <c r="O34" s="3">
        <f t="shared" si="6"/>
        <v>0.79618215845290075</v>
      </c>
      <c r="P34" s="3">
        <f t="shared" si="7"/>
        <v>0.63531244404655318</v>
      </c>
      <c r="Q34" s="3">
        <f t="shared" si="8"/>
        <v>0.47452495329597005</v>
      </c>
      <c r="R34" s="3">
        <f t="shared" si="9"/>
        <v>1.906019555795424</v>
      </c>
      <c r="S34" s="3">
        <f t="shared" si="10"/>
        <v>41.771982665762124</v>
      </c>
      <c r="T34" s="3">
        <f t="shared" si="11"/>
        <v>33.331895368797689</v>
      </c>
      <c r="U34" s="3">
        <f t="shared" si="12"/>
        <v>24.896121965440187</v>
      </c>
      <c r="V34" s="3">
        <f t="shared" si="13"/>
        <v>100</v>
      </c>
    </row>
    <row r="35" spans="1:22" x14ac:dyDescent="0.3">
      <c r="A35" t="s">
        <v>89</v>
      </c>
      <c r="B35">
        <v>40.366199999999999</v>
      </c>
      <c r="C35">
        <v>22.514800000000001</v>
      </c>
      <c r="D35">
        <v>35.700800000000001</v>
      </c>
      <c r="E35">
        <v>7.8479999999999994E-2</v>
      </c>
      <c r="F35">
        <v>7.6719999999999997E-2</v>
      </c>
      <c r="G35">
        <v>7.6670000000000002E-2</v>
      </c>
      <c r="H35" s="7">
        <v>98.813599999999994</v>
      </c>
      <c r="J35">
        <f t="shared" si="2"/>
        <v>7.7290000000000011E-2</v>
      </c>
      <c r="K35" s="10">
        <f t="shared" si="3"/>
        <v>772.90000000000009</v>
      </c>
      <c r="L35" s="7">
        <f t="shared" si="4"/>
        <v>0.10308734160894797</v>
      </c>
      <c r="N35" s="3">
        <f t="shared" si="5"/>
        <v>35.700800000000001</v>
      </c>
      <c r="O35" s="3">
        <f t="shared" si="6"/>
        <v>0.70227074235807863</v>
      </c>
      <c r="P35" s="3">
        <f t="shared" si="7"/>
        <v>0.63922649955237243</v>
      </c>
      <c r="Q35" s="3">
        <f t="shared" si="8"/>
        <v>0.53864691753402727</v>
      </c>
      <c r="R35" s="3">
        <f t="shared" si="9"/>
        <v>1.8801441594444785</v>
      </c>
      <c r="S35" s="3">
        <f t="shared" si="10"/>
        <v>37.351962551934143</v>
      </c>
      <c r="T35" s="3">
        <f t="shared" si="11"/>
        <v>33.998802503593289</v>
      </c>
      <c r="U35" s="3">
        <f t="shared" si="12"/>
        <v>28.64923494447255</v>
      </c>
      <c r="V35" s="3">
        <f t="shared" si="13"/>
        <v>99.999999999999986</v>
      </c>
    </row>
    <row r="36" spans="1:22" x14ac:dyDescent="0.3">
      <c r="A36" t="s">
        <v>90</v>
      </c>
      <c r="B36">
        <v>38.276000000000003</v>
      </c>
      <c r="C36">
        <v>23.744599999999998</v>
      </c>
      <c r="D36">
        <v>35.186599999999999</v>
      </c>
      <c r="E36">
        <v>1.529E-2</v>
      </c>
      <c r="F36">
        <v>1.1650000000000001E-2</v>
      </c>
      <c r="G36">
        <v>1.184E-2</v>
      </c>
      <c r="H36" s="7">
        <v>97.245999999999995</v>
      </c>
      <c r="J36">
        <f t="shared" si="2"/>
        <v>1.2926666666666664E-2</v>
      </c>
      <c r="K36" s="10">
        <f t="shared" si="3"/>
        <v>129.26666666666665</v>
      </c>
      <c r="L36" s="7">
        <f t="shared" si="4"/>
        <v>0.20489102794737818</v>
      </c>
      <c r="N36" s="3">
        <f t="shared" si="5"/>
        <v>35.186599999999999</v>
      </c>
      <c r="O36" s="3">
        <f t="shared" si="6"/>
        <v>0.74063006862133485</v>
      </c>
      <c r="P36" s="3">
        <f t="shared" si="7"/>
        <v>0.63001969561324977</v>
      </c>
      <c r="Q36" s="3">
        <f t="shared" si="8"/>
        <v>0.51075527088337347</v>
      </c>
      <c r="R36" s="3">
        <f t="shared" si="9"/>
        <v>1.8814050351179583</v>
      </c>
      <c r="S36" s="3">
        <f t="shared" si="10"/>
        <v>39.365796029928219</v>
      </c>
      <c r="T36" s="3">
        <f t="shared" si="11"/>
        <v>33.486659377083548</v>
      </c>
      <c r="U36" s="3">
        <f t="shared" si="12"/>
        <v>27.147544592988222</v>
      </c>
      <c r="V36" s="3">
        <f t="shared" si="13"/>
        <v>100</v>
      </c>
    </row>
    <row r="37" spans="1:22" x14ac:dyDescent="0.3">
      <c r="A37" t="s">
        <v>91</v>
      </c>
      <c r="B37">
        <v>40.289000000000001</v>
      </c>
      <c r="C37">
        <v>22.4117</v>
      </c>
      <c r="D37">
        <v>35.610999999999997</v>
      </c>
      <c r="E37">
        <v>5.7079999999999999E-2</v>
      </c>
      <c r="F37">
        <v>6.2239999999999997E-2</v>
      </c>
      <c r="G37">
        <v>5.4980000000000001E-2</v>
      </c>
      <c r="H37" s="7">
        <v>98.486099999999993</v>
      </c>
      <c r="J37">
        <f t="shared" si="2"/>
        <v>5.8100000000000006E-2</v>
      </c>
      <c r="K37" s="10">
        <f t="shared" si="3"/>
        <v>581.00000000000011</v>
      </c>
      <c r="L37" s="7">
        <f t="shared" si="4"/>
        <v>0.3735933618253941</v>
      </c>
      <c r="N37" s="3">
        <f t="shared" si="5"/>
        <v>35.610999999999997</v>
      </c>
      <c r="O37" s="3">
        <f t="shared" si="6"/>
        <v>0.69905489706799739</v>
      </c>
      <c r="P37" s="3">
        <f t="shared" si="7"/>
        <v>0.63761862130707248</v>
      </c>
      <c r="Q37" s="3">
        <f t="shared" si="8"/>
        <v>0.53761676007472647</v>
      </c>
      <c r="R37" s="3">
        <f t="shared" si="9"/>
        <v>1.8742902784497963</v>
      </c>
      <c r="S37" s="3">
        <f t="shared" si="10"/>
        <v>37.297045452648753</v>
      </c>
      <c r="T37" s="3">
        <f t="shared" si="11"/>
        <v>34.019203355973197</v>
      </c>
      <c r="U37" s="3">
        <f t="shared" si="12"/>
        <v>28.68375119137805</v>
      </c>
      <c r="V37" s="3">
        <f t="shared" si="13"/>
        <v>100</v>
      </c>
    </row>
    <row r="38" spans="1:22" x14ac:dyDescent="0.3">
      <c r="A38" t="s">
        <v>101</v>
      </c>
      <c r="B38">
        <v>36.050800000000002</v>
      </c>
      <c r="C38">
        <v>25.2667</v>
      </c>
      <c r="D38">
        <v>34.590600000000002</v>
      </c>
      <c r="E38">
        <v>1.712E-2</v>
      </c>
      <c r="F38">
        <v>1.3610000000000001E-2</v>
      </c>
      <c r="G38">
        <v>1.1679999999999999E-2</v>
      </c>
      <c r="H38" s="7">
        <v>95.950500000000005</v>
      </c>
      <c r="J38">
        <f t="shared" si="2"/>
        <v>1.4136666666666667E-2</v>
      </c>
      <c r="K38" s="10">
        <f t="shared" si="3"/>
        <v>141.36666666666667</v>
      </c>
      <c r="L38" s="7">
        <f t="shared" si="4"/>
        <v>0.27579763112349848</v>
      </c>
      <c r="N38" s="3">
        <f t="shared" si="5"/>
        <v>34.590600000000002</v>
      </c>
      <c r="O38" s="3">
        <f t="shared" si="6"/>
        <v>0.78810667498440423</v>
      </c>
      <c r="P38" s="3">
        <f t="shared" si="7"/>
        <v>0.61934825425246198</v>
      </c>
      <c r="Q38" s="3">
        <f t="shared" si="8"/>
        <v>0.4810621830797972</v>
      </c>
      <c r="R38" s="3">
        <f t="shared" si="9"/>
        <v>1.8885171123166633</v>
      </c>
      <c r="S38" s="3">
        <f t="shared" si="10"/>
        <v>41.731508274109608</v>
      </c>
      <c r="T38" s="3">
        <f t="shared" si="11"/>
        <v>32.795480126346384</v>
      </c>
      <c r="U38" s="3">
        <f t="shared" si="12"/>
        <v>25.473011599544005</v>
      </c>
      <c r="V38" s="3">
        <f t="shared" si="13"/>
        <v>100</v>
      </c>
    </row>
    <row r="39" spans="1:22" x14ac:dyDescent="0.3">
      <c r="A39" t="s">
        <v>102</v>
      </c>
      <c r="B39">
        <v>24.0336</v>
      </c>
      <c r="C39">
        <v>36.8904</v>
      </c>
      <c r="D39">
        <v>38.474499999999999</v>
      </c>
      <c r="E39">
        <v>2.5159999999999998E-2</v>
      </c>
      <c r="F39">
        <v>3.022E-2</v>
      </c>
      <c r="G39">
        <v>1.9210000000000001E-2</v>
      </c>
      <c r="H39" s="7">
        <v>99.473100000000002</v>
      </c>
      <c r="J39">
        <f t="shared" si="2"/>
        <v>2.4863333333333335E-2</v>
      </c>
      <c r="K39" s="10">
        <f t="shared" si="3"/>
        <v>248.63333333333335</v>
      </c>
      <c r="L39" s="7">
        <f t="shared" si="4"/>
        <v>0.55109920462048501</v>
      </c>
      <c r="N39" s="3">
        <f t="shared" si="5"/>
        <v>38.474499999999999</v>
      </c>
      <c r="O39" s="3">
        <f t="shared" si="6"/>
        <v>1.1506674984404242</v>
      </c>
      <c r="P39" s="3">
        <f t="shared" si="7"/>
        <v>0.68888988361683079</v>
      </c>
      <c r="Q39" s="3">
        <f t="shared" si="8"/>
        <v>0.32070456365092076</v>
      </c>
      <c r="R39" s="3">
        <f t="shared" si="9"/>
        <v>2.1602619457081755</v>
      </c>
      <c r="S39" s="3">
        <f t="shared" si="10"/>
        <v>53.265183915611367</v>
      </c>
      <c r="T39" s="3">
        <f t="shared" si="11"/>
        <v>31.889182929202569</v>
      </c>
      <c r="U39" s="3">
        <f t="shared" si="12"/>
        <v>14.845633155186079</v>
      </c>
      <c r="V39" s="3">
        <f t="shared" si="13"/>
        <v>100.00000000000001</v>
      </c>
    </row>
    <row r="40" spans="1:22" x14ac:dyDescent="0.3">
      <c r="A40" t="s">
        <v>103</v>
      </c>
      <c r="B40">
        <v>39.560200000000002</v>
      </c>
      <c r="C40">
        <v>23.079000000000001</v>
      </c>
      <c r="D40">
        <v>35.268700000000003</v>
      </c>
      <c r="E40">
        <v>4.7550000000000002E-2</v>
      </c>
      <c r="F40">
        <v>4.7100000000000003E-2</v>
      </c>
      <c r="G40">
        <v>4.8829999999999998E-2</v>
      </c>
      <c r="H40" s="7">
        <v>98.051299999999998</v>
      </c>
      <c r="J40">
        <f t="shared" si="2"/>
        <v>4.7826666666666663E-2</v>
      </c>
      <c r="K40" s="10">
        <f t="shared" si="3"/>
        <v>478.26666666666665</v>
      </c>
      <c r="L40" s="7">
        <f t="shared" si="4"/>
        <v>8.9757079572216972E-2</v>
      </c>
      <c r="N40" s="3">
        <f t="shared" si="5"/>
        <v>35.268700000000003</v>
      </c>
      <c r="O40" s="3">
        <f t="shared" si="6"/>
        <v>0.71986899563318774</v>
      </c>
      <c r="P40" s="3">
        <f t="shared" si="7"/>
        <v>0.63148970456580134</v>
      </c>
      <c r="Q40" s="3">
        <f t="shared" si="8"/>
        <v>0.52789164665065391</v>
      </c>
      <c r="R40" s="3">
        <f t="shared" si="9"/>
        <v>1.8792503468496431</v>
      </c>
      <c r="S40" s="3">
        <f t="shared" si="10"/>
        <v>38.306178675979446</v>
      </c>
      <c r="T40" s="3">
        <f t="shared" si="11"/>
        <v>33.603277265555626</v>
      </c>
      <c r="U40" s="3">
        <f t="shared" si="12"/>
        <v>28.090544058464925</v>
      </c>
      <c r="V40" s="3">
        <f t="shared" si="13"/>
        <v>100</v>
      </c>
    </row>
    <row r="41" spans="1:22" x14ac:dyDescent="0.3">
      <c r="A41" t="s">
        <v>104</v>
      </c>
      <c r="B41">
        <v>40.844799999999999</v>
      </c>
      <c r="C41">
        <v>22.188400000000001</v>
      </c>
      <c r="D41">
        <v>34.867699999999999</v>
      </c>
      <c r="E41">
        <v>4.8829999999999998E-2</v>
      </c>
      <c r="F41">
        <v>4.5370000000000001E-2</v>
      </c>
      <c r="G41">
        <v>4.5620000000000001E-2</v>
      </c>
      <c r="H41" s="7">
        <v>98.040700000000001</v>
      </c>
      <c r="J41">
        <f t="shared" si="2"/>
        <v>4.6606666666666664E-2</v>
      </c>
      <c r="K41" s="10">
        <f t="shared" si="3"/>
        <v>466.06666666666666</v>
      </c>
      <c r="L41" s="7">
        <f t="shared" si="4"/>
        <v>0.1929516346998213</v>
      </c>
      <c r="N41" s="3">
        <f t="shared" si="5"/>
        <v>34.867699999999999</v>
      </c>
      <c r="O41" s="3">
        <f t="shared" si="6"/>
        <v>0.69208983156581405</v>
      </c>
      <c r="P41" s="3">
        <f t="shared" si="7"/>
        <v>0.62430975828111013</v>
      </c>
      <c r="Q41" s="3">
        <f t="shared" si="8"/>
        <v>0.54503336002135039</v>
      </c>
      <c r="R41" s="3">
        <f t="shared" si="9"/>
        <v>1.8614329498682747</v>
      </c>
      <c r="S41" s="3">
        <f t="shared" si="10"/>
        <v>37.180486765037131</v>
      </c>
      <c r="T41" s="3">
        <f t="shared" si="11"/>
        <v>33.539202060718317</v>
      </c>
      <c r="U41" s="3">
        <f t="shared" si="12"/>
        <v>29.280311174244549</v>
      </c>
      <c r="V41" s="3">
        <f t="shared" si="13"/>
        <v>99.999999999999986</v>
      </c>
    </row>
    <row r="42" spans="1:22" x14ac:dyDescent="0.3">
      <c r="A42" t="s">
        <v>105</v>
      </c>
      <c r="B42">
        <v>42.607500000000002</v>
      </c>
      <c r="C42">
        <v>21.0382</v>
      </c>
      <c r="D42">
        <v>35.573599999999999</v>
      </c>
      <c r="E42">
        <v>3.3180000000000001E-2</v>
      </c>
      <c r="F42">
        <v>2.5260000000000001E-2</v>
      </c>
      <c r="G42">
        <v>2.9399999999999999E-2</v>
      </c>
      <c r="H42" s="7">
        <v>99.307100000000005</v>
      </c>
      <c r="J42">
        <f t="shared" si="2"/>
        <v>2.928E-2</v>
      </c>
      <c r="K42" s="10">
        <f t="shared" si="3"/>
        <v>292.8</v>
      </c>
      <c r="L42" s="7">
        <f t="shared" si="4"/>
        <v>0.39613634016585753</v>
      </c>
      <c r="N42" s="3">
        <f t="shared" si="5"/>
        <v>35.573599999999999</v>
      </c>
      <c r="O42" s="3">
        <f t="shared" si="6"/>
        <v>0.65621334996880842</v>
      </c>
      <c r="P42" s="3">
        <f t="shared" si="7"/>
        <v>0.63694897045658005</v>
      </c>
      <c r="Q42" s="3">
        <f t="shared" si="8"/>
        <v>0.56855484387510014</v>
      </c>
      <c r="R42" s="3">
        <f t="shared" si="9"/>
        <v>1.8617171643004888</v>
      </c>
      <c r="S42" s="3">
        <f t="shared" si="10"/>
        <v>35.247746679897553</v>
      </c>
      <c r="T42" s="3">
        <f t="shared" si="11"/>
        <v>34.212982652276487</v>
      </c>
      <c r="U42" s="3">
        <f t="shared" si="12"/>
        <v>30.539270667825942</v>
      </c>
      <c r="V42" s="3">
        <f t="shared" si="13"/>
        <v>99.999999999999986</v>
      </c>
    </row>
    <row r="43" spans="1:22" x14ac:dyDescent="0.3">
      <c r="A43" t="s">
        <v>106</v>
      </c>
      <c r="B43">
        <v>40.3675</v>
      </c>
      <c r="C43">
        <v>22.3398</v>
      </c>
      <c r="D43">
        <v>35.447600000000001</v>
      </c>
      <c r="E43">
        <v>9.1590000000000005E-2</v>
      </c>
      <c r="F43">
        <v>9.3240000000000003E-2</v>
      </c>
      <c r="G43">
        <v>9.1350000000000001E-2</v>
      </c>
      <c r="H43" s="7">
        <v>98.431100000000001</v>
      </c>
      <c r="J43">
        <f t="shared" si="2"/>
        <v>9.2059999999999989E-2</v>
      </c>
      <c r="K43" s="10">
        <f t="shared" si="3"/>
        <v>920.59999999999991</v>
      </c>
      <c r="L43" s="7">
        <f t="shared" si="4"/>
        <v>0.1028931484599437</v>
      </c>
      <c r="N43" s="3">
        <f t="shared" si="5"/>
        <v>35.447600000000001</v>
      </c>
      <c r="O43" s="3">
        <f t="shared" si="6"/>
        <v>0.69681222707423573</v>
      </c>
      <c r="P43" s="3">
        <f t="shared" si="7"/>
        <v>0.63469292748433304</v>
      </c>
      <c r="Q43" s="3">
        <f t="shared" si="8"/>
        <v>0.53866426474512941</v>
      </c>
      <c r="R43" s="3">
        <f t="shared" si="9"/>
        <v>1.8701694193036982</v>
      </c>
      <c r="S43" s="3">
        <f t="shared" si="10"/>
        <v>37.2593103000087</v>
      </c>
      <c r="T43" s="3">
        <f t="shared" si="11"/>
        <v>33.937723552374308</v>
      </c>
      <c r="U43" s="3">
        <f t="shared" si="12"/>
        <v>28.802966147616988</v>
      </c>
      <c r="V43" s="3">
        <f t="shared" si="13"/>
        <v>100</v>
      </c>
    </row>
    <row r="44" spans="1:22" x14ac:dyDescent="0.3">
      <c r="A44" t="s">
        <v>107</v>
      </c>
      <c r="B44">
        <v>40.516500000000001</v>
      </c>
      <c r="C44">
        <v>22.278300000000002</v>
      </c>
      <c r="D44">
        <v>35.333500000000001</v>
      </c>
      <c r="E44">
        <v>1.149E-2</v>
      </c>
      <c r="F44">
        <v>1.111E-2</v>
      </c>
      <c r="G44">
        <v>1.175E-2</v>
      </c>
      <c r="H44" s="7">
        <v>98.162700000000001</v>
      </c>
      <c r="J44">
        <f t="shared" si="2"/>
        <v>1.1450000000000002E-2</v>
      </c>
      <c r="K44" s="10">
        <f t="shared" si="3"/>
        <v>114.50000000000001</v>
      </c>
      <c r="L44" s="7">
        <f t="shared" si="4"/>
        <v>3.2186953878862161E-2</v>
      </c>
      <c r="N44" s="3">
        <f t="shared" si="5"/>
        <v>35.333500000000001</v>
      </c>
      <c r="O44" s="3">
        <f t="shared" si="6"/>
        <v>0.69489394884591393</v>
      </c>
      <c r="P44" s="3">
        <f t="shared" si="7"/>
        <v>0.63264995523724266</v>
      </c>
      <c r="Q44" s="3">
        <f t="shared" si="8"/>
        <v>0.54065252201761416</v>
      </c>
      <c r="R44" s="3">
        <f t="shared" si="9"/>
        <v>1.8681964261007709</v>
      </c>
      <c r="S44" s="3">
        <f t="shared" si="10"/>
        <v>37.195978920496621</v>
      </c>
      <c r="T44" s="3">
        <f t="shared" si="11"/>
        <v>33.864209694356703</v>
      </c>
      <c r="U44" s="3">
        <f t="shared" si="12"/>
        <v>28.939811385146676</v>
      </c>
      <c r="V44" s="3">
        <f t="shared" si="13"/>
        <v>100</v>
      </c>
    </row>
    <row r="45" spans="1:22" x14ac:dyDescent="0.3">
      <c r="A45" t="s">
        <v>108</v>
      </c>
      <c r="B45">
        <v>34.265799999999999</v>
      </c>
      <c r="C45">
        <v>23.041499999999999</v>
      </c>
      <c r="D45">
        <v>33.0745</v>
      </c>
      <c r="E45">
        <v>8.5699999999999995E-3</v>
      </c>
      <c r="F45">
        <v>3.2499999999999999E-3</v>
      </c>
      <c r="G45">
        <v>4.1399999999999996E-3</v>
      </c>
      <c r="H45" s="12">
        <v>90.397900000000007</v>
      </c>
      <c r="J45">
        <f t="shared" si="2"/>
        <v>5.3199999999999992E-3</v>
      </c>
      <c r="K45" s="10">
        <f t="shared" si="3"/>
        <v>53.199999999999989</v>
      </c>
      <c r="L45" s="7">
        <f t="shared" si="4"/>
        <v>0.28495438231408204</v>
      </c>
      <c r="N45" s="3">
        <f t="shared" si="5"/>
        <v>33.0745</v>
      </c>
      <c r="O45" s="3">
        <f t="shared" si="6"/>
        <v>0.71869931378664997</v>
      </c>
      <c r="P45" s="3">
        <f t="shared" si="7"/>
        <v>0.5922023276633841</v>
      </c>
      <c r="Q45" s="3">
        <f t="shared" si="8"/>
        <v>0.45724312783560184</v>
      </c>
      <c r="R45" s="3">
        <f t="shared" si="9"/>
        <v>1.768144769285636</v>
      </c>
      <c r="S45" s="3">
        <f t="shared" si="10"/>
        <v>40.647085367168103</v>
      </c>
      <c r="T45" s="3">
        <f t="shared" si="11"/>
        <v>33.492864269402844</v>
      </c>
      <c r="U45" s="3">
        <f t="shared" si="12"/>
        <v>25.86005036342905</v>
      </c>
      <c r="V45" s="3">
        <f t="shared" si="13"/>
        <v>100</v>
      </c>
    </row>
    <row r="46" spans="1:22" x14ac:dyDescent="0.3">
      <c r="A46" t="s">
        <v>109</v>
      </c>
      <c r="B46">
        <v>42.568800000000003</v>
      </c>
      <c r="C46">
        <v>20.718900000000001</v>
      </c>
      <c r="D46">
        <v>35.334299999999999</v>
      </c>
      <c r="E46">
        <v>-1.49E-3</v>
      </c>
      <c r="F46">
        <v>4.0499999999999998E-3</v>
      </c>
      <c r="G46">
        <v>1.82E-3</v>
      </c>
      <c r="H46" s="7">
        <v>98.626300000000001</v>
      </c>
      <c r="J46">
        <f t="shared" si="2"/>
        <v>1.4600000000000001E-3</v>
      </c>
      <c r="K46" s="10">
        <f t="shared" si="3"/>
        <v>14.600000000000001</v>
      </c>
      <c r="L46" s="7">
        <f t="shared" si="4"/>
        <v>0.27874899102956402</v>
      </c>
      <c r="N46" s="3">
        <f t="shared" si="5"/>
        <v>35.334299999999999</v>
      </c>
      <c r="O46" s="3">
        <f t="shared" si="6"/>
        <v>0.64625389893948848</v>
      </c>
      <c r="P46" s="3">
        <f t="shared" si="7"/>
        <v>0.632664279319606</v>
      </c>
      <c r="Q46" s="3">
        <f t="shared" si="8"/>
        <v>0.5680384307445957</v>
      </c>
      <c r="R46" s="3">
        <f t="shared" si="9"/>
        <v>1.8469566090036902</v>
      </c>
      <c r="S46" s="3">
        <f t="shared" si="10"/>
        <v>34.990204739465931</v>
      </c>
      <c r="T46" s="3">
        <f t="shared" si="11"/>
        <v>34.254420284453033</v>
      </c>
      <c r="U46" s="3">
        <f t="shared" si="12"/>
        <v>30.755374976081033</v>
      </c>
      <c r="V46" s="3">
        <f t="shared" si="13"/>
        <v>99.999999999999986</v>
      </c>
    </row>
    <row r="47" spans="1:22" x14ac:dyDescent="0.3">
      <c r="A47" t="s">
        <v>110</v>
      </c>
      <c r="B47">
        <v>35.75</v>
      </c>
      <c r="C47">
        <v>25.1006</v>
      </c>
      <c r="D47">
        <v>34.344999999999999</v>
      </c>
      <c r="E47">
        <v>1.6299999999999999E-3</v>
      </c>
      <c r="F47">
        <v>8.2199999999999999E-3</v>
      </c>
      <c r="G47">
        <v>6.4200000000000004E-3</v>
      </c>
      <c r="H47" s="7">
        <v>95.2119</v>
      </c>
      <c r="J47">
        <f t="shared" si="2"/>
        <v>5.423333333333333E-3</v>
      </c>
      <c r="K47" s="10">
        <f t="shared" si="3"/>
        <v>54.233333333333327</v>
      </c>
      <c r="L47" s="7">
        <f t="shared" si="4"/>
        <v>0.3406175763717037</v>
      </c>
      <c r="N47" s="3">
        <f t="shared" si="5"/>
        <v>34.344999999999999</v>
      </c>
      <c r="O47" s="3">
        <f t="shared" si="6"/>
        <v>0.78292576419213966</v>
      </c>
      <c r="P47" s="3">
        <f t="shared" si="7"/>
        <v>0.61495076096687551</v>
      </c>
      <c r="Q47" s="3">
        <f t="shared" si="8"/>
        <v>0.47704830531091541</v>
      </c>
      <c r="R47" s="3">
        <f t="shared" si="9"/>
        <v>1.8749248304699304</v>
      </c>
      <c r="S47" s="3">
        <f t="shared" si="10"/>
        <v>41.757714841074858</v>
      </c>
      <c r="T47" s="3">
        <f t="shared" si="11"/>
        <v>32.798688831314081</v>
      </c>
      <c r="U47" s="3">
        <f t="shared" si="12"/>
        <v>25.443596327611075</v>
      </c>
      <c r="V47" s="3">
        <f t="shared" si="13"/>
        <v>100.00000000000001</v>
      </c>
    </row>
    <row r="48" spans="1:22" x14ac:dyDescent="0.3">
      <c r="A48" t="s">
        <v>111</v>
      </c>
      <c r="B48">
        <v>38.0717</v>
      </c>
      <c r="C48">
        <v>23.647099999999998</v>
      </c>
      <c r="D48">
        <v>34.227800000000002</v>
      </c>
      <c r="E48">
        <v>7.2399999999999999E-3</v>
      </c>
      <c r="F48">
        <v>1.07E-3</v>
      </c>
      <c r="G48">
        <v>4.1200000000000004E-3</v>
      </c>
      <c r="H48" s="7">
        <v>95.959000000000003</v>
      </c>
      <c r="J48">
        <f t="shared" si="2"/>
        <v>4.1433333333333331E-3</v>
      </c>
      <c r="K48" s="10">
        <f t="shared" si="3"/>
        <v>41.43333333333333</v>
      </c>
      <c r="L48" s="7">
        <f t="shared" si="4"/>
        <v>0.30850661797331574</v>
      </c>
      <c r="N48" s="3">
        <f t="shared" si="5"/>
        <v>34.227800000000002</v>
      </c>
      <c r="O48" s="3">
        <f t="shared" si="6"/>
        <v>0.73758889582033671</v>
      </c>
      <c r="P48" s="3">
        <f t="shared" si="7"/>
        <v>0.61285228290062665</v>
      </c>
      <c r="Q48" s="3">
        <f t="shared" si="8"/>
        <v>0.50802908993861762</v>
      </c>
      <c r="R48" s="3">
        <f t="shared" si="9"/>
        <v>1.8584702686595809</v>
      </c>
      <c r="S48" s="3">
        <f t="shared" si="10"/>
        <v>39.687957792960646</v>
      </c>
      <c r="T48" s="3">
        <f t="shared" si="11"/>
        <v>32.976168262441213</v>
      </c>
      <c r="U48" s="3">
        <f t="shared" si="12"/>
        <v>27.335873944598152</v>
      </c>
      <c r="V48" s="3">
        <f t="shared" si="13"/>
        <v>100</v>
      </c>
    </row>
    <row r="49" spans="1:22" x14ac:dyDescent="0.3">
      <c r="A49" t="s">
        <v>112</v>
      </c>
      <c r="B49">
        <v>40.224800000000002</v>
      </c>
      <c r="C49">
        <v>19.488600000000002</v>
      </c>
      <c r="D49">
        <v>32.592100000000002</v>
      </c>
      <c r="E49">
        <v>5.1130000000000002E-2</v>
      </c>
      <c r="F49">
        <v>5.1830000000000001E-2</v>
      </c>
      <c r="G49">
        <v>5.0869999999999999E-2</v>
      </c>
      <c r="H49" s="7">
        <v>92.459299999999999</v>
      </c>
      <c r="J49">
        <f t="shared" si="2"/>
        <v>5.1276666666666665E-2</v>
      </c>
      <c r="K49" s="10">
        <f t="shared" si="3"/>
        <v>512.76666666666665</v>
      </c>
      <c r="L49" s="7">
        <f t="shared" si="4"/>
        <v>4.9652123150307904E-2</v>
      </c>
      <c r="N49" s="3">
        <f t="shared" si="5"/>
        <v>32.592100000000002</v>
      </c>
      <c r="O49" s="3">
        <f t="shared" si="6"/>
        <v>0.60787897691827819</v>
      </c>
      <c r="P49" s="3">
        <f t="shared" si="7"/>
        <v>0.58356490599820954</v>
      </c>
      <c r="Q49" s="3">
        <f t="shared" si="8"/>
        <v>0.53676007472644782</v>
      </c>
      <c r="R49" s="3">
        <f t="shared" si="9"/>
        <v>1.7282039576429356</v>
      </c>
      <c r="S49" s="3">
        <f t="shared" si="10"/>
        <v>35.174029907173271</v>
      </c>
      <c r="T49" s="3">
        <f t="shared" si="11"/>
        <v>33.76713167548364</v>
      </c>
      <c r="U49" s="3">
        <f t="shared" si="12"/>
        <v>31.058838417343093</v>
      </c>
      <c r="V49" s="3">
        <f t="shared" si="13"/>
        <v>100.00000000000001</v>
      </c>
    </row>
    <row r="50" spans="1:22" x14ac:dyDescent="0.3">
      <c r="A50" t="s">
        <v>145</v>
      </c>
      <c r="B50">
        <v>42.645699999999998</v>
      </c>
      <c r="C50">
        <v>21.348099999999999</v>
      </c>
      <c r="D50">
        <v>34.927199999999999</v>
      </c>
      <c r="E50">
        <v>1.384E-2</v>
      </c>
      <c r="F50">
        <v>7.9000000000000008E-3</v>
      </c>
      <c r="G50">
        <v>5.2500000000000003E-3</v>
      </c>
      <c r="H50" s="7">
        <v>98.947900000000004</v>
      </c>
      <c r="J50">
        <f t="shared" ref="J50:J67" si="14">AVERAGE(E50:G50)</f>
        <v>8.9966666666666684E-3</v>
      </c>
      <c r="K50" s="10">
        <f t="shared" ref="K50:K67" si="15">J50*10000</f>
        <v>89.966666666666683</v>
      </c>
      <c r="L50" s="7">
        <f t="shared" si="4"/>
        <v>0.43987536113464354</v>
      </c>
      <c r="N50" s="3">
        <f t="shared" si="5"/>
        <v>34.927199999999999</v>
      </c>
      <c r="O50" s="3">
        <f t="shared" si="6"/>
        <v>0.66587960074859631</v>
      </c>
      <c r="P50" s="3">
        <f t="shared" si="7"/>
        <v>0.62537511190689343</v>
      </c>
      <c r="Q50" s="3">
        <f t="shared" si="8"/>
        <v>0.56906458500133439</v>
      </c>
      <c r="R50" s="3">
        <f t="shared" si="9"/>
        <v>1.8603192976568241</v>
      </c>
      <c r="S50" s="3">
        <f t="shared" si="10"/>
        <v>35.793833971797682</v>
      </c>
      <c r="T50" s="3">
        <f t="shared" si="11"/>
        <v>33.616547046229549</v>
      </c>
      <c r="U50" s="3">
        <f t="shared" si="12"/>
        <v>30.58961898197277</v>
      </c>
      <c r="V50" s="3">
        <f t="shared" si="13"/>
        <v>100</v>
      </c>
    </row>
    <row r="51" spans="1:22" x14ac:dyDescent="0.3">
      <c r="A51" t="s">
        <v>146</v>
      </c>
      <c r="B51">
        <v>40.668399999999998</v>
      </c>
      <c r="C51">
        <v>22.233699999999999</v>
      </c>
      <c r="D51">
        <v>34.652500000000003</v>
      </c>
      <c r="E51">
        <v>9.7070000000000004E-2</v>
      </c>
      <c r="F51">
        <v>9.5449999999999993E-2</v>
      </c>
      <c r="G51">
        <v>0.10018000000000001</v>
      </c>
      <c r="H51" s="7">
        <v>97.847200000000001</v>
      </c>
      <c r="J51">
        <f t="shared" si="14"/>
        <v>9.7566666666666677E-2</v>
      </c>
      <c r="K51" s="10">
        <f t="shared" si="15"/>
        <v>975.66666666666674</v>
      </c>
      <c r="L51" s="7">
        <f t="shared" si="4"/>
        <v>0.24037956097250363</v>
      </c>
      <c r="N51" s="3">
        <f t="shared" si="5"/>
        <v>34.652500000000003</v>
      </c>
      <c r="O51" s="3">
        <f t="shared" si="6"/>
        <v>0.69350280723643165</v>
      </c>
      <c r="P51" s="3">
        <f t="shared" si="7"/>
        <v>0.62045658012533578</v>
      </c>
      <c r="Q51" s="3">
        <f t="shared" si="8"/>
        <v>0.54267947691486518</v>
      </c>
      <c r="R51" s="3">
        <f t="shared" si="9"/>
        <v>1.8566388642766327</v>
      </c>
      <c r="S51" s="3">
        <f t="shared" si="10"/>
        <v>37.352595627509288</v>
      </c>
      <c r="T51" s="3">
        <f t="shared" si="11"/>
        <v>33.418269544145979</v>
      </c>
      <c r="U51" s="3">
        <f t="shared" si="12"/>
        <v>29.229134828344723</v>
      </c>
      <c r="V51" s="3">
        <f t="shared" si="13"/>
        <v>99.999999999999986</v>
      </c>
    </row>
    <row r="52" spans="1:22" x14ac:dyDescent="0.3">
      <c r="A52" t="s">
        <v>147</v>
      </c>
      <c r="B52">
        <v>42.357100000000003</v>
      </c>
      <c r="C52">
        <v>21.463699999999999</v>
      </c>
      <c r="D52">
        <v>34.718600000000002</v>
      </c>
      <c r="E52">
        <v>9.3960000000000002E-2</v>
      </c>
      <c r="F52">
        <v>9.0679999999999997E-2</v>
      </c>
      <c r="G52">
        <v>9.2840000000000006E-2</v>
      </c>
      <c r="H52" s="7">
        <v>98.816900000000004</v>
      </c>
      <c r="J52">
        <f t="shared" si="14"/>
        <v>9.249333333333333E-2</v>
      </c>
      <c r="K52" s="10">
        <f t="shared" si="15"/>
        <v>924.93333333333328</v>
      </c>
      <c r="L52" s="7">
        <f t="shared" si="4"/>
        <v>0.16672532301163323</v>
      </c>
      <c r="N52" s="3">
        <f t="shared" si="5"/>
        <v>34.718600000000002</v>
      </c>
      <c r="O52" s="3">
        <f t="shared" si="6"/>
        <v>0.66948533998752335</v>
      </c>
      <c r="P52" s="3">
        <f t="shared" si="7"/>
        <v>0.62164010743061771</v>
      </c>
      <c r="Q52" s="3">
        <f t="shared" si="8"/>
        <v>0.56521350413664273</v>
      </c>
      <c r="R52" s="3">
        <f t="shared" si="9"/>
        <v>1.8563389515547839</v>
      </c>
      <c r="S52" s="3">
        <f t="shared" si="10"/>
        <v>36.06482207501994</v>
      </c>
      <c r="T52" s="3">
        <f t="shared" si="11"/>
        <v>33.487424638154614</v>
      </c>
      <c r="U52" s="3">
        <f t="shared" si="12"/>
        <v>30.447753286825446</v>
      </c>
      <c r="V52" s="3">
        <f t="shared" si="13"/>
        <v>100</v>
      </c>
    </row>
    <row r="53" spans="1:22" x14ac:dyDescent="0.3">
      <c r="A53" t="s">
        <v>148</v>
      </c>
      <c r="B53">
        <v>42.5214</v>
      </c>
      <c r="C53">
        <v>21.253399999999999</v>
      </c>
      <c r="D53">
        <v>37.257100000000001</v>
      </c>
      <c r="E53">
        <v>2.8250000000000001E-2</v>
      </c>
      <c r="F53">
        <v>2.665E-2</v>
      </c>
      <c r="G53">
        <v>2.1389999999999999E-2</v>
      </c>
      <c r="H53" s="7">
        <v>101.108</v>
      </c>
      <c r="J53">
        <f t="shared" si="14"/>
        <v>2.5429999999999998E-2</v>
      </c>
      <c r="K53" s="10">
        <f t="shared" si="15"/>
        <v>254.29999999999998</v>
      </c>
      <c r="L53" s="7">
        <f t="shared" si="4"/>
        <v>0.35890388685552016</v>
      </c>
      <c r="N53" s="3">
        <f t="shared" si="5"/>
        <v>37.257100000000001</v>
      </c>
      <c r="O53" s="3">
        <f t="shared" si="6"/>
        <v>0.66292576419213967</v>
      </c>
      <c r="P53" s="3">
        <f t="shared" si="7"/>
        <v>0.6670922112802149</v>
      </c>
      <c r="Q53" s="3">
        <f t="shared" si="8"/>
        <v>0.5674059247397919</v>
      </c>
      <c r="R53" s="3">
        <f t="shared" si="9"/>
        <v>1.8974239002121465</v>
      </c>
      <c r="S53" s="3">
        <f t="shared" si="10"/>
        <v>34.938200373570687</v>
      </c>
      <c r="T53" s="3">
        <f t="shared" si="11"/>
        <v>35.1577847841818</v>
      </c>
      <c r="U53" s="3">
        <f t="shared" si="12"/>
        <v>29.904014842247513</v>
      </c>
      <c r="V53" s="3">
        <f t="shared" si="13"/>
        <v>100</v>
      </c>
    </row>
    <row r="54" spans="1:22" x14ac:dyDescent="0.3">
      <c r="A54" t="s">
        <v>149</v>
      </c>
      <c r="B54">
        <v>40.114400000000003</v>
      </c>
      <c r="C54">
        <v>22.7271</v>
      </c>
      <c r="D54">
        <v>35.322699999999998</v>
      </c>
      <c r="E54">
        <v>2.66E-3</v>
      </c>
      <c r="F54">
        <v>-4.4999999999999999E-4</v>
      </c>
      <c r="G54">
        <v>-3.7599999999999999E-3</v>
      </c>
      <c r="H54" s="7">
        <v>98.162700000000001</v>
      </c>
      <c r="J54">
        <f t="shared" si="14"/>
        <v>-5.1666666666666658E-4</v>
      </c>
      <c r="K54" s="10">
        <f t="shared" si="15"/>
        <v>-5.1666666666666661</v>
      </c>
      <c r="L54" s="7">
        <f t="shared" si="4"/>
        <v>0.32105191688157431</v>
      </c>
      <c r="N54" s="3">
        <f t="shared" si="5"/>
        <v>35.322699999999998</v>
      </c>
      <c r="O54" s="3">
        <f t="shared" si="6"/>
        <v>0.70889270118527759</v>
      </c>
      <c r="P54" s="3">
        <f t="shared" si="7"/>
        <v>0.63245658012533568</v>
      </c>
      <c r="Q54" s="3">
        <f t="shared" si="8"/>
        <v>0.53528689618361358</v>
      </c>
      <c r="R54" s="3">
        <f t="shared" si="9"/>
        <v>1.8766361774942268</v>
      </c>
      <c r="S54" s="3">
        <f t="shared" si="10"/>
        <v>37.774647514886162</v>
      </c>
      <c r="T54" s="3">
        <f t="shared" si="11"/>
        <v>33.701608639444515</v>
      </c>
      <c r="U54" s="3">
        <f t="shared" si="12"/>
        <v>28.523743845669323</v>
      </c>
      <c r="V54" s="3">
        <f t="shared" si="13"/>
        <v>100</v>
      </c>
    </row>
    <row r="55" spans="1:22" x14ac:dyDescent="0.3">
      <c r="A55" t="s">
        <v>150</v>
      </c>
      <c r="B55">
        <v>40.8431</v>
      </c>
      <c r="C55">
        <v>21.744599999999998</v>
      </c>
      <c r="D55">
        <v>34.984999999999999</v>
      </c>
      <c r="E55">
        <v>5.6759999999999998E-2</v>
      </c>
      <c r="F55">
        <v>5.2019999999999997E-2</v>
      </c>
      <c r="G55">
        <v>5.6890000000000003E-2</v>
      </c>
      <c r="H55" s="7">
        <v>97.738399999999999</v>
      </c>
      <c r="J55">
        <f t="shared" si="14"/>
        <v>5.5223333333333326E-2</v>
      </c>
      <c r="K55" s="10">
        <f t="shared" si="15"/>
        <v>552.23333333333323</v>
      </c>
      <c r="L55" s="7">
        <f t="shared" si="4"/>
        <v>0.27749294285320741</v>
      </c>
      <c r="N55" s="3">
        <f t="shared" si="5"/>
        <v>34.984999999999999</v>
      </c>
      <c r="O55" s="3">
        <f t="shared" si="6"/>
        <v>0.67824703680598863</v>
      </c>
      <c r="P55" s="3">
        <f t="shared" si="7"/>
        <v>0.62641002685765446</v>
      </c>
      <c r="Q55" s="3">
        <f t="shared" si="8"/>
        <v>0.54501067520683211</v>
      </c>
      <c r="R55" s="3">
        <f t="shared" si="9"/>
        <v>1.8496677388704752</v>
      </c>
      <c r="S55" s="3">
        <f t="shared" si="10"/>
        <v>36.668587690250213</v>
      </c>
      <c r="T55" s="3">
        <f t="shared" si="11"/>
        <v>33.866083821096446</v>
      </c>
      <c r="U55" s="3">
        <f t="shared" si="12"/>
        <v>29.465328488653334</v>
      </c>
      <c r="V55" s="3">
        <f t="shared" si="13"/>
        <v>100</v>
      </c>
    </row>
    <row r="56" spans="1:22" x14ac:dyDescent="0.3">
      <c r="A56" t="s">
        <v>151</v>
      </c>
      <c r="B56">
        <v>42.097099999999998</v>
      </c>
      <c r="C56">
        <v>21.864000000000001</v>
      </c>
      <c r="D56">
        <v>37.444899999999997</v>
      </c>
      <c r="E56">
        <v>2.1440000000000001E-2</v>
      </c>
      <c r="F56">
        <v>2.0830000000000001E-2</v>
      </c>
      <c r="G56">
        <v>2.0920000000000001E-2</v>
      </c>
      <c r="H56" s="7">
        <v>101.46899999999999</v>
      </c>
      <c r="J56">
        <f t="shared" si="14"/>
        <v>2.1063333333333333E-2</v>
      </c>
      <c r="K56" s="10">
        <f t="shared" si="15"/>
        <v>210.63333333333333</v>
      </c>
      <c r="L56" s="7">
        <f t="shared" si="4"/>
        <v>3.2929217016706175E-2</v>
      </c>
      <c r="N56" s="3">
        <f t="shared" si="5"/>
        <v>37.444899999999997</v>
      </c>
      <c r="O56" s="3">
        <f t="shared" si="6"/>
        <v>0.68197130380536497</v>
      </c>
      <c r="P56" s="3">
        <f t="shared" si="7"/>
        <v>0.67045478961504024</v>
      </c>
      <c r="Q56" s="3">
        <f t="shared" si="8"/>
        <v>0.56174406191619963</v>
      </c>
      <c r="R56" s="3">
        <f t="shared" si="9"/>
        <v>1.9141701553366048</v>
      </c>
      <c r="S56" s="3">
        <f t="shared" si="10"/>
        <v>35.627517329327546</v>
      </c>
      <c r="T56" s="3">
        <f t="shared" si="11"/>
        <v>35.025872059798225</v>
      </c>
      <c r="U56" s="3">
        <f t="shared" si="12"/>
        <v>29.346610610874222</v>
      </c>
      <c r="V56" s="3">
        <f t="shared" si="13"/>
        <v>100</v>
      </c>
    </row>
    <row r="57" spans="1:22" x14ac:dyDescent="0.3">
      <c r="A57" t="s">
        <v>152</v>
      </c>
      <c r="B57">
        <v>42.044699999999999</v>
      </c>
      <c r="C57">
        <v>22.007100000000001</v>
      </c>
      <c r="D57">
        <v>35.386200000000002</v>
      </c>
      <c r="E57">
        <v>6.3200000000000001E-3</v>
      </c>
      <c r="F57">
        <v>-7.2999999999999996E-4</v>
      </c>
      <c r="G57">
        <v>-4.4900000000000001E-3</v>
      </c>
      <c r="H57" s="7">
        <v>99.439099999999996</v>
      </c>
      <c r="J57">
        <f t="shared" si="14"/>
        <v>3.6666666666666678E-4</v>
      </c>
      <c r="K57" s="10">
        <f t="shared" si="15"/>
        <v>3.6666666666666679</v>
      </c>
      <c r="L57" s="7">
        <f t="shared" si="4"/>
        <v>0.54878076982829249</v>
      </c>
      <c r="N57" s="3">
        <f t="shared" si="5"/>
        <v>35.386200000000002</v>
      </c>
      <c r="O57" s="3">
        <f t="shared" si="6"/>
        <v>0.68643480973175297</v>
      </c>
      <c r="P57" s="3">
        <f t="shared" si="7"/>
        <v>0.6335935541629365</v>
      </c>
      <c r="Q57" s="3">
        <f t="shared" si="8"/>
        <v>0.56104483586869491</v>
      </c>
      <c r="R57" s="3">
        <f t="shared" si="9"/>
        <v>1.8810731997633843</v>
      </c>
      <c r="S57" s="3">
        <f t="shared" si="10"/>
        <v>36.491658581819038</v>
      </c>
      <c r="T57" s="3">
        <f t="shared" si="11"/>
        <v>33.68255707660046</v>
      </c>
      <c r="U57" s="3">
        <f t="shared" si="12"/>
        <v>29.825784341580508</v>
      </c>
      <c r="V57" s="3">
        <f t="shared" si="13"/>
        <v>100</v>
      </c>
    </row>
    <row r="58" spans="1:22" x14ac:dyDescent="0.3">
      <c r="A58" t="s">
        <v>153</v>
      </c>
      <c r="B58">
        <v>42.451000000000001</v>
      </c>
      <c r="C58">
        <v>21.566700000000001</v>
      </c>
      <c r="D58">
        <v>35.956600000000002</v>
      </c>
      <c r="E58">
        <v>3.8999999999999998E-3</v>
      </c>
      <c r="F58">
        <v>2.5000000000000001E-4</v>
      </c>
      <c r="G58">
        <v>9.3000000000000005E-4</v>
      </c>
      <c r="H58" s="7">
        <v>99.979399999999998</v>
      </c>
      <c r="J58">
        <f t="shared" si="14"/>
        <v>1.6933333333333334E-3</v>
      </c>
      <c r="K58" s="10">
        <f t="shared" si="15"/>
        <v>16.933333333333334</v>
      </c>
      <c r="L58" s="7">
        <f t="shared" si="4"/>
        <v>0.19410392405444388</v>
      </c>
      <c r="N58" s="3">
        <f t="shared" si="5"/>
        <v>35.956600000000002</v>
      </c>
      <c r="O58" s="3">
        <f t="shared" si="6"/>
        <v>0.67269806612601368</v>
      </c>
      <c r="P58" s="3">
        <f t="shared" si="7"/>
        <v>0.64380662488809315</v>
      </c>
      <c r="Q58" s="3">
        <f t="shared" si="8"/>
        <v>0.56646650653856423</v>
      </c>
      <c r="R58" s="3">
        <f t="shared" si="9"/>
        <v>1.8829711975526711</v>
      </c>
      <c r="S58" s="3">
        <f t="shared" si="10"/>
        <v>35.725350817916414</v>
      </c>
      <c r="T58" s="3">
        <f t="shared" si="11"/>
        <v>34.190996958682078</v>
      </c>
      <c r="U58" s="3">
        <f t="shared" si="12"/>
        <v>30.083652223401515</v>
      </c>
      <c r="V58" s="3">
        <f t="shared" si="13"/>
        <v>100</v>
      </c>
    </row>
    <row r="59" spans="1:22" x14ac:dyDescent="0.3">
      <c r="A59" t="s">
        <v>154</v>
      </c>
      <c r="B59">
        <v>42.271900000000002</v>
      </c>
      <c r="C59">
        <v>21.781199999999998</v>
      </c>
      <c r="D59">
        <v>35.984000000000002</v>
      </c>
      <c r="E59">
        <v>4.4299999999999999E-3</v>
      </c>
      <c r="F59">
        <v>6.0000000000000002E-5</v>
      </c>
      <c r="G59">
        <v>-2.31E-3</v>
      </c>
      <c r="H59" s="7">
        <v>100.039</v>
      </c>
      <c r="J59">
        <f t="shared" si="14"/>
        <v>7.2666666666666669E-4</v>
      </c>
      <c r="K59" s="10">
        <f t="shared" si="15"/>
        <v>7.2666666666666666</v>
      </c>
      <c r="L59" s="7">
        <f t="shared" si="4"/>
        <v>0.3419098321682682</v>
      </c>
      <c r="N59" s="3">
        <f t="shared" si="5"/>
        <v>35.984000000000002</v>
      </c>
      <c r="O59" s="3">
        <f t="shared" si="6"/>
        <v>0.6793886462882095</v>
      </c>
      <c r="P59" s="3">
        <f t="shared" si="7"/>
        <v>0.64429722470904205</v>
      </c>
      <c r="Q59" s="3">
        <f t="shared" si="8"/>
        <v>0.5640765946090206</v>
      </c>
      <c r="R59" s="3">
        <f t="shared" si="9"/>
        <v>1.8877624656062721</v>
      </c>
      <c r="S59" s="3">
        <f t="shared" si="10"/>
        <v>35.989096015319788</v>
      </c>
      <c r="T59" s="3">
        <f t="shared" si="11"/>
        <v>34.130206339393453</v>
      </c>
      <c r="U59" s="3">
        <f t="shared" si="12"/>
        <v>29.880697645286759</v>
      </c>
      <c r="V59" s="3">
        <f t="shared" si="13"/>
        <v>100</v>
      </c>
    </row>
    <row r="60" spans="1:22" x14ac:dyDescent="0.3">
      <c r="A60" t="s">
        <v>155</v>
      </c>
      <c r="B60">
        <v>43.162100000000002</v>
      </c>
      <c r="C60">
        <v>21.4467</v>
      </c>
      <c r="D60">
        <v>36.457599999999999</v>
      </c>
      <c r="E60">
        <v>3.1900000000000001E-3</v>
      </c>
      <c r="F60">
        <v>-2.47E-3</v>
      </c>
      <c r="G60">
        <v>-1.1299999999999999E-3</v>
      </c>
      <c r="H60" s="7">
        <v>101.066</v>
      </c>
      <c r="J60">
        <f t="shared" si="14"/>
        <v>-1.3666666666666658E-4</v>
      </c>
      <c r="K60" s="10">
        <f t="shared" si="15"/>
        <v>-1.3666666666666658</v>
      </c>
      <c r="L60" s="7">
        <f t="shared" si="4"/>
        <v>0.2957859586480287</v>
      </c>
      <c r="N60" s="3">
        <f t="shared" si="5"/>
        <v>36.457599999999999</v>
      </c>
      <c r="O60" s="3">
        <f t="shared" si="6"/>
        <v>0.66895508421709293</v>
      </c>
      <c r="P60" s="3">
        <f t="shared" si="7"/>
        <v>0.65277708146821845</v>
      </c>
      <c r="Q60" s="3">
        <f t="shared" si="8"/>
        <v>0.57595543101147595</v>
      </c>
      <c r="R60" s="3">
        <f t="shared" si="9"/>
        <v>1.8976875966967874</v>
      </c>
      <c r="S60" s="3">
        <f t="shared" si="10"/>
        <v>35.251064789668781</v>
      </c>
      <c r="T60" s="3">
        <f t="shared" si="11"/>
        <v>34.398553408078115</v>
      </c>
      <c r="U60" s="3">
        <f t="shared" si="12"/>
        <v>30.3503818022531</v>
      </c>
      <c r="V60" s="3">
        <f t="shared" si="13"/>
        <v>99.999999999999986</v>
      </c>
    </row>
    <row r="61" spans="1:22" x14ac:dyDescent="0.3">
      <c r="A61" t="s">
        <v>156</v>
      </c>
      <c r="B61">
        <v>43.015300000000003</v>
      </c>
      <c r="C61">
        <v>21.118099999999998</v>
      </c>
      <c r="D61">
        <v>36.095399999999998</v>
      </c>
      <c r="E61">
        <v>1.06E-3</v>
      </c>
      <c r="F61">
        <v>-4.2999999999999999E-4</v>
      </c>
      <c r="G61">
        <v>-4.6800000000000001E-3</v>
      </c>
      <c r="H61" s="7">
        <v>100.22499999999999</v>
      </c>
      <c r="J61">
        <f t="shared" si="14"/>
        <v>-1.3499999999999999E-3</v>
      </c>
      <c r="K61" s="10">
        <f t="shared" si="15"/>
        <v>-13.499999999999998</v>
      </c>
      <c r="L61" s="7">
        <f t="shared" si="4"/>
        <v>0.29785399107616473</v>
      </c>
      <c r="N61" s="3">
        <f t="shared" si="5"/>
        <v>36.095399999999998</v>
      </c>
      <c r="O61" s="3">
        <f t="shared" si="6"/>
        <v>0.6587055520898315</v>
      </c>
      <c r="P61" s="3">
        <f t="shared" si="7"/>
        <v>0.64629185317815574</v>
      </c>
      <c r="Q61" s="3">
        <f t="shared" si="8"/>
        <v>0.57399653055777966</v>
      </c>
      <c r="R61" s="3">
        <f t="shared" si="9"/>
        <v>1.878993935825767</v>
      </c>
      <c r="S61" s="3">
        <f t="shared" si="10"/>
        <v>35.056289407360339</v>
      </c>
      <c r="T61" s="3">
        <f t="shared" si="11"/>
        <v>34.395632729603669</v>
      </c>
      <c r="U61" s="3">
        <f t="shared" si="12"/>
        <v>30.548077863035981</v>
      </c>
      <c r="V61" s="3">
        <f t="shared" si="13"/>
        <v>100</v>
      </c>
    </row>
    <row r="62" spans="1:22" x14ac:dyDescent="0.3">
      <c r="A62" t="s">
        <v>157</v>
      </c>
      <c r="B62">
        <v>41.571399999999997</v>
      </c>
      <c r="C62">
        <v>21.858599999999999</v>
      </c>
      <c r="D62">
        <v>35.2622</v>
      </c>
      <c r="E62">
        <v>0.20684</v>
      </c>
      <c r="F62">
        <v>0.20427999999999999</v>
      </c>
      <c r="G62">
        <v>0.20448</v>
      </c>
      <c r="H62" s="7">
        <v>99.307699999999997</v>
      </c>
      <c r="J62">
        <f t="shared" si="14"/>
        <v>0.20519999999999997</v>
      </c>
      <c r="K62" s="10">
        <f t="shared" si="15"/>
        <v>2051.9999999999995</v>
      </c>
      <c r="L62" s="7">
        <f t="shared" si="4"/>
        <v>0.14237977384446174</v>
      </c>
      <c r="N62" s="3">
        <f t="shared" si="5"/>
        <v>35.2622</v>
      </c>
      <c r="O62" s="3">
        <f t="shared" si="6"/>
        <v>0.68180286961946346</v>
      </c>
      <c r="P62" s="3">
        <f t="shared" si="7"/>
        <v>0.63137332139659796</v>
      </c>
      <c r="Q62" s="3">
        <f t="shared" si="8"/>
        <v>0.5547291166266346</v>
      </c>
      <c r="R62" s="3">
        <f t="shared" si="9"/>
        <v>1.8679053076426961</v>
      </c>
      <c r="S62" s="3">
        <f t="shared" si="10"/>
        <v>36.500933255546094</v>
      </c>
      <c r="T62" s="3">
        <f t="shared" si="11"/>
        <v>33.801141782363345</v>
      </c>
      <c r="U62" s="3">
        <f t="shared" si="12"/>
        <v>29.697924962090557</v>
      </c>
      <c r="V62" s="3">
        <f t="shared" si="13"/>
        <v>100</v>
      </c>
    </row>
    <row r="63" spans="1:22" x14ac:dyDescent="0.3">
      <c r="A63" t="s">
        <v>158</v>
      </c>
      <c r="B63">
        <v>40.045400000000001</v>
      </c>
      <c r="C63">
        <v>23.185500000000001</v>
      </c>
      <c r="D63">
        <v>35.504100000000001</v>
      </c>
      <c r="E63">
        <v>2.64E-3</v>
      </c>
      <c r="F63">
        <v>-2.7000000000000001E-3</v>
      </c>
      <c r="G63">
        <v>4.6800000000000001E-3</v>
      </c>
      <c r="H63" s="7">
        <v>98.739500000000007</v>
      </c>
      <c r="J63">
        <f t="shared" si="14"/>
        <v>1.5399999999999999E-3</v>
      </c>
      <c r="K63" s="10">
        <f t="shared" si="15"/>
        <v>15.399999999999999</v>
      </c>
      <c r="L63" s="7">
        <f t="shared" si="4"/>
        <v>0.38109841248685361</v>
      </c>
      <c r="N63" s="3">
        <f t="shared" si="5"/>
        <v>35.504100000000001</v>
      </c>
      <c r="O63" s="3">
        <f t="shared" si="6"/>
        <v>0.72319089207735499</v>
      </c>
      <c r="P63" s="3">
        <f t="shared" si="7"/>
        <v>0.63570456580125334</v>
      </c>
      <c r="Q63" s="3">
        <f t="shared" si="8"/>
        <v>0.53436615959434219</v>
      </c>
      <c r="R63" s="3">
        <f t="shared" si="9"/>
        <v>1.8932616174729504</v>
      </c>
      <c r="S63" s="3">
        <f t="shared" si="10"/>
        <v>38.198148919463186</v>
      </c>
      <c r="T63" s="3">
        <f t="shared" si="11"/>
        <v>33.577217217859527</v>
      </c>
      <c r="U63" s="3">
        <f t="shared" si="12"/>
        <v>28.224633862677294</v>
      </c>
      <c r="V63" s="3">
        <f t="shared" si="13"/>
        <v>100.00000000000001</v>
      </c>
    </row>
    <row r="64" spans="1:22" x14ac:dyDescent="0.3">
      <c r="A64" t="s">
        <v>159</v>
      </c>
      <c r="B64">
        <v>43.540100000000002</v>
      </c>
      <c r="C64">
        <v>21.015499999999999</v>
      </c>
      <c r="D64">
        <v>37.311999999999998</v>
      </c>
      <c r="E64">
        <v>-3.6000000000000002E-4</v>
      </c>
      <c r="F64">
        <v>-6.4999999999999997E-4</v>
      </c>
      <c r="G64">
        <v>-6.7400000000000003E-3</v>
      </c>
      <c r="H64" s="7">
        <v>101.86</v>
      </c>
      <c r="J64">
        <f t="shared" si="14"/>
        <v>-2.5833333333333333E-3</v>
      </c>
      <c r="K64" s="10">
        <f t="shared" si="15"/>
        <v>-25.833333333333332</v>
      </c>
      <c r="L64" s="7">
        <f t="shared" si="4"/>
        <v>0.36026980630262834</v>
      </c>
      <c r="N64" s="3">
        <f t="shared" si="5"/>
        <v>37.311999999999998</v>
      </c>
      <c r="O64" s="3">
        <f t="shared" si="6"/>
        <v>0.65550530255770423</v>
      </c>
      <c r="P64" s="3">
        <f t="shared" si="7"/>
        <v>0.66807520143240817</v>
      </c>
      <c r="Q64" s="3">
        <f t="shared" si="8"/>
        <v>0.58099946623965848</v>
      </c>
      <c r="R64" s="3">
        <f t="shared" si="9"/>
        <v>1.904579970229771</v>
      </c>
      <c r="S64" s="3">
        <f t="shared" si="10"/>
        <v>34.417315775857041</v>
      </c>
      <c r="T64" s="3">
        <f t="shared" si="11"/>
        <v>35.077298505444787</v>
      </c>
      <c r="U64" s="3">
        <f t="shared" si="12"/>
        <v>30.505385718698175</v>
      </c>
      <c r="V64" s="3">
        <f t="shared" si="13"/>
        <v>100.00000000000001</v>
      </c>
    </row>
    <row r="65" spans="1:22" x14ac:dyDescent="0.3">
      <c r="A65" t="s">
        <v>160</v>
      </c>
      <c r="B65">
        <v>39.756700000000002</v>
      </c>
      <c r="C65">
        <v>23.431999999999999</v>
      </c>
      <c r="D65">
        <v>37.192999999999998</v>
      </c>
      <c r="E65">
        <v>1.3600000000000001E-3</v>
      </c>
      <c r="F65">
        <v>-2.0899999999999998E-3</v>
      </c>
      <c r="G65">
        <v>4.0000000000000002E-4</v>
      </c>
      <c r="H65" s="7">
        <v>100.381</v>
      </c>
      <c r="J65">
        <f t="shared" si="14"/>
        <v>-1.0999999999999991E-4</v>
      </c>
      <c r="K65" s="10">
        <f t="shared" si="15"/>
        <v>-1.0999999999999992</v>
      </c>
      <c r="L65" s="7">
        <f t="shared" si="4"/>
        <v>0.1780645950210204</v>
      </c>
      <c r="N65" s="3">
        <f t="shared" si="5"/>
        <v>37.192999999999998</v>
      </c>
      <c r="O65" s="3">
        <f t="shared" si="6"/>
        <v>0.73087960074859626</v>
      </c>
      <c r="P65" s="3">
        <f t="shared" si="7"/>
        <v>0.66594449418084145</v>
      </c>
      <c r="Q65" s="3">
        <f t="shared" si="8"/>
        <v>0.53051374432879639</v>
      </c>
      <c r="R65" s="3">
        <f t="shared" si="9"/>
        <v>1.9273378392582341</v>
      </c>
      <c r="S65" s="3">
        <f t="shared" si="10"/>
        <v>37.921716985014243</v>
      </c>
      <c r="T65" s="3">
        <f t="shared" si="11"/>
        <v>34.552556413106096</v>
      </c>
      <c r="U65" s="3">
        <f t="shared" si="12"/>
        <v>27.525726601879661</v>
      </c>
      <c r="V65" s="3">
        <f t="shared" si="13"/>
        <v>100</v>
      </c>
    </row>
    <row r="66" spans="1:22" x14ac:dyDescent="0.3">
      <c r="A66" t="s">
        <v>161</v>
      </c>
      <c r="B66">
        <v>42.559199999999997</v>
      </c>
      <c r="C66">
        <v>21.397600000000001</v>
      </c>
      <c r="D66">
        <v>35.122100000000003</v>
      </c>
      <c r="E66">
        <v>2.5360000000000001E-2</v>
      </c>
      <c r="F66">
        <v>2.6100000000000002E-2</v>
      </c>
      <c r="G66">
        <v>1.8329999999999999E-2</v>
      </c>
      <c r="H66" s="7">
        <v>99.148700000000005</v>
      </c>
      <c r="J66">
        <f t="shared" si="14"/>
        <v>2.3263333333333334E-2</v>
      </c>
      <c r="K66" s="10">
        <f t="shared" si="15"/>
        <v>232.63333333333333</v>
      </c>
      <c r="L66" s="7">
        <f t="shared" si="4"/>
        <v>0.42883835338427162</v>
      </c>
      <c r="N66" s="3">
        <f t="shared" si="5"/>
        <v>35.122100000000003</v>
      </c>
      <c r="O66" s="3">
        <f t="shared" si="6"/>
        <v>0.66742358078602615</v>
      </c>
      <c r="P66" s="3">
        <f t="shared" si="7"/>
        <v>0.62886481647269477</v>
      </c>
      <c r="Q66" s="3">
        <f t="shared" si="8"/>
        <v>0.56791032826261012</v>
      </c>
      <c r="R66" s="3">
        <f t="shared" si="9"/>
        <v>1.864198725521331</v>
      </c>
      <c r="S66" s="3">
        <f t="shared" si="10"/>
        <v>35.802169138345398</v>
      </c>
      <c r="T66" s="3">
        <f t="shared" si="11"/>
        <v>33.733786417906174</v>
      </c>
      <c r="U66" s="3">
        <f t="shared" si="12"/>
        <v>30.464044443748431</v>
      </c>
      <c r="V66" s="3">
        <f t="shared" si="13"/>
        <v>100</v>
      </c>
    </row>
    <row r="67" spans="1:22" x14ac:dyDescent="0.3">
      <c r="A67" t="s">
        <v>162</v>
      </c>
      <c r="B67">
        <v>40.062600000000003</v>
      </c>
      <c r="C67">
        <v>23.179099999999998</v>
      </c>
      <c r="D67">
        <v>35.367400000000004</v>
      </c>
      <c r="E67">
        <v>-1.92E-3</v>
      </c>
      <c r="F67">
        <v>1.92E-3</v>
      </c>
      <c r="G67">
        <v>2.99E-3</v>
      </c>
      <c r="H67" s="7">
        <v>98.611999999999995</v>
      </c>
      <c r="J67">
        <f t="shared" si="14"/>
        <v>9.9666666666666675E-4</v>
      </c>
      <c r="K67" s="10">
        <f t="shared" si="15"/>
        <v>9.9666666666666668</v>
      </c>
      <c r="L67" s="7">
        <f t="shared" si="4"/>
        <v>0.25819437122705319</v>
      </c>
      <c r="N67" s="3">
        <f t="shared" si="5"/>
        <v>35.367400000000004</v>
      </c>
      <c r="O67" s="3">
        <f t="shared" si="6"/>
        <v>0.72299126637554578</v>
      </c>
      <c r="P67" s="3">
        <f t="shared" si="7"/>
        <v>0.63325693822739482</v>
      </c>
      <c r="Q67" s="3">
        <f t="shared" si="8"/>
        <v>0.53459567654123308</v>
      </c>
      <c r="R67" s="3">
        <f t="shared" si="9"/>
        <v>1.8908438811441739</v>
      </c>
      <c r="S67" s="3">
        <f t="shared" si="10"/>
        <v>38.236433667810509</v>
      </c>
      <c r="T67" s="3">
        <f t="shared" si="11"/>
        <v>33.490704576001427</v>
      </c>
      <c r="U67" s="3">
        <f t="shared" si="12"/>
        <v>28.272861756188053</v>
      </c>
      <c r="V67" s="3">
        <f t="shared" si="13"/>
        <v>99.999999999999986</v>
      </c>
    </row>
    <row r="68" spans="1:22" x14ac:dyDescent="0.3">
      <c r="A68" t="s">
        <v>165</v>
      </c>
      <c r="B68">
        <v>41.872</v>
      </c>
      <c r="C68">
        <v>22.116800000000001</v>
      </c>
      <c r="D68">
        <v>35.801400000000001</v>
      </c>
      <c r="E68">
        <v>-1.034E-2</v>
      </c>
      <c r="F68">
        <v>-1E-3</v>
      </c>
      <c r="G68">
        <v>-2.0200000000000001E-3</v>
      </c>
      <c r="H68" s="7">
        <v>99.776799999999994</v>
      </c>
      <c r="J68">
        <f t="shared" ref="J68:J105" si="16">AVERAGE(E68:G68)</f>
        <v>-4.4533333333333334E-3</v>
      </c>
      <c r="K68" s="10">
        <f t="shared" ref="K68:K105" si="17">J68*10000</f>
        <v>-44.533333333333331</v>
      </c>
      <c r="L68" s="7">
        <f t="shared" ref="L68:L131" si="18">_xlfn.STDEV.S(E68:G68)*100</f>
        <v>0.51234493589117613</v>
      </c>
      <c r="N68" s="3">
        <f t="shared" ref="N68:N128" si="19">D68</f>
        <v>35.801400000000001</v>
      </c>
      <c r="O68" s="3">
        <f t="shared" ref="O68:O128" si="20">C68/32.06</f>
        <v>0.68985651902682465</v>
      </c>
      <c r="P68" s="3">
        <f t="shared" ref="P68:P128" si="21">(N68)/55.85</f>
        <v>0.64102775290957925</v>
      </c>
      <c r="Q68" s="3">
        <f t="shared" ref="Q68:Q128" si="22">(B68)/74.94</f>
        <v>0.55874032559380837</v>
      </c>
      <c r="R68" s="3">
        <f t="shared" ref="R68:R128" si="23">SUM(O68:Q68)</f>
        <v>1.8896245975302122</v>
      </c>
      <c r="S68" s="3">
        <f t="shared" ref="S68:S128" si="24">100*O68/R68</f>
        <v>36.507596266924381</v>
      </c>
      <c r="T68" s="3">
        <f t="shared" ref="T68:T128" si="25">100*P68/R68</f>
        <v>33.923550410352348</v>
      </c>
      <c r="U68" s="3">
        <f t="shared" ref="U68:U128" si="26">100*Q68/R68</f>
        <v>29.568853322723271</v>
      </c>
      <c r="V68" s="3">
        <f t="shared" ref="V68:V128" si="27">SUM(S68:U68)</f>
        <v>100</v>
      </c>
    </row>
    <row r="69" spans="1:22" x14ac:dyDescent="0.3">
      <c r="A69" t="s">
        <v>166</v>
      </c>
      <c r="B69">
        <v>40.555</v>
      </c>
      <c r="C69">
        <v>23.364699999999999</v>
      </c>
      <c r="D69">
        <v>35.878</v>
      </c>
      <c r="E69">
        <v>-5.4599999999999996E-3</v>
      </c>
      <c r="F69">
        <v>-1.0200000000000001E-3</v>
      </c>
      <c r="G69">
        <v>-4.3800000000000002E-3</v>
      </c>
      <c r="H69" s="7">
        <v>99.786900000000003</v>
      </c>
      <c r="J69">
        <f t="shared" si="16"/>
        <v>-3.62E-3</v>
      </c>
      <c r="K69" s="10">
        <f t="shared" si="17"/>
        <v>-36.200000000000003</v>
      </c>
      <c r="L69" s="7">
        <f t="shared" si="18"/>
        <v>0.23155129021450077</v>
      </c>
      <c r="N69" s="3">
        <f t="shared" si="19"/>
        <v>35.878</v>
      </c>
      <c r="O69" s="3">
        <f t="shared" si="20"/>
        <v>0.72878041172800989</v>
      </c>
      <c r="P69" s="3">
        <f t="shared" si="21"/>
        <v>0.64239928379588185</v>
      </c>
      <c r="Q69" s="3">
        <f t="shared" si="22"/>
        <v>0.54116626634641052</v>
      </c>
      <c r="R69" s="3">
        <f t="shared" si="23"/>
        <v>1.9123459618703023</v>
      </c>
      <c r="S69" s="3">
        <f t="shared" si="24"/>
        <v>38.109234744075913</v>
      </c>
      <c r="T69" s="3">
        <f t="shared" si="25"/>
        <v>33.59221064621623</v>
      </c>
      <c r="U69" s="3">
        <f t="shared" si="26"/>
        <v>28.29855460970786</v>
      </c>
      <c r="V69" s="3">
        <f t="shared" si="27"/>
        <v>100.00000000000001</v>
      </c>
    </row>
    <row r="70" spans="1:22" x14ac:dyDescent="0.3">
      <c r="A70" t="s">
        <v>167</v>
      </c>
      <c r="B70">
        <v>43.1083</v>
      </c>
      <c r="C70">
        <v>21.3172</v>
      </c>
      <c r="D70">
        <v>35.731099999999998</v>
      </c>
      <c r="E70">
        <v>-3.81E-3</v>
      </c>
      <c r="F70">
        <v>2.7999999999999998E-4</v>
      </c>
      <c r="G70">
        <v>-2.6700000000000001E-3</v>
      </c>
      <c r="H70" s="7">
        <v>100.15</v>
      </c>
      <c r="J70">
        <f t="shared" si="16"/>
        <v>-2.0666666666666667E-3</v>
      </c>
      <c r="K70" s="10">
        <f t="shared" si="17"/>
        <v>-20.666666666666668</v>
      </c>
      <c r="L70" s="7">
        <f t="shared" si="18"/>
        <v>0.21106949882286008</v>
      </c>
      <c r="N70" s="3">
        <f t="shared" si="19"/>
        <v>35.731099999999998</v>
      </c>
      <c r="O70" s="3">
        <f t="shared" si="20"/>
        <v>0.66491578290704922</v>
      </c>
      <c r="P70" s="3">
        <f t="shared" si="21"/>
        <v>0.63976902417188897</v>
      </c>
      <c r="Q70" s="3">
        <f t="shared" si="22"/>
        <v>0.57523752335201495</v>
      </c>
      <c r="R70" s="3">
        <f t="shared" si="23"/>
        <v>1.8799223304309534</v>
      </c>
      <c r="S70" s="3">
        <f t="shared" si="24"/>
        <v>35.369322026970337</v>
      </c>
      <c r="T70" s="3">
        <f t="shared" si="25"/>
        <v>34.031673214139026</v>
      </c>
      <c r="U70" s="3">
        <f t="shared" si="26"/>
        <v>30.599004758890622</v>
      </c>
      <c r="V70" s="3">
        <f t="shared" si="27"/>
        <v>100</v>
      </c>
    </row>
    <row r="71" spans="1:22" x14ac:dyDescent="0.3">
      <c r="A71" t="s">
        <v>168</v>
      </c>
      <c r="B71">
        <v>42.406599999999997</v>
      </c>
      <c r="C71">
        <v>21.938800000000001</v>
      </c>
      <c r="D71">
        <v>35.754899999999999</v>
      </c>
      <c r="E71">
        <v>-3.6900000000000001E-3</v>
      </c>
      <c r="F71">
        <v>5.0000000000000001E-4</v>
      </c>
      <c r="G71">
        <v>1.4999999999999999E-4</v>
      </c>
      <c r="H71" s="7">
        <v>100.09699999999999</v>
      </c>
      <c r="J71">
        <f t="shared" si="16"/>
        <v>-1.0133333333333333E-3</v>
      </c>
      <c r="K71" s="10">
        <f t="shared" si="17"/>
        <v>-10.133333333333333</v>
      </c>
      <c r="L71" s="7">
        <f t="shared" si="18"/>
        <v>0.23246576808926803</v>
      </c>
      <c r="N71" s="3">
        <f t="shared" si="19"/>
        <v>35.754899999999999</v>
      </c>
      <c r="O71" s="3">
        <f t="shared" si="20"/>
        <v>0.68430442919525891</v>
      </c>
      <c r="P71" s="3">
        <f t="shared" si="21"/>
        <v>0.64019516562220224</v>
      </c>
      <c r="Q71" s="3">
        <f t="shared" si="22"/>
        <v>0.56587403255938085</v>
      </c>
      <c r="R71" s="3">
        <f t="shared" si="23"/>
        <v>1.8903736273768419</v>
      </c>
      <c r="S71" s="3">
        <f t="shared" si="24"/>
        <v>36.199427419267749</v>
      </c>
      <c r="T71" s="3">
        <f t="shared" si="25"/>
        <v>33.866065223865959</v>
      </c>
      <c r="U71" s="3">
        <f t="shared" si="26"/>
        <v>29.934507356866288</v>
      </c>
      <c r="V71" s="3">
        <f t="shared" si="27"/>
        <v>100</v>
      </c>
    </row>
    <row r="72" spans="1:22" x14ac:dyDescent="0.3">
      <c r="A72" t="s">
        <v>169</v>
      </c>
      <c r="B72">
        <v>41.414499999999997</v>
      </c>
      <c r="C72">
        <v>22.926200000000001</v>
      </c>
      <c r="D72">
        <v>36.1098</v>
      </c>
      <c r="E72">
        <v>2.9199999999999999E-3</v>
      </c>
      <c r="F72">
        <v>-4.0499999999999998E-3</v>
      </c>
      <c r="G72">
        <v>-3.0699999999999998E-3</v>
      </c>
      <c r="H72" s="7">
        <v>100.446</v>
      </c>
      <c r="J72">
        <f t="shared" si="16"/>
        <v>-1.4E-3</v>
      </c>
      <c r="K72" s="10">
        <f t="shared" si="17"/>
        <v>-14</v>
      </c>
      <c r="L72" s="7">
        <f t="shared" si="18"/>
        <v>0.37731816812870272</v>
      </c>
      <c r="N72" s="3">
        <f t="shared" si="19"/>
        <v>36.1098</v>
      </c>
      <c r="O72" s="3">
        <f t="shared" si="20"/>
        <v>0.71510293200249531</v>
      </c>
      <c r="P72" s="3">
        <f t="shared" si="21"/>
        <v>0.64654968666069823</v>
      </c>
      <c r="Q72" s="3">
        <f t="shared" si="22"/>
        <v>0.55263544168668266</v>
      </c>
      <c r="R72" s="3">
        <f t="shared" si="23"/>
        <v>1.9142880603498762</v>
      </c>
      <c r="S72" s="3">
        <f t="shared" si="24"/>
        <v>37.356077531601763</v>
      </c>
      <c r="T72" s="3">
        <f t="shared" si="25"/>
        <v>33.774942238449093</v>
      </c>
      <c r="U72" s="3">
        <f t="shared" si="26"/>
        <v>28.868980229949145</v>
      </c>
      <c r="V72" s="3">
        <f t="shared" si="27"/>
        <v>100</v>
      </c>
    </row>
    <row r="73" spans="1:22" x14ac:dyDescent="0.3">
      <c r="A73" t="s">
        <v>170</v>
      </c>
      <c r="B73">
        <v>42.2</v>
      </c>
      <c r="C73">
        <v>22.19</v>
      </c>
      <c r="D73">
        <v>37.181399999999996</v>
      </c>
      <c r="E73">
        <v>2.0999999999999999E-3</v>
      </c>
      <c r="F73">
        <v>1.3600000000000001E-3</v>
      </c>
      <c r="G73">
        <v>-1.15E-3</v>
      </c>
      <c r="H73" s="7">
        <v>101.574</v>
      </c>
      <c r="J73">
        <f t="shared" si="16"/>
        <v>7.6999999999999996E-4</v>
      </c>
      <c r="K73" s="10">
        <f t="shared" si="17"/>
        <v>7.6999999999999993</v>
      </c>
      <c r="L73" s="7">
        <f t="shared" si="18"/>
        <v>0.17034377006512449</v>
      </c>
      <c r="N73" s="3">
        <f t="shared" si="19"/>
        <v>37.181399999999996</v>
      </c>
      <c r="O73" s="3">
        <f t="shared" si="20"/>
        <v>0.69213973799126638</v>
      </c>
      <c r="P73" s="3">
        <f t="shared" si="21"/>
        <v>0.66573679498657112</v>
      </c>
      <c r="Q73" s="3">
        <f t="shared" si="22"/>
        <v>0.56311716039498272</v>
      </c>
      <c r="R73" s="3">
        <f t="shared" si="23"/>
        <v>1.9209936933728202</v>
      </c>
      <c r="S73" s="3">
        <f t="shared" si="24"/>
        <v>36.030297256001354</v>
      </c>
      <c r="T73" s="3">
        <f t="shared" si="25"/>
        <v>34.655855315052669</v>
      </c>
      <c r="U73" s="3">
        <f t="shared" si="26"/>
        <v>29.313847428945973</v>
      </c>
      <c r="V73" s="3">
        <f t="shared" si="27"/>
        <v>100</v>
      </c>
    </row>
    <row r="74" spans="1:22" x14ac:dyDescent="0.3">
      <c r="A74" t="s">
        <v>171</v>
      </c>
      <c r="B74">
        <v>29.713000000000001</v>
      </c>
      <c r="C74">
        <v>19.7986</v>
      </c>
      <c r="D74">
        <v>36.909399999999998</v>
      </c>
      <c r="E74">
        <v>1.06E-3</v>
      </c>
      <c r="F74">
        <v>2.5699999999999998E-3</v>
      </c>
      <c r="G74">
        <v>1.5299999999999999E-3</v>
      </c>
      <c r="H74" s="7">
        <v>86.426100000000005</v>
      </c>
      <c r="J74">
        <f t="shared" si="16"/>
        <v>1.72E-3</v>
      </c>
      <c r="K74" s="43"/>
      <c r="L74" s="7">
        <f t="shared" si="18"/>
        <v>7.7272245987805993E-2</v>
      </c>
      <c r="N74" s="3">
        <f t="shared" si="19"/>
        <v>36.909399999999998</v>
      </c>
      <c r="O74" s="3">
        <f t="shared" si="20"/>
        <v>0.61754834684965687</v>
      </c>
      <c r="P74" s="3">
        <f t="shared" si="21"/>
        <v>0.66086660698299005</v>
      </c>
      <c r="Q74" s="3">
        <f t="shared" si="22"/>
        <v>0.39649052575393651</v>
      </c>
      <c r="R74" s="3">
        <f t="shared" si="23"/>
        <v>1.6749054795865832</v>
      </c>
      <c r="S74" s="3">
        <f t="shared" si="24"/>
        <v>36.870638634610373</v>
      </c>
      <c r="T74" s="3">
        <f t="shared" si="25"/>
        <v>39.456949364456776</v>
      </c>
      <c r="U74" s="3">
        <f t="shared" si="26"/>
        <v>23.672412000932869</v>
      </c>
      <c r="V74" s="3">
        <f t="shared" si="27"/>
        <v>100.00000000000001</v>
      </c>
    </row>
    <row r="75" spans="1:22" x14ac:dyDescent="0.3">
      <c r="A75" t="s">
        <v>172</v>
      </c>
      <c r="B75">
        <v>30.351099999999999</v>
      </c>
      <c r="C75">
        <v>18.857099999999999</v>
      </c>
      <c r="D75">
        <v>33.195300000000003</v>
      </c>
      <c r="E75">
        <v>2.9299999999999999E-3</v>
      </c>
      <c r="F75">
        <v>-5.5999999999999995E-4</v>
      </c>
      <c r="G75">
        <v>-4.3600000000000002E-3</v>
      </c>
      <c r="H75" s="7">
        <v>82.401499999999999</v>
      </c>
      <c r="J75">
        <f t="shared" si="16"/>
        <v>-6.6333333333333348E-4</v>
      </c>
      <c r="K75" s="43"/>
      <c r="L75" s="7">
        <f t="shared" si="18"/>
        <v>0.36460983713187628</v>
      </c>
      <c r="N75" s="3">
        <f t="shared" si="19"/>
        <v>33.195300000000003</v>
      </c>
      <c r="O75" s="3">
        <f t="shared" si="20"/>
        <v>0.5881815346225826</v>
      </c>
      <c r="P75" s="3">
        <f t="shared" si="21"/>
        <v>0.59436526410026858</v>
      </c>
      <c r="Q75" s="3">
        <f t="shared" si="22"/>
        <v>0.40500533760341606</v>
      </c>
      <c r="R75" s="3">
        <f t="shared" si="23"/>
        <v>1.5875521363262672</v>
      </c>
      <c r="S75" s="3">
        <f t="shared" si="24"/>
        <v>37.049588556107864</v>
      </c>
      <c r="T75" s="3">
        <f t="shared" si="25"/>
        <v>37.439102030102845</v>
      </c>
      <c r="U75" s="3">
        <f t="shared" si="26"/>
        <v>25.511309413789292</v>
      </c>
      <c r="V75" s="3">
        <f t="shared" si="27"/>
        <v>100</v>
      </c>
    </row>
    <row r="76" spans="1:22" x14ac:dyDescent="0.3">
      <c r="A76" t="s">
        <v>173</v>
      </c>
      <c r="B76">
        <v>30.799499999999998</v>
      </c>
      <c r="C76">
        <v>18.571899999999999</v>
      </c>
      <c r="D76">
        <v>33.603900000000003</v>
      </c>
      <c r="E76">
        <v>8.0269999999999994E-2</v>
      </c>
      <c r="F76">
        <v>7.5700000000000003E-2</v>
      </c>
      <c r="G76">
        <v>6.8140000000000006E-2</v>
      </c>
      <c r="H76" s="7">
        <v>83.1995</v>
      </c>
      <c r="J76">
        <f t="shared" si="16"/>
        <v>7.470333333333333E-2</v>
      </c>
      <c r="K76" s="43"/>
      <c r="L76" s="7">
        <f t="shared" si="18"/>
        <v>0.61261107836320805</v>
      </c>
      <c r="N76" s="3">
        <f t="shared" si="19"/>
        <v>33.603900000000003</v>
      </c>
      <c r="O76" s="3">
        <f t="shared" si="20"/>
        <v>0.57928571428571418</v>
      </c>
      <c r="P76" s="3">
        <f t="shared" si="21"/>
        <v>0.6016812891674127</v>
      </c>
      <c r="Q76" s="3">
        <f t="shared" si="22"/>
        <v>0.41098879103282626</v>
      </c>
      <c r="R76" s="3">
        <f t="shared" si="23"/>
        <v>1.5919557944859533</v>
      </c>
      <c r="S76" s="3">
        <f t="shared" si="24"/>
        <v>36.388304015235995</v>
      </c>
      <c r="T76" s="3">
        <f t="shared" si="25"/>
        <v>37.795100294333054</v>
      </c>
      <c r="U76" s="3">
        <f t="shared" si="26"/>
        <v>25.81659569043094</v>
      </c>
      <c r="V76" s="3">
        <f t="shared" si="27"/>
        <v>100</v>
      </c>
    </row>
    <row r="77" spans="1:22" x14ac:dyDescent="0.3">
      <c r="A77" t="s">
        <v>174</v>
      </c>
      <c r="B77">
        <v>30.7593</v>
      </c>
      <c r="C77">
        <v>18.725200000000001</v>
      </c>
      <c r="D77">
        <v>36.648699999999998</v>
      </c>
      <c r="E77">
        <v>6.4180000000000001E-2</v>
      </c>
      <c r="F77">
        <v>5.9339999999999997E-2</v>
      </c>
      <c r="G77">
        <v>6.0609999999999997E-2</v>
      </c>
      <c r="H77" s="7">
        <v>86.317300000000003</v>
      </c>
      <c r="J77">
        <f t="shared" si="16"/>
        <v>6.1376666666666663E-2</v>
      </c>
      <c r="K77" s="43"/>
      <c r="L77" s="7">
        <f t="shared" si="18"/>
        <v>0.2509428885888848</v>
      </c>
      <c r="N77" s="3">
        <f t="shared" si="19"/>
        <v>36.648699999999998</v>
      </c>
      <c r="O77" s="3">
        <f t="shared" si="20"/>
        <v>0.58406737367436057</v>
      </c>
      <c r="P77" s="3">
        <f t="shared" si="21"/>
        <v>0.6561987466427931</v>
      </c>
      <c r="Q77" s="3">
        <f t="shared" si="22"/>
        <v>0.41045236188951162</v>
      </c>
      <c r="R77" s="3">
        <f t="shared" si="23"/>
        <v>1.6507184822066652</v>
      </c>
      <c r="S77" s="3">
        <f t="shared" si="24"/>
        <v>35.382615507738471</v>
      </c>
      <c r="T77" s="3">
        <f t="shared" si="25"/>
        <v>39.752311112770279</v>
      </c>
      <c r="U77" s="3">
        <f t="shared" si="26"/>
        <v>24.865073379491257</v>
      </c>
      <c r="V77" s="3">
        <f t="shared" si="27"/>
        <v>100</v>
      </c>
    </row>
    <row r="78" spans="1:22" x14ac:dyDescent="0.3">
      <c r="A78" t="s">
        <v>175</v>
      </c>
      <c r="B78">
        <v>31.056799999999999</v>
      </c>
      <c r="C78">
        <v>18.7654</v>
      </c>
      <c r="D78">
        <v>36.472700000000003</v>
      </c>
      <c r="E78">
        <v>4.3889999999999998E-2</v>
      </c>
      <c r="F78">
        <v>3.5310000000000001E-2</v>
      </c>
      <c r="G78">
        <v>3.7569999999999999E-2</v>
      </c>
      <c r="H78" s="7">
        <v>86.411699999999996</v>
      </c>
      <c r="J78">
        <f t="shared" si="16"/>
        <v>3.8923333333333331E-2</v>
      </c>
      <c r="K78" s="43"/>
      <c r="L78" s="7">
        <f t="shared" si="18"/>
        <v>0.44472163578280427</v>
      </c>
      <c r="N78" s="3">
        <f t="shared" si="19"/>
        <v>36.472700000000003</v>
      </c>
      <c r="O78" s="3">
        <f t="shared" si="20"/>
        <v>0.58532127261384903</v>
      </c>
      <c r="P78" s="3">
        <f t="shared" si="21"/>
        <v>0.65304744852282903</v>
      </c>
      <c r="Q78" s="3">
        <f t="shared" si="22"/>
        <v>0.41442220443021083</v>
      </c>
      <c r="R78" s="3">
        <f t="shared" si="23"/>
        <v>1.6527909255668889</v>
      </c>
      <c r="S78" s="3">
        <f t="shared" si="24"/>
        <v>35.414114608179517</v>
      </c>
      <c r="T78" s="3">
        <f t="shared" si="25"/>
        <v>39.511800217492187</v>
      </c>
      <c r="U78" s="3">
        <f t="shared" si="26"/>
        <v>25.074085174328303</v>
      </c>
      <c r="V78" s="3">
        <f t="shared" si="27"/>
        <v>100</v>
      </c>
    </row>
    <row r="79" spans="1:22" x14ac:dyDescent="0.3">
      <c r="A79" t="s">
        <v>176</v>
      </c>
      <c r="B79">
        <v>30.687799999999999</v>
      </c>
      <c r="C79">
        <v>19.045500000000001</v>
      </c>
      <c r="D79">
        <v>36.881</v>
      </c>
      <c r="E79">
        <v>1.56E-3</v>
      </c>
      <c r="F79">
        <v>8.8999999999999995E-4</v>
      </c>
      <c r="G79">
        <v>-8.8999999999999995E-4</v>
      </c>
      <c r="H79" s="7">
        <v>86.615899999999996</v>
      </c>
      <c r="J79">
        <f t="shared" si="16"/>
        <v>5.1999999999999995E-4</v>
      </c>
      <c r="K79" s="43"/>
      <c r="L79" s="7">
        <f t="shared" si="18"/>
        <v>0.12662148316932637</v>
      </c>
      <c r="N79" s="3">
        <f t="shared" si="19"/>
        <v>36.881</v>
      </c>
      <c r="O79" s="3">
        <f t="shared" si="20"/>
        <v>0.5940580162195882</v>
      </c>
      <c r="P79" s="3">
        <f t="shared" si="21"/>
        <v>0.66035810205908685</v>
      </c>
      <c r="Q79" s="3">
        <f t="shared" si="22"/>
        <v>0.40949826527888977</v>
      </c>
      <c r="R79" s="3">
        <f t="shared" si="23"/>
        <v>1.6639143835575649</v>
      </c>
      <c r="S79" s="3">
        <f t="shared" si="24"/>
        <v>35.702438904906323</v>
      </c>
      <c r="T79" s="3">
        <f t="shared" si="25"/>
        <v>39.687024079159364</v>
      </c>
      <c r="U79" s="3">
        <f t="shared" si="26"/>
        <v>24.610537015934316</v>
      </c>
      <c r="V79" s="3">
        <f t="shared" si="27"/>
        <v>100</v>
      </c>
    </row>
    <row r="80" spans="1:22" x14ac:dyDescent="0.3">
      <c r="A80" t="s">
        <v>177</v>
      </c>
      <c r="B80">
        <v>28.439599999999999</v>
      </c>
      <c r="C80">
        <v>15.9031</v>
      </c>
      <c r="D80">
        <v>33.011499999999998</v>
      </c>
      <c r="E80">
        <v>5.151E-2</v>
      </c>
      <c r="F80">
        <v>4.2819999999999997E-2</v>
      </c>
      <c r="G80">
        <v>4.333E-2</v>
      </c>
      <c r="H80" s="7">
        <v>77.491900000000001</v>
      </c>
      <c r="J80">
        <f t="shared" si="16"/>
        <v>4.5886666666666666E-2</v>
      </c>
      <c r="K80" s="43"/>
      <c r="L80" s="7">
        <f t="shared" si="18"/>
        <v>0.48766210979871449</v>
      </c>
      <c r="N80" s="3">
        <f t="shared" si="19"/>
        <v>33.011499999999998</v>
      </c>
      <c r="O80" s="3">
        <f t="shared" si="20"/>
        <v>0.49604179663131626</v>
      </c>
      <c r="P80" s="3">
        <f t="shared" si="21"/>
        <v>0.59107430617726042</v>
      </c>
      <c r="Q80" s="3">
        <f t="shared" si="22"/>
        <v>0.37949826527888975</v>
      </c>
      <c r="R80" s="3">
        <f t="shared" si="23"/>
        <v>1.4666143680874666</v>
      </c>
      <c r="S80" s="3">
        <f t="shared" si="24"/>
        <v>33.822237625980563</v>
      </c>
      <c r="T80" s="3">
        <f t="shared" si="25"/>
        <v>40.301957967863693</v>
      </c>
      <c r="U80" s="3">
        <f t="shared" si="26"/>
        <v>25.875804406155734</v>
      </c>
      <c r="V80" s="3">
        <f t="shared" si="27"/>
        <v>100</v>
      </c>
    </row>
    <row r="81" spans="1:23" x14ac:dyDescent="0.3">
      <c r="A81" t="s">
        <v>178</v>
      </c>
      <c r="B81">
        <v>31.380299999999998</v>
      </c>
      <c r="C81">
        <v>18.062100000000001</v>
      </c>
      <c r="D81">
        <v>36.200899999999997</v>
      </c>
      <c r="E81">
        <v>3.3169999999999998E-2</v>
      </c>
      <c r="F81">
        <v>2.4070000000000001E-2</v>
      </c>
      <c r="G81">
        <v>3.4599999999999999E-2</v>
      </c>
      <c r="H81" s="7">
        <v>85.735200000000006</v>
      </c>
      <c r="J81">
        <f t="shared" si="16"/>
        <v>3.0613333333333336E-2</v>
      </c>
      <c r="K81" s="43"/>
      <c r="L81" s="7">
        <f t="shared" si="18"/>
        <v>0.57116226532687897</v>
      </c>
      <c r="N81" s="3">
        <f t="shared" si="19"/>
        <v>36.200899999999997</v>
      </c>
      <c r="O81" s="3">
        <f t="shared" si="20"/>
        <v>0.56338427947598257</v>
      </c>
      <c r="P81" s="3">
        <f t="shared" si="21"/>
        <v>0.64818084153983879</v>
      </c>
      <c r="Q81" s="3">
        <f t="shared" si="22"/>
        <v>0.41873899119295438</v>
      </c>
      <c r="R81" s="3">
        <f t="shared" si="23"/>
        <v>1.6303041122087758</v>
      </c>
      <c r="S81" s="3">
        <f t="shared" si="24"/>
        <v>34.5570053621895</v>
      </c>
      <c r="T81" s="3">
        <f t="shared" si="25"/>
        <v>39.758278022231544</v>
      </c>
      <c r="U81" s="3">
        <f t="shared" si="26"/>
        <v>25.684716615578953</v>
      </c>
      <c r="V81" s="3">
        <f t="shared" si="27"/>
        <v>99.999999999999986</v>
      </c>
    </row>
    <row r="82" spans="1:23" x14ac:dyDescent="0.3">
      <c r="A82" t="s">
        <v>179</v>
      </c>
      <c r="B82">
        <v>30.994199999999999</v>
      </c>
      <c r="C82">
        <v>18.8019</v>
      </c>
      <c r="D82">
        <v>36.552599999999998</v>
      </c>
      <c r="E82">
        <v>2.0590000000000001E-2</v>
      </c>
      <c r="F82">
        <v>1.491E-2</v>
      </c>
      <c r="G82">
        <v>1.7319999999999999E-2</v>
      </c>
      <c r="H82" s="7">
        <v>86.401499999999999</v>
      </c>
      <c r="J82">
        <f t="shared" si="16"/>
        <v>1.760666666666667E-2</v>
      </c>
      <c r="K82" s="43"/>
      <c r="L82" s="7">
        <f t="shared" si="18"/>
        <v>0.28508302884130676</v>
      </c>
      <c r="N82" s="3">
        <f t="shared" si="19"/>
        <v>36.552599999999998</v>
      </c>
      <c r="O82" s="3">
        <f t="shared" si="20"/>
        <v>0.5864597629444791</v>
      </c>
      <c r="P82" s="3">
        <f t="shared" si="21"/>
        <v>0.65447806624888083</v>
      </c>
      <c r="Q82" s="3">
        <f t="shared" si="22"/>
        <v>0.41358686949559648</v>
      </c>
      <c r="R82" s="3">
        <f t="shared" si="23"/>
        <v>1.6545246986889564</v>
      </c>
      <c r="S82" s="3">
        <f t="shared" si="24"/>
        <v>35.445814946684642</v>
      </c>
      <c r="T82" s="3">
        <f t="shared" si="25"/>
        <v>39.556862872309409</v>
      </c>
      <c r="U82" s="3">
        <f t="shared" si="26"/>
        <v>24.997322181005959</v>
      </c>
      <c r="V82" s="3">
        <f t="shared" si="27"/>
        <v>100</v>
      </c>
    </row>
    <row r="83" spans="1:23" x14ac:dyDescent="0.3">
      <c r="A83" t="s">
        <v>195</v>
      </c>
      <c r="B83">
        <v>38.966099999999997</v>
      </c>
      <c r="C83">
        <v>24.090699999999998</v>
      </c>
      <c r="D83">
        <v>34.633600000000001</v>
      </c>
      <c r="E83">
        <v>1.0000000000000001E-5</v>
      </c>
      <c r="F83">
        <v>3.29E-3</v>
      </c>
      <c r="G83">
        <v>6.1199999999999996E-3</v>
      </c>
      <c r="H83" s="7">
        <v>97.699700000000007</v>
      </c>
      <c r="J83">
        <f t="shared" si="16"/>
        <v>3.14E-3</v>
      </c>
      <c r="K83" s="43"/>
      <c r="L83" s="7">
        <f t="shared" si="18"/>
        <v>0.30577606184919048</v>
      </c>
      <c r="N83" s="3">
        <f t="shared" si="19"/>
        <v>34.633600000000001</v>
      </c>
      <c r="O83" s="3">
        <f t="shared" si="20"/>
        <v>0.75142545227698054</v>
      </c>
      <c r="P83" s="3">
        <f t="shared" si="21"/>
        <v>0.62011817367949862</v>
      </c>
      <c r="Q83" s="3">
        <f t="shared" si="22"/>
        <v>0.51996397117694149</v>
      </c>
      <c r="R83" s="3">
        <f t="shared" si="23"/>
        <v>1.8915075971334205</v>
      </c>
      <c r="S83" s="3">
        <f t="shared" si="24"/>
        <v>39.726271965059283</v>
      </c>
      <c r="T83" s="3">
        <f t="shared" si="25"/>
        <v>32.784334285481464</v>
      </c>
      <c r="U83" s="3">
        <f t="shared" si="26"/>
        <v>27.489393749459257</v>
      </c>
      <c r="V83" s="3">
        <f t="shared" si="27"/>
        <v>100</v>
      </c>
    </row>
    <row r="84" spans="1:23" x14ac:dyDescent="0.3">
      <c r="A84" t="s">
        <v>196</v>
      </c>
      <c r="B84">
        <v>33.965600000000002</v>
      </c>
      <c r="C84">
        <v>24.7896</v>
      </c>
      <c r="D84">
        <v>35.028399999999998</v>
      </c>
      <c r="E84">
        <v>0.18489</v>
      </c>
      <c r="F84">
        <v>0.20430999999999999</v>
      </c>
      <c r="G84">
        <v>0.19775000000000001</v>
      </c>
      <c r="H84" s="7">
        <v>94.370500000000007</v>
      </c>
      <c r="J84">
        <f t="shared" si="16"/>
        <v>0.19564999999999999</v>
      </c>
      <c r="K84" s="43"/>
      <c r="L84" s="7">
        <f t="shared" si="18"/>
        <v>0.98788460864617167</v>
      </c>
      <c r="N84" s="3">
        <f t="shared" si="19"/>
        <v>35.028399999999998</v>
      </c>
      <c r="O84" s="3">
        <f t="shared" si="20"/>
        <v>0.7732252027448534</v>
      </c>
      <c r="P84" s="3">
        <f t="shared" si="21"/>
        <v>0.62718710832587277</v>
      </c>
      <c r="Q84" s="3">
        <f t="shared" si="22"/>
        <v>0.45323725647184421</v>
      </c>
      <c r="R84" s="3">
        <f t="shared" si="23"/>
        <v>1.8536495675425706</v>
      </c>
      <c r="S84" s="3">
        <f t="shared" si="24"/>
        <v>41.713666719105774</v>
      </c>
      <c r="T84" s="3">
        <f t="shared" si="25"/>
        <v>33.835257715801717</v>
      </c>
      <c r="U84" s="3">
        <f t="shared" si="26"/>
        <v>24.451075565092495</v>
      </c>
      <c r="V84" s="3">
        <f t="shared" si="27"/>
        <v>99.999999999999986</v>
      </c>
      <c r="W84" t="s">
        <v>1000</v>
      </c>
    </row>
    <row r="85" spans="1:23" x14ac:dyDescent="0.3">
      <c r="A85" t="s">
        <v>197</v>
      </c>
      <c r="B85">
        <v>36.0122</v>
      </c>
      <c r="C85">
        <v>23.087800000000001</v>
      </c>
      <c r="D85">
        <v>35.331699999999998</v>
      </c>
      <c r="E85">
        <v>7.9799999999999992E-3</v>
      </c>
      <c r="F85">
        <v>3.9399999999999999E-3</v>
      </c>
      <c r="G85">
        <v>1.08E-3</v>
      </c>
      <c r="H85" s="7">
        <v>94.444800000000001</v>
      </c>
      <c r="J85">
        <f t="shared" si="16"/>
        <v>4.3333333333333331E-3</v>
      </c>
      <c r="K85" s="43"/>
      <c r="L85" s="7">
        <f t="shared" si="18"/>
        <v>0.3466775639312894</v>
      </c>
      <c r="N85" s="3">
        <f t="shared" si="19"/>
        <v>35.331699999999998</v>
      </c>
      <c r="O85" s="3">
        <f t="shared" si="20"/>
        <v>0.72014348097317527</v>
      </c>
      <c r="P85" s="3">
        <f t="shared" si="21"/>
        <v>0.63261772605192479</v>
      </c>
      <c r="Q85" s="3">
        <f t="shared" si="22"/>
        <v>0.4805471043501468</v>
      </c>
      <c r="R85" s="3">
        <f t="shared" si="23"/>
        <v>1.8333083113752469</v>
      </c>
      <c r="S85" s="3">
        <f t="shared" si="24"/>
        <v>39.281089629324995</v>
      </c>
      <c r="T85" s="3">
        <f t="shared" si="25"/>
        <v>34.506892382840384</v>
      </c>
      <c r="U85" s="3">
        <f t="shared" si="26"/>
        <v>26.212017987834621</v>
      </c>
      <c r="V85" s="3">
        <f t="shared" si="27"/>
        <v>100</v>
      </c>
    </row>
    <row r="86" spans="1:23" x14ac:dyDescent="0.3">
      <c r="A86" t="s">
        <v>198</v>
      </c>
      <c r="B86">
        <v>34.0321</v>
      </c>
      <c r="C86">
        <v>24.895099999999999</v>
      </c>
      <c r="D86">
        <v>35.101599999999998</v>
      </c>
      <c r="E86">
        <v>6.7809999999999995E-2</v>
      </c>
      <c r="F86">
        <v>7.4779999999999999E-2</v>
      </c>
      <c r="G86">
        <v>7.9659999999999995E-2</v>
      </c>
      <c r="H86" s="7">
        <v>94.251000000000005</v>
      </c>
      <c r="J86">
        <f t="shared" si="16"/>
        <v>7.4083333333333334E-2</v>
      </c>
      <c r="K86" s="43"/>
      <c r="L86" s="7">
        <f t="shared" si="18"/>
        <v>0.59556387846588998</v>
      </c>
      <c r="N86" s="3">
        <f t="shared" si="19"/>
        <v>35.101599999999998</v>
      </c>
      <c r="O86" s="3">
        <f t="shared" si="20"/>
        <v>0.77651590767311285</v>
      </c>
      <c r="P86" s="3">
        <f t="shared" si="21"/>
        <v>0.62849776186213069</v>
      </c>
      <c r="Q86" s="3">
        <f t="shared" si="22"/>
        <v>0.45412463303976514</v>
      </c>
      <c r="R86" s="3">
        <f t="shared" si="23"/>
        <v>1.8591383025750088</v>
      </c>
      <c r="S86" s="3">
        <f t="shared" si="24"/>
        <v>41.767517058714546</v>
      </c>
      <c r="T86" s="3">
        <f t="shared" si="25"/>
        <v>33.805863769878052</v>
      </c>
      <c r="U86" s="3">
        <f t="shared" si="26"/>
        <v>24.426619171407395</v>
      </c>
      <c r="V86" s="3">
        <f t="shared" si="27"/>
        <v>100</v>
      </c>
      <c r="W86" t="s">
        <v>1000</v>
      </c>
    </row>
    <row r="87" spans="1:23" x14ac:dyDescent="0.3">
      <c r="A87" t="s">
        <v>199</v>
      </c>
      <c r="B87">
        <v>32.613599999999998</v>
      </c>
      <c r="C87">
        <v>25.713999999999999</v>
      </c>
      <c r="D87">
        <v>35.029800000000002</v>
      </c>
      <c r="E87">
        <v>1.891E-2</v>
      </c>
      <c r="F87">
        <v>2.0410000000000001E-2</v>
      </c>
      <c r="G87">
        <v>1.933E-2</v>
      </c>
      <c r="H87" s="7">
        <v>93.415999999999997</v>
      </c>
      <c r="J87">
        <f t="shared" si="16"/>
        <v>1.9550000000000001E-2</v>
      </c>
      <c r="K87" s="43"/>
      <c r="L87" s="7">
        <f t="shared" si="18"/>
        <v>7.7382168488612485E-2</v>
      </c>
      <c r="N87" s="3">
        <f t="shared" si="19"/>
        <v>35.029800000000002</v>
      </c>
      <c r="O87" s="3">
        <f t="shared" si="20"/>
        <v>0.80205864004990635</v>
      </c>
      <c r="P87" s="3">
        <f t="shared" si="21"/>
        <v>0.62721217547000896</v>
      </c>
      <c r="Q87" s="3">
        <f t="shared" si="22"/>
        <v>0.43519615692554042</v>
      </c>
      <c r="R87" s="3">
        <f t="shared" si="23"/>
        <v>1.8644669724454559</v>
      </c>
      <c r="S87" s="3">
        <f t="shared" si="24"/>
        <v>43.018120025903016</v>
      </c>
      <c r="T87" s="3">
        <f t="shared" si="25"/>
        <v>33.640294236338789</v>
      </c>
      <c r="U87" s="3">
        <f t="shared" si="26"/>
        <v>23.341585737758187</v>
      </c>
      <c r="V87" s="3">
        <f t="shared" si="27"/>
        <v>100</v>
      </c>
      <c r="W87" t="s">
        <v>1000</v>
      </c>
    </row>
    <row r="88" spans="1:23" x14ac:dyDescent="0.3">
      <c r="A88" t="s">
        <v>200</v>
      </c>
      <c r="B88">
        <v>33.033900000000003</v>
      </c>
      <c r="C88">
        <v>25.637599999999999</v>
      </c>
      <c r="D88">
        <v>37.494900000000001</v>
      </c>
      <c r="E88">
        <v>7.9000000000000008E-3</v>
      </c>
      <c r="F88">
        <v>7.3699999999999998E-3</v>
      </c>
      <c r="G88">
        <v>6.1599999999999997E-3</v>
      </c>
      <c r="H88" s="7">
        <v>96.187799999999996</v>
      </c>
      <c r="J88">
        <f t="shared" si="16"/>
        <v>7.143333333333334E-3</v>
      </c>
      <c r="K88" s="43"/>
      <c r="L88" s="7">
        <f t="shared" si="18"/>
        <v>8.9187069316876547E-2</v>
      </c>
      <c r="N88" s="3">
        <f t="shared" si="19"/>
        <v>37.494900000000001</v>
      </c>
      <c r="O88" s="3">
        <f t="shared" si="20"/>
        <v>0.79967560823456008</v>
      </c>
      <c r="P88" s="3">
        <f t="shared" si="21"/>
        <v>0.67135004476275739</v>
      </c>
      <c r="Q88" s="3">
        <f t="shared" si="22"/>
        <v>0.44080464371497202</v>
      </c>
      <c r="R88" s="3">
        <f t="shared" si="23"/>
        <v>1.9118302967122895</v>
      </c>
      <c r="S88" s="3">
        <f t="shared" si="24"/>
        <v>41.82775059113434</v>
      </c>
      <c r="T88" s="3">
        <f t="shared" si="25"/>
        <v>35.115566790486348</v>
      </c>
      <c r="U88" s="3">
        <f t="shared" si="26"/>
        <v>23.056682618379309</v>
      </c>
      <c r="V88" s="3">
        <f t="shared" si="27"/>
        <v>100</v>
      </c>
    </row>
    <row r="89" spans="1:23" x14ac:dyDescent="0.3">
      <c r="A89" t="s">
        <v>201</v>
      </c>
      <c r="B89">
        <v>34.146900000000002</v>
      </c>
      <c r="C89">
        <v>24.778500000000001</v>
      </c>
      <c r="D89">
        <v>35.506700000000002</v>
      </c>
      <c r="E89">
        <v>5.9220000000000002E-2</v>
      </c>
      <c r="F89">
        <v>6.1449999999999998E-2</v>
      </c>
      <c r="G89">
        <v>6.472E-2</v>
      </c>
      <c r="H89" s="7">
        <v>94.617500000000007</v>
      </c>
      <c r="J89">
        <f t="shared" si="16"/>
        <v>6.1796666666666666E-2</v>
      </c>
      <c r="K89" s="43"/>
      <c r="L89" s="7">
        <f t="shared" si="18"/>
        <v>0.27663393380663426</v>
      </c>
      <c r="N89" s="3">
        <f t="shared" si="19"/>
        <v>35.506700000000002</v>
      </c>
      <c r="O89" s="3">
        <f t="shared" si="20"/>
        <v>0.77287897691827823</v>
      </c>
      <c r="P89" s="3">
        <f t="shared" si="21"/>
        <v>0.63575111906893467</v>
      </c>
      <c r="Q89" s="3">
        <f t="shared" si="22"/>
        <v>0.45565652522017619</v>
      </c>
      <c r="R89" s="3">
        <f t="shared" si="23"/>
        <v>1.864286621207389</v>
      </c>
      <c r="S89" s="3">
        <f t="shared" si="24"/>
        <v>41.457089705322772</v>
      </c>
      <c r="T89" s="3">
        <f t="shared" si="25"/>
        <v>34.101576004294664</v>
      </c>
      <c r="U89" s="3">
        <f t="shared" si="26"/>
        <v>24.441334290382571</v>
      </c>
      <c r="V89" s="3">
        <f t="shared" si="27"/>
        <v>100</v>
      </c>
      <c r="W89" t="s">
        <v>1000</v>
      </c>
    </row>
    <row r="90" spans="1:23" x14ac:dyDescent="0.3">
      <c r="A90" s="4" t="s">
        <v>202</v>
      </c>
      <c r="B90" s="4">
        <v>33.125300000000003</v>
      </c>
      <c r="C90" s="4">
        <v>25.080200000000001</v>
      </c>
      <c r="D90">
        <v>36.610100000000003</v>
      </c>
      <c r="E90">
        <v>0.11187</v>
      </c>
      <c r="F90">
        <v>0.11858</v>
      </c>
      <c r="G90">
        <v>0.11378000000000001</v>
      </c>
      <c r="H90" s="7">
        <v>95.159800000000004</v>
      </c>
      <c r="J90">
        <f t="shared" si="16"/>
        <v>0.11474333333333332</v>
      </c>
      <c r="K90" s="43"/>
      <c r="L90" s="7">
        <f t="shared" si="18"/>
        <v>0.34571712907134572</v>
      </c>
      <c r="N90" s="3">
        <f t="shared" si="19"/>
        <v>36.610100000000003</v>
      </c>
      <c r="O90" s="3">
        <f t="shared" si="20"/>
        <v>0.78228945726762322</v>
      </c>
      <c r="P90" s="3">
        <f t="shared" si="21"/>
        <v>0.65550760966875565</v>
      </c>
      <c r="Q90" s="3">
        <f t="shared" si="22"/>
        <v>0.44202428609554317</v>
      </c>
      <c r="R90" s="3">
        <f t="shared" si="23"/>
        <v>1.8798213530319221</v>
      </c>
      <c r="S90" s="3">
        <f t="shared" si="24"/>
        <v>41.615095817795975</v>
      </c>
      <c r="T90" s="3">
        <f t="shared" si="25"/>
        <v>34.870739637652377</v>
      </c>
      <c r="U90" s="3">
        <f t="shared" si="26"/>
        <v>23.51416454455164</v>
      </c>
      <c r="V90" s="3">
        <f t="shared" si="27"/>
        <v>100</v>
      </c>
      <c r="W90" t="s">
        <v>1000</v>
      </c>
    </row>
    <row r="91" spans="1:23" x14ac:dyDescent="0.3">
      <c r="A91" s="4" t="s">
        <v>217</v>
      </c>
      <c r="B91" s="4">
        <v>45.794499999999999</v>
      </c>
      <c r="C91" s="4">
        <v>19.459599999999998</v>
      </c>
      <c r="D91">
        <v>34.783099999999997</v>
      </c>
      <c r="E91">
        <v>-3.65E-3</v>
      </c>
      <c r="F91">
        <v>1.91E-3</v>
      </c>
      <c r="G91">
        <v>-1.2199999999999999E-3</v>
      </c>
      <c r="H91" s="7">
        <v>100.03400000000001</v>
      </c>
      <c r="J91">
        <f t="shared" si="16"/>
        <v>-9.8666666666666672E-4</v>
      </c>
      <c r="K91" s="10">
        <f t="shared" si="17"/>
        <v>-9.8666666666666671</v>
      </c>
      <c r="L91" s="7">
        <f t="shared" si="18"/>
        <v>0.27873344494935182</v>
      </c>
      <c r="N91" s="3">
        <f t="shared" si="19"/>
        <v>34.783099999999997</v>
      </c>
      <c r="O91" s="3">
        <f t="shared" si="20"/>
        <v>0.60697442295695558</v>
      </c>
      <c r="P91" s="3">
        <f t="shared" si="21"/>
        <v>0.62279498657117272</v>
      </c>
      <c r="Q91" s="3">
        <f t="shared" si="22"/>
        <v>0.61108219909260741</v>
      </c>
      <c r="R91" s="3">
        <f t="shared" si="23"/>
        <v>1.8408516086207358</v>
      </c>
      <c r="S91" s="3">
        <f t="shared" si="24"/>
        <v>32.972479699856592</v>
      </c>
      <c r="T91" s="3">
        <f t="shared" si="25"/>
        <v>33.831895175831363</v>
      </c>
      <c r="U91" s="3">
        <f t="shared" si="26"/>
        <v>33.195625124312045</v>
      </c>
      <c r="V91" s="3">
        <f t="shared" si="27"/>
        <v>100</v>
      </c>
    </row>
    <row r="92" spans="1:23" x14ac:dyDescent="0.3">
      <c r="A92" s="4" t="s">
        <v>218</v>
      </c>
      <c r="B92" s="4">
        <v>45.112699999999997</v>
      </c>
      <c r="C92" s="4">
        <v>19.968699999999998</v>
      </c>
      <c r="D92">
        <v>35.066000000000003</v>
      </c>
      <c r="E92">
        <v>9.8999999999999999E-4</v>
      </c>
      <c r="F92">
        <v>-2.63E-3</v>
      </c>
      <c r="G92">
        <v>-6.0400000000000002E-3</v>
      </c>
      <c r="H92" s="7">
        <v>100.14</v>
      </c>
      <c r="J92">
        <f t="shared" si="16"/>
        <v>-2.5600000000000002E-3</v>
      </c>
      <c r="K92" s="10">
        <f t="shared" si="17"/>
        <v>-25.6</v>
      </c>
      <c r="L92" s="7">
        <f t="shared" si="18"/>
        <v>0.35155227207344286</v>
      </c>
      <c r="N92" s="3">
        <f t="shared" si="19"/>
        <v>35.066000000000003</v>
      </c>
      <c r="O92" s="3">
        <f t="shared" si="20"/>
        <v>0.62285402370555198</v>
      </c>
      <c r="P92" s="3">
        <f t="shared" si="21"/>
        <v>0.62786034019695613</v>
      </c>
      <c r="Q92" s="3">
        <f t="shared" si="22"/>
        <v>0.60198425406992262</v>
      </c>
      <c r="R92" s="3">
        <f t="shared" si="23"/>
        <v>1.8526986179724307</v>
      </c>
      <c r="S92" s="3">
        <f t="shared" si="24"/>
        <v>33.618744984394453</v>
      </c>
      <c r="T92" s="3">
        <f t="shared" si="25"/>
        <v>33.88896251696233</v>
      </c>
      <c r="U92" s="3">
        <f t="shared" si="26"/>
        <v>32.492292498643216</v>
      </c>
      <c r="V92" s="3">
        <f t="shared" si="27"/>
        <v>100</v>
      </c>
    </row>
    <row r="93" spans="1:23" x14ac:dyDescent="0.3">
      <c r="A93" s="4" t="s">
        <v>219</v>
      </c>
      <c r="B93" s="4">
        <v>44.354999999999997</v>
      </c>
      <c r="C93" s="4">
        <v>20.444900000000001</v>
      </c>
      <c r="D93">
        <v>35.2258</v>
      </c>
      <c r="E93">
        <v>3.7100000000000002E-3</v>
      </c>
      <c r="F93">
        <v>6.9999999999999994E-5</v>
      </c>
      <c r="G93">
        <v>-3.0899999999999999E-3</v>
      </c>
      <c r="H93" s="7">
        <v>100.026</v>
      </c>
      <c r="J93">
        <f t="shared" si="16"/>
        <v>2.3000000000000017E-4</v>
      </c>
      <c r="K93" s="10">
        <f t="shared" si="17"/>
        <v>2.3000000000000016</v>
      </c>
      <c r="L93" s="7">
        <f t="shared" si="18"/>
        <v>0.3402822357984619</v>
      </c>
      <c r="N93" s="3">
        <f t="shared" si="19"/>
        <v>35.2258</v>
      </c>
      <c r="O93" s="3">
        <f t="shared" si="20"/>
        <v>0.63770742358078603</v>
      </c>
      <c r="P93" s="3">
        <f t="shared" si="21"/>
        <v>0.63072157564905995</v>
      </c>
      <c r="Q93" s="3">
        <f t="shared" si="22"/>
        <v>0.59187349879903917</v>
      </c>
      <c r="R93" s="3">
        <f t="shared" si="23"/>
        <v>1.8603024980288851</v>
      </c>
      <c r="S93" s="3">
        <f t="shared" si="24"/>
        <v>34.279770319960313</v>
      </c>
      <c r="T93" s="3">
        <f t="shared" si="25"/>
        <v>33.904248170249282</v>
      </c>
      <c r="U93" s="3">
        <f t="shared" si="26"/>
        <v>31.815981509790408</v>
      </c>
      <c r="V93" s="3">
        <f t="shared" si="27"/>
        <v>100</v>
      </c>
    </row>
    <row r="94" spans="1:23" x14ac:dyDescent="0.3">
      <c r="A94" s="4" t="s">
        <v>220</v>
      </c>
      <c r="B94" s="4">
        <v>44.989199999999997</v>
      </c>
      <c r="C94" s="4">
        <v>20.09</v>
      </c>
      <c r="D94">
        <v>35.037199999999999</v>
      </c>
      <c r="E94">
        <v>1.1000000000000001E-3</v>
      </c>
      <c r="F94">
        <v>6.0899999999999999E-3</v>
      </c>
      <c r="G94">
        <v>-5.1000000000000004E-4</v>
      </c>
      <c r="H94" s="7">
        <v>100.123</v>
      </c>
      <c r="J94">
        <f t="shared" si="16"/>
        <v>2.2266666666666667E-3</v>
      </c>
      <c r="K94" s="10">
        <f t="shared" si="17"/>
        <v>22.266666666666666</v>
      </c>
      <c r="L94" s="7">
        <f t="shared" si="18"/>
        <v>0.34412255568813466</v>
      </c>
      <c r="N94" s="3">
        <f t="shared" si="19"/>
        <v>35.037199999999999</v>
      </c>
      <c r="O94" s="3">
        <f t="shared" si="20"/>
        <v>0.6266375545851528</v>
      </c>
      <c r="P94" s="3">
        <f t="shared" si="21"/>
        <v>0.62734467323187104</v>
      </c>
      <c r="Q94" s="3">
        <f t="shared" si="22"/>
        <v>0.6003362690152122</v>
      </c>
      <c r="R94" s="3">
        <f t="shared" si="23"/>
        <v>1.8543184968322359</v>
      </c>
      <c r="S94" s="3">
        <f t="shared" si="24"/>
        <v>33.793415513874692</v>
      </c>
      <c r="T94" s="3">
        <f t="shared" si="25"/>
        <v>33.831549127271003</v>
      </c>
      <c r="U94" s="3">
        <f t="shared" si="26"/>
        <v>32.375035358854312</v>
      </c>
      <c r="V94" s="3">
        <f t="shared" si="27"/>
        <v>100</v>
      </c>
    </row>
    <row r="95" spans="1:23" x14ac:dyDescent="0.3">
      <c r="A95" s="4" t="s">
        <v>221</v>
      </c>
      <c r="B95" s="4">
        <v>46.115499999999997</v>
      </c>
      <c r="C95" s="4">
        <v>19.0151</v>
      </c>
      <c r="D95">
        <v>33.918399999999998</v>
      </c>
      <c r="E95">
        <v>8.4999999999999995E-4</v>
      </c>
      <c r="F95">
        <v>-2.2200000000000002E-3</v>
      </c>
      <c r="G95">
        <v>2.5000000000000001E-4</v>
      </c>
      <c r="H95" s="7">
        <v>99.047899999999998</v>
      </c>
      <c r="J95">
        <f t="shared" si="16"/>
        <v>-3.7333333333333337E-4</v>
      </c>
      <c r="K95" s="10">
        <f t="shared" si="17"/>
        <v>-3.7333333333333338</v>
      </c>
      <c r="L95" s="7">
        <f t="shared" si="18"/>
        <v>0.16271549813503733</v>
      </c>
      <c r="N95" s="3">
        <f t="shared" si="19"/>
        <v>33.918399999999998</v>
      </c>
      <c r="O95" s="3">
        <f t="shared" si="20"/>
        <v>0.59310979413599496</v>
      </c>
      <c r="P95" s="3">
        <f t="shared" si="21"/>
        <v>0.60731244404655327</v>
      </c>
      <c r="Q95" s="3">
        <f t="shared" si="22"/>
        <v>0.61536562583400056</v>
      </c>
      <c r="R95" s="3">
        <f t="shared" si="23"/>
        <v>1.8157878640165488</v>
      </c>
      <c r="S95" s="3">
        <f t="shared" si="24"/>
        <v>32.66404660421221</v>
      </c>
      <c r="T95" s="3">
        <f t="shared" si="25"/>
        <v>33.446222220208554</v>
      </c>
      <c r="U95" s="3">
        <f t="shared" si="26"/>
        <v>33.889731175579229</v>
      </c>
      <c r="V95" s="3">
        <f t="shared" si="27"/>
        <v>99.999999999999986</v>
      </c>
    </row>
    <row r="96" spans="1:23" x14ac:dyDescent="0.3">
      <c r="A96" s="4" t="s">
        <v>222</v>
      </c>
      <c r="B96" s="4">
        <v>44.879899999999999</v>
      </c>
      <c r="C96" s="4">
        <v>20.042200000000001</v>
      </c>
      <c r="D96">
        <v>35.5227</v>
      </c>
      <c r="E96">
        <v>-5.0000000000000001E-4</v>
      </c>
      <c r="F96">
        <v>1.97E-3</v>
      </c>
      <c r="G96">
        <v>-2.0000000000000002E-5</v>
      </c>
      <c r="H96" s="7">
        <v>100.446</v>
      </c>
      <c r="J96">
        <f t="shared" si="16"/>
        <v>4.8333333333333328E-4</v>
      </c>
      <c r="K96" s="10">
        <f t="shared" si="17"/>
        <v>4.833333333333333</v>
      </c>
      <c r="L96" s="7">
        <f t="shared" si="18"/>
        <v>0.13096691694215501</v>
      </c>
      <c r="N96" s="3">
        <f t="shared" si="19"/>
        <v>35.5227</v>
      </c>
      <c r="O96" s="3">
        <f t="shared" si="20"/>
        <v>0.62514660012476608</v>
      </c>
      <c r="P96" s="3">
        <f t="shared" si="21"/>
        <v>0.63603760071620408</v>
      </c>
      <c r="Q96" s="3">
        <f t="shared" si="22"/>
        <v>0.59887776888177213</v>
      </c>
      <c r="R96" s="3">
        <f t="shared" si="23"/>
        <v>1.8600619697227423</v>
      </c>
      <c r="S96" s="3">
        <f t="shared" si="24"/>
        <v>33.608912514777636</v>
      </c>
      <c r="T96" s="3">
        <f t="shared" si="25"/>
        <v>34.194430673243147</v>
      </c>
      <c r="U96" s="3">
        <f t="shared" si="26"/>
        <v>32.196656811979217</v>
      </c>
      <c r="V96" s="3">
        <f t="shared" si="27"/>
        <v>100</v>
      </c>
    </row>
    <row r="97" spans="1:22" x14ac:dyDescent="0.3">
      <c r="A97" s="4" t="s">
        <v>223</v>
      </c>
      <c r="B97" s="4">
        <v>46.798200000000001</v>
      </c>
      <c r="C97" s="4">
        <v>18.5962</v>
      </c>
      <c r="D97">
        <v>34.8889</v>
      </c>
      <c r="E97">
        <v>3.5999999999999999E-3</v>
      </c>
      <c r="F97">
        <v>-1.7000000000000001E-4</v>
      </c>
      <c r="G97">
        <v>-7.9000000000000001E-4</v>
      </c>
      <c r="H97" s="7">
        <v>100.286</v>
      </c>
      <c r="J97">
        <f t="shared" si="16"/>
        <v>8.8000000000000003E-4</v>
      </c>
      <c r="K97" s="10">
        <f t="shared" si="17"/>
        <v>8.8000000000000007</v>
      </c>
      <c r="L97" s="7">
        <f t="shared" si="18"/>
        <v>0.23758998295382738</v>
      </c>
      <c r="N97" s="3">
        <f t="shared" si="19"/>
        <v>34.8889</v>
      </c>
      <c r="O97" s="3">
        <f t="shared" si="20"/>
        <v>0.58004366812227071</v>
      </c>
      <c r="P97" s="3">
        <f t="shared" si="21"/>
        <v>0.62468934646374219</v>
      </c>
      <c r="Q97" s="3">
        <f t="shared" si="22"/>
        <v>0.62447558046437157</v>
      </c>
      <c r="R97" s="3">
        <f t="shared" si="23"/>
        <v>1.8292085950503845</v>
      </c>
      <c r="S97" s="3">
        <f t="shared" si="24"/>
        <v>31.710088706766314</v>
      </c>
      <c r="T97" s="3">
        <f t="shared" si="25"/>
        <v>34.150798774621741</v>
      </c>
      <c r="U97" s="3">
        <f t="shared" si="26"/>
        <v>34.139112518611952</v>
      </c>
      <c r="V97" s="3">
        <f t="shared" si="27"/>
        <v>100.00000000000001</v>
      </c>
    </row>
    <row r="98" spans="1:22" x14ac:dyDescent="0.3">
      <c r="A98" s="4" t="s">
        <v>224</v>
      </c>
      <c r="B98" s="4">
        <v>44.616</v>
      </c>
      <c r="C98" s="4">
        <v>19.947399999999998</v>
      </c>
      <c r="D98">
        <v>34.411700000000003</v>
      </c>
      <c r="E98">
        <v>4.6000000000000001E-4</v>
      </c>
      <c r="F98">
        <v>-2.0200000000000001E-3</v>
      </c>
      <c r="G98">
        <v>1.5100000000000001E-3</v>
      </c>
      <c r="H98" s="7">
        <v>98.975099999999998</v>
      </c>
      <c r="J98">
        <f t="shared" si="16"/>
        <v>-1.6666666666666712E-5</v>
      </c>
      <c r="K98" s="10">
        <f t="shared" si="17"/>
        <v>-0.1666666666666671</v>
      </c>
      <c r="L98" s="7">
        <f t="shared" si="18"/>
        <v>0.18126316044175478</v>
      </c>
      <c r="N98" s="3">
        <f t="shared" si="19"/>
        <v>34.411700000000003</v>
      </c>
      <c r="O98" s="3">
        <f t="shared" si="20"/>
        <v>0.62218964441671853</v>
      </c>
      <c r="P98" s="3">
        <f t="shared" si="21"/>
        <v>0.61614503133393017</v>
      </c>
      <c r="Q98" s="3">
        <f t="shared" si="22"/>
        <v>0.5953562850280224</v>
      </c>
      <c r="R98" s="3">
        <f t="shared" si="23"/>
        <v>1.8336909607786711</v>
      </c>
      <c r="S98" s="3">
        <f t="shared" si="24"/>
        <v>33.930998064827001</v>
      </c>
      <c r="T98" s="3">
        <f t="shared" si="25"/>
        <v>33.601356199753859</v>
      </c>
      <c r="U98" s="3">
        <f t="shared" si="26"/>
        <v>32.46764573541914</v>
      </c>
      <c r="V98" s="3">
        <f t="shared" si="27"/>
        <v>100</v>
      </c>
    </row>
    <row r="99" spans="1:22" x14ac:dyDescent="0.3">
      <c r="A99" s="4" t="s">
        <v>225</v>
      </c>
      <c r="B99" s="4">
        <v>45.759</v>
      </c>
      <c r="C99" s="4">
        <v>19.1113</v>
      </c>
      <c r="D99">
        <v>34.337899999999998</v>
      </c>
      <c r="E99">
        <v>1.0499999999999999E-3</v>
      </c>
      <c r="F99">
        <v>2.2300000000000002E-3</v>
      </c>
      <c r="G99">
        <v>1.3699999999999999E-3</v>
      </c>
      <c r="H99" s="7">
        <v>99.212800000000001</v>
      </c>
      <c r="J99">
        <f t="shared" si="16"/>
        <v>1.5499999999999999E-3</v>
      </c>
      <c r="K99" s="10">
        <f t="shared" si="17"/>
        <v>15.5</v>
      </c>
      <c r="L99" s="7">
        <f t="shared" si="18"/>
        <v>6.1024585209569451E-2</v>
      </c>
      <c r="N99" s="3">
        <f t="shared" si="19"/>
        <v>34.337899999999998</v>
      </c>
      <c r="O99" s="3">
        <f t="shared" si="20"/>
        <v>0.59611041796631314</v>
      </c>
      <c r="P99" s="3">
        <f t="shared" si="21"/>
        <v>0.61482363473589963</v>
      </c>
      <c r="Q99" s="3">
        <f t="shared" si="22"/>
        <v>0.61060848678943158</v>
      </c>
      <c r="R99" s="3">
        <f t="shared" si="23"/>
        <v>1.8215425394916442</v>
      </c>
      <c r="S99" s="3">
        <f t="shared" si="24"/>
        <v>32.725583127620808</v>
      </c>
      <c r="T99" s="3">
        <f t="shared" si="25"/>
        <v>33.752911140218799</v>
      </c>
      <c r="U99" s="3">
        <f t="shared" si="26"/>
        <v>33.521505732160399</v>
      </c>
      <c r="V99" s="3">
        <f t="shared" si="27"/>
        <v>100</v>
      </c>
    </row>
    <row r="100" spans="1:22" x14ac:dyDescent="0.3">
      <c r="A100" s="4" t="s">
        <v>226</v>
      </c>
      <c r="B100" s="4">
        <v>45.616500000000002</v>
      </c>
      <c r="C100" s="4">
        <v>19.272600000000001</v>
      </c>
      <c r="D100">
        <v>34.807899999999997</v>
      </c>
      <c r="E100">
        <v>1.3600000000000001E-3</v>
      </c>
      <c r="F100">
        <v>-1.5200000000000001E-3</v>
      </c>
      <c r="G100">
        <v>3.7200000000000002E-3</v>
      </c>
      <c r="H100" s="7">
        <v>99.700599999999994</v>
      </c>
      <c r="J100">
        <f t="shared" si="16"/>
        <v>1.1866666666666668E-3</v>
      </c>
      <c r="K100" s="10">
        <f t="shared" si="17"/>
        <v>11.866666666666669</v>
      </c>
      <c r="L100" s="7">
        <f t="shared" si="18"/>
        <v>0.26242967311897741</v>
      </c>
      <c r="N100" s="3">
        <f t="shared" si="19"/>
        <v>34.807899999999997</v>
      </c>
      <c r="O100" s="3">
        <f t="shared" si="20"/>
        <v>0.60114160948222084</v>
      </c>
      <c r="P100" s="3">
        <f t="shared" si="21"/>
        <v>0.6232390331244404</v>
      </c>
      <c r="Q100" s="3">
        <f t="shared" si="22"/>
        <v>0.60870696557245796</v>
      </c>
      <c r="R100" s="3">
        <f t="shared" si="23"/>
        <v>1.8330876081791192</v>
      </c>
      <c r="S100" s="3">
        <f t="shared" si="24"/>
        <v>32.793937769256942</v>
      </c>
      <c r="T100" s="3">
        <f t="shared" si="25"/>
        <v>33.999413358291655</v>
      </c>
      <c r="U100" s="3">
        <f t="shared" si="26"/>
        <v>33.206648872451403</v>
      </c>
      <c r="V100" s="3">
        <f t="shared" si="27"/>
        <v>100</v>
      </c>
    </row>
    <row r="101" spans="1:22" x14ac:dyDescent="0.3">
      <c r="A101" s="4" t="s">
        <v>227</v>
      </c>
      <c r="B101" s="4">
        <v>44.804900000000004</v>
      </c>
      <c r="C101" s="4">
        <v>20.335599999999999</v>
      </c>
      <c r="D101">
        <v>37.213900000000002</v>
      </c>
      <c r="E101">
        <v>-7.5000000000000002E-4</v>
      </c>
      <c r="F101">
        <v>-1.1800000000000001E-3</v>
      </c>
      <c r="G101">
        <v>-7.6000000000000004E-4</v>
      </c>
      <c r="H101" s="7">
        <v>102.352</v>
      </c>
      <c r="J101">
        <f t="shared" si="16"/>
        <v>-8.9666666666666671E-4</v>
      </c>
      <c r="K101" s="10">
        <f t="shared" si="17"/>
        <v>-8.9666666666666668</v>
      </c>
      <c r="L101" s="7">
        <f t="shared" si="18"/>
        <v>2.454248017893329E-2</v>
      </c>
      <c r="N101" s="3">
        <f t="shared" si="19"/>
        <v>37.213900000000002</v>
      </c>
      <c r="O101" s="3">
        <f t="shared" si="20"/>
        <v>0.63429819089207728</v>
      </c>
      <c r="P101" s="3">
        <f t="shared" si="21"/>
        <v>0.66631871083258731</v>
      </c>
      <c r="Q101" s="3">
        <f t="shared" si="22"/>
        <v>0.59787696824125969</v>
      </c>
      <c r="R101" s="3">
        <f t="shared" si="23"/>
        <v>1.8984938699659242</v>
      </c>
      <c r="S101" s="3">
        <f t="shared" si="24"/>
        <v>33.410599893243912</v>
      </c>
      <c r="T101" s="3">
        <f t="shared" si="25"/>
        <v>35.097227406088329</v>
      </c>
      <c r="U101" s="3">
        <f t="shared" si="26"/>
        <v>31.492172700667762</v>
      </c>
      <c r="V101" s="3">
        <f t="shared" si="27"/>
        <v>100</v>
      </c>
    </row>
    <row r="102" spans="1:22" x14ac:dyDescent="0.3">
      <c r="A102" t="s">
        <v>228</v>
      </c>
      <c r="B102">
        <v>46.504800000000003</v>
      </c>
      <c r="C102">
        <v>18.620699999999999</v>
      </c>
      <c r="D102">
        <v>33.856400000000001</v>
      </c>
      <c r="E102">
        <v>1.8799999999999999E-3</v>
      </c>
      <c r="F102">
        <v>2.3500000000000001E-3</v>
      </c>
      <c r="G102">
        <v>-6.8999999999999997E-4</v>
      </c>
      <c r="H102" s="7">
        <v>98.985399999999998</v>
      </c>
      <c r="J102">
        <f t="shared" si="16"/>
        <v>1.1800000000000001E-3</v>
      </c>
      <c r="K102" s="10">
        <f t="shared" si="17"/>
        <v>11.8</v>
      </c>
      <c r="L102" s="7">
        <f t="shared" si="18"/>
        <v>0.16364290390970213</v>
      </c>
      <c r="N102" s="3">
        <f t="shared" si="19"/>
        <v>33.856400000000001</v>
      </c>
      <c r="O102" s="3">
        <f t="shared" si="20"/>
        <v>0.5808078602620087</v>
      </c>
      <c r="P102" s="3">
        <f t="shared" si="21"/>
        <v>0.60620232766338411</v>
      </c>
      <c r="Q102" s="3">
        <f t="shared" si="22"/>
        <v>0.62056044835868696</v>
      </c>
      <c r="R102" s="3">
        <f t="shared" si="23"/>
        <v>1.8075706362840798</v>
      </c>
      <c r="S102" s="3">
        <f t="shared" si="24"/>
        <v>32.131959249792125</v>
      </c>
      <c r="T102" s="3">
        <f t="shared" si="25"/>
        <v>33.53685413420893</v>
      </c>
      <c r="U102" s="3">
        <f t="shared" si="26"/>
        <v>34.331186615998945</v>
      </c>
      <c r="V102" s="3">
        <f t="shared" si="27"/>
        <v>100</v>
      </c>
    </row>
    <row r="103" spans="1:22" x14ac:dyDescent="0.3">
      <c r="A103" t="s">
        <v>229</v>
      </c>
      <c r="B103">
        <v>45.989100000000001</v>
      </c>
      <c r="C103">
        <v>19.374099999999999</v>
      </c>
      <c r="D103">
        <v>36.303100000000001</v>
      </c>
      <c r="E103">
        <v>3.8E-3</v>
      </c>
      <c r="F103">
        <v>-4.2900000000000004E-3</v>
      </c>
      <c r="G103">
        <v>-8.1099999999999992E-3</v>
      </c>
      <c r="H103" s="7">
        <v>101.658</v>
      </c>
      <c r="J103">
        <f t="shared" si="16"/>
        <v>-2.8666666666666667E-3</v>
      </c>
      <c r="K103" s="10">
        <f t="shared" si="17"/>
        <v>-28.666666666666668</v>
      </c>
      <c r="L103" s="7">
        <f t="shared" si="18"/>
        <v>0.60812361681925597</v>
      </c>
      <c r="N103" s="3">
        <f t="shared" si="19"/>
        <v>36.303100000000001</v>
      </c>
      <c r="O103" s="3">
        <f t="shared" si="20"/>
        <v>0.60430754834684952</v>
      </c>
      <c r="P103" s="3">
        <f t="shared" si="21"/>
        <v>0.65001074306177264</v>
      </c>
      <c r="Q103" s="3">
        <f t="shared" si="22"/>
        <v>0.61367894315452365</v>
      </c>
      <c r="R103" s="3">
        <f t="shared" si="23"/>
        <v>1.8679972345631457</v>
      </c>
      <c r="S103" s="3">
        <f t="shared" si="24"/>
        <v>32.350559046099143</v>
      </c>
      <c r="T103" s="3">
        <f t="shared" si="25"/>
        <v>34.797200500876848</v>
      </c>
      <c r="U103" s="3">
        <f t="shared" si="26"/>
        <v>32.852240453024017</v>
      </c>
      <c r="V103" s="3">
        <f t="shared" si="27"/>
        <v>100</v>
      </c>
    </row>
    <row r="104" spans="1:22" x14ac:dyDescent="0.3">
      <c r="A104" t="s">
        <v>230</v>
      </c>
      <c r="B104">
        <v>47.355800000000002</v>
      </c>
      <c r="C104">
        <v>18.2226</v>
      </c>
      <c r="D104">
        <v>35.658200000000001</v>
      </c>
      <c r="E104">
        <v>3.2000000000000003E-4</v>
      </c>
      <c r="F104">
        <v>1.06E-3</v>
      </c>
      <c r="G104">
        <v>2.64E-3</v>
      </c>
      <c r="H104" s="7">
        <v>101.241</v>
      </c>
      <c r="J104">
        <f t="shared" si="16"/>
        <v>1.34E-3</v>
      </c>
      <c r="K104" s="10">
        <f t="shared" si="17"/>
        <v>13.4</v>
      </c>
      <c r="L104" s="7">
        <f t="shared" si="18"/>
        <v>0.11850738373620437</v>
      </c>
      <c r="N104" s="3">
        <f t="shared" si="19"/>
        <v>35.658200000000001</v>
      </c>
      <c r="O104" s="3">
        <f t="shared" si="20"/>
        <v>0.56839051777916405</v>
      </c>
      <c r="P104" s="3">
        <f t="shared" si="21"/>
        <v>0.63846374216651747</v>
      </c>
      <c r="Q104" s="3">
        <f t="shared" si="22"/>
        <v>0.6319161996263678</v>
      </c>
      <c r="R104" s="3">
        <f t="shared" si="23"/>
        <v>1.8387704595720493</v>
      </c>
      <c r="S104" s="3">
        <f t="shared" si="24"/>
        <v>30.911444918005142</v>
      </c>
      <c r="T104" s="3">
        <f t="shared" si="25"/>
        <v>34.722318864917582</v>
      </c>
      <c r="U104" s="3">
        <f t="shared" si="26"/>
        <v>34.366236217077272</v>
      </c>
      <c r="V104" s="3">
        <f t="shared" si="27"/>
        <v>100</v>
      </c>
    </row>
    <row r="105" spans="1:22" x14ac:dyDescent="0.3">
      <c r="A105" t="s">
        <v>231</v>
      </c>
      <c r="B105">
        <v>46.259799999999998</v>
      </c>
      <c r="C105">
        <v>18.976199999999999</v>
      </c>
      <c r="D105">
        <v>35.957599999999999</v>
      </c>
      <c r="E105">
        <v>-8.9999999999999998E-4</v>
      </c>
      <c r="F105">
        <v>-9.3000000000000005E-4</v>
      </c>
      <c r="G105">
        <v>-2.4399999999999999E-3</v>
      </c>
      <c r="H105" s="7">
        <v>101.18899999999999</v>
      </c>
      <c r="J105">
        <f t="shared" si="16"/>
        <v>-1.4233333333333331E-3</v>
      </c>
      <c r="K105" s="10">
        <f t="shared" si="17"/>
        <v>-14.233333333333331</v>
      </c>
      <c r="L105" s="7">
        <f t="shared" si="18"/>
        <v>8.8058692548398265E-2</v>
      </c>
      <c r="N105" s="3">
        <f t="shared" si="19"/>
        <v>35.957599999999999</v>
      </c>
      <c r="O105" s="3">
        <f t="shared" si="20"/>
        <v>0.59189644416718645</v>
      </c>
      <c r="P105" s="3">
        <f t="shared" si="21"/>
        <v>0.64382452999104745</v>
      </c>
      <c r="Q105" s="3">
        <f t="shared" si="22"/>
        <v>0.61729116626634639</v>
      </c>
      <c r="R105" s="3">
        <f t="shared" si="23"/>
        <v>1.8530121404245801</v>
      </c>
      <c r="S105" s="3">
        <f t="shared" si="24"/>
        <v>31.942394291683669</v>
      </c>
      <c r="T105" s="3">
        <f t="shared" si="25"/>
        <v>34.744755090677828</v>
      </c>
      <c r="U105" s="3">
        <f t="shared" si="26"/>
        <v>33.312850617638517</v>
      </c>
      <c r="V105" s="3">
        <f t="shared" si="27"/>
        <v>100.00000000000001</v>
      </c>
    </row>
    <row r="106" spans="1:22" x14ac:dyDescent="0.3">
      <c r="A106" t="s">
        <v>232</v>
      </c>
      <c r="B106">
        <v>47.304099999999998</v>
      </c>
      <c r="C106">
        <v>17.799900000000001</v>
      </c>
      <c r="D106">
        <v>34.259099999999997</v>
      </c>
      <c r="E106">
        <v>-5.0000000000000002E-5</v>
      </c>
      <c r="F106">
        <v>-6.6E-4</v>
      </c>
      <c r="G106">
        <v>2.7100000000000002E-3</v>
      </c>
      <c r="H106" s="7">
        <v>99.365099999999998</v>
      </c>
      <c r="J106">
        <f t="shared" ref="J106:J145" si="28">AVERAGE(E106:G106)</f>
        <v>6.6666666666666664E-4</v>
      </c>
      <c r="K106" s="10">
        <f t="shared" ref="K106:K145" si="29">J106*10000</f>
        <v>6.6666666666666661</v>
      </c>
      <c r="L106" s="7">
        <f t="shared" si="18"/>
        <v>0.17956707196291119</v>
      </c>
      <c r="N106" s="3">
        <f t="shared" si="19"/>
        <v>34.259099999999997</v>
      </c>
      <c r="O106" s="3">
        <f t="shared" si="20"/>
        <v>0.55520586400499061</v>
      </c>
      <c r="P106" s="3">
        <f t="shared" si="21"/>
        <v>0.61341271262309749</v>
      </c>
      <c r="Q106" s="3">
        <f t="shared" si="22"/>
        <v>0.63122631438484123</v>
      </c>
      <c r="R106" s="3">
        <f t="shared" si="23"/>
        <v>1.7998448910129294</v>
      </c>
      <c r="S106" s="3">
        <f t="shared" si="24"/>
        <v>30.847428396595216</v>
      </c>
      <c r="T106" s="3">
        <f t="shared" si="25"/>
        <v>34.081420887211941</v>
      </c>
      <c r="U106" s="3">
        <f t="shared" si="26"/>
        <v>35.07115071619284</v>
      </c>
      <c r="V106" s="3">
        <f t="shared" si="27"/>
        <v>100</v>
      </c>
    </row>
    <row r="107" spans="1:22" x14ac:dyDescent="0.3">
      <c r="A107" t="s">
        <v>233</v>
      </c>
      <c r="B107">
        <v>46.698</v>
      </c>
      <c r="C107">
        <v>17.668399999999998</v>
      </c>
      <c r="D107">
        <v>30.4346</v>
      </c>
      <c r="E107">
        <v>-2.0500000000000002E-3</v>
      </c>
      <c r="F107">
        <v>-7.0499999999999998E-3</v>
      </c>
      <c r="G107">
        <v>-1.14E-3</v>
      </c>
      <c r="H107" s="7">
        <v>94.790700000000001</v>
      </c>
      <c r="J107">
        <f t="shared" si="28"/>
        <v>-3.4133333333333338E-3</v>
      </c>
      <c r="K107" s="10">
        <f t="shared" si="29"/>
        <v>-34.13333333333334</v>
      </c>
      <c r="L107" s="7">
        <f t="shared" si="18"/>
        <v>0.3182142883865105</v>
      </c>
      <c r="N107" s="3">
        <f t="shared" si="19"/>
        <v>30.4346</v>
      </c>
      <c r="O107" s="3">
        <f t="shared" si="20"/>
        <v>0.55110417966313152</v>
      </c>
      <c r="P107" s="3">
        <f t="shared" si="21"/>
        <v>0.54493464637421662</v>
      </c>
      <c r="Q107" s="3">
        <f t="shared" si="22"/>
        <v>0.62313851080864691</v>
      </c>
      <c r="R107" s="3">
        <f t="shared" si="23"/>
        <v>1.7191773368459951</v>
      </c>
      <c r="S107" s="3">
        <f t="shared" si="24"/>
        <v>32.056272954027413</v>
      </c>
      <c r="T107" s="3">
        <f t="shared" si="25"/>
        <v>31.697407515501247</v>
      </c>
      <c r="U107" s="3">
        <f t="shared" si="26"/>
        <v>36.246319530471339</v>
      </c>
      <c r="V107" s="3">
        <f t="shared" si="27"/>
        <v>100</v>
      </c>
    </row>
    <row r="108" spans="1:22" x14ac:dyDescent="0.3">
      <c r="A108" t="s">
        <v>234</v>
      </c>
      <c r="B108">
        <v>43.886800000000001</v>
      </c>
      <c r="C108">
        <v>20.466699999999999</v>
      </c>
      <c r="D108">
        <v>35.0488</v>
      </c>
      <c r="E108">
        <v>-3.5E-4</v>
      </c>
      <c r="F108">
        <v>0</v>
      </c>
      <c r="G108">
        <v>1.49E-3</v>
      </c>
      <c r="H108" s="7">
        <v>99.403400000000005</v>
      </c>
      <c r="J108">
        <f t="shared" si="28"/>
        <v>3.7999999999999997E-4</v>
      </c>
      <c r="K108" s="10">
        <f t="shared" si="29"/>
        <v>3.8</v>
      </c>
      <c r="L108" s="7">
        <f t="shared" si="18"/>
        <v>9.7708750887522886E-2</v>
      </c>
      <c r="N108" s="3">
        <f t="shared" si="19"/>
        <v>35.0488</v>
      </c>
      <c r="O108" s="3">
        <f t="shared" si="20"/>
        <v>0.63838739862757321</v>
      </c>
      <c r="P108" s="3">
        <f t="shared" si="21"/>
        <v>0.62755237242614148</v>
      </c>
      <c r="Q108" s="3">
        <f t="shared" si="22"/>
        <v>0.58562583400053381</v>
      </c>
      <c r="R108" s="3">
        <f t="shared" si="23"/>
        <v>1.8515656050542484</v>
      </c>
      <c r="S108" s="3">
        <f t="shared" si="24"/>
        <v>34.478248941596071</v>
      </c>
      <c r="T108" s="3">
        <f t="shared" si="25"/>
        <v>33.893067073243408</v>
      </c>
      <c r="U108" s="3">
        <f t="shared" si="26"/>
        <v>31.628683985160535</v>
      </c>
      <c r="V108" s="3">
        <f t="shared" si="27"/>
        <v>100.00000000000001</v>
      </c>
    </row>
    <row r="109" spans="1:22" x14ac:dyDescent="0.3">
      <c r="A109" t="s">
        <v>235</v>
      </c>
      <c r="B109">
        <v>46.6661</v>
      </c>
      <c r="C109">
        <v>18.447099999999999</v>
      </c>
      <c r="D109">
        <v>33.965400000000002</v>
      </c>
      <c r="E109">
        <v>3.62E-3</v>
      </c>
      <c r="F109">
        <v>-9.0000000000000006E-5</v>
      </c>
      <c r="G109">
        <v>-3.6900000000000001E-3</v>
      </c>
      <c r="H109" s="7">
        <v>99.078400000000002</v>
      </c>
      <c r="J109">
        <f t="shared" si="28"/>
        <v>-5.3333333333333326E-5</v>
      </c>
      <c r="K109" s="10">
        <f t="shared" si="29"/>
        <v>-0.53333333333333321</v>
      </c>
      <c r="L109" s="7">
        <f t="shared" si="18"/>
        <v>0.36551379362936953</v>
      </c>
      <c r="N109" s="3">
        <f t="shared" si="19"/>
        <v>33.965400000000002</v>
      </c>
      <c r="O109" s="3">
        <f t="shared" si="20"/>
        <v>0.57539301310043656</v>
      </c>
      <c r="P109" s="3">
        <f t="shared" si="21"/>
        <v>0.60815398388540742</v>
      </c>
      <c r="Q109" s="3">
        <f t="shared" si="22"/>
        <v>0.62271283693621571</v>
      </c>
      <c r="R109" s="3">
        <f t="shared" si="23"/>
        <v>1.8062598339220597</v>
      </c>
      <c r="S109" s="3">
        <f t="shared" si="24"/>
        <v>31.855495111743974</v>
      </c>
      <c r="T109" s="3">
        <f t="shared" si="25"/>
        <v>33.669241405035272</v>
      </c>
      <c r="U109" s="3">
        <f t="shared" si="26"/>
        <v>34.475263483220758</v>
      </c>
      <c r="V109" s="3">
        <f t="shared" si="27"/>
        <v>100</v>
      </c>
    </row>
    <row r="110" spans="1:22" x14ac:dyDescent="0.3">
      <c r="A110" t="s">
        <v>236</v>
      </c>
      <c r="B110">
        <v>46.6479</v>
      </c>
      <c r="C110">
        <v>18.433199999999999</v>
      </c>
      <c r="D110">
        <v>34.1175</v>
      </c>
      <c r="E110">
        <v>2.82E-3</v>
      </c>
      <c r="F110">
        <v>-4.3299999999999996E-3</v>
      </c>
      <c r="G110">
        <v>-2.2300000000000002E-3</v>
      </c>
      <c r="H110" s="7">
        <v>99.194800000000001</v>
      </c>
      <c r="J110">
        <f t="shared" si="28"/>
        <v>-1.2466666666666665E-3</v>
      </c>
      <c r="K110" s="10">
        <f t="shared" si="29"/>
        <v>-12.466666666666665</v>
      </c>
      <c r="L110" s="7">
        <f t="shared" si="18"/>
        <v>0.36750283445618936</v>
      </c>
      <c r="N110" s="3">
        <f t="shared" si="19"/>
        <v>34.1175</v>
      </c>
      <c r="O110" s="3">
        <f t="shared" si="20"/>
        <v>0.57495945102932</v>
      </c>
      <c r="P110" s="3">
        <f t="shared" si="21"/>
        <v>0.61087735004476273</v>
      </c>
      <c r="Q110" s="3">
        <f t="shared" si="22"/>
        <v>0.62246997598078468</v>
      </c>
      <c r="R110" s="3">
        <f t="shared" si="23"/>
        <v>1.8083067770548675</v>
      </c>
      <c r="S110" s="3">
        <f t="shared" si="24"/>
        <v>31.795459615858896</v>
      </c>
      <c r="T110" s="3">
        <f t="shared" si="25"/>
        <v>33.781732048788726</v>
      </c>
      <c r="U110" s="3">
        <f t="shared" si="26"/>
        <v>34.422808335352364</v>
      </c>
      <c r="V110" s="3">
        <f t="shared" si="27"/>
        <v>99.999999999999972</v>
      </c>
    </row>
    <row r="111" spans="1:22" x14ac:dyDescent="0.3">
      <c r="A111" t="s">
        <v>237</v>
      </c>
      <c r="B111">
        <v>46.739800000000002</v>
      </c>
      <c r="C111">
        <v>18.2698</v>
      </c>
      <c r="D111">
        <v>34.284100000000002</v>
      </c>
      <c r="E111">
        <v>5.0000000000000002E-5</v>
      </c>
      <c r="F111">
        <v>-1.7899999999999999E-3</v>
      </c>
      <c r="G111">
        <v>-2.0100000000000001E-3</v>
      </c>
      <c r="H111" s="7">
        <v>99.289900000000003</v>
      </c>
      <c r="J111">
        <f t="shared" si="28"/>
        <v>-1.25E-3</v>
      </c>
      <c r="K111" s="10">
        <f t="shared" si="29"/>
        <v>-12.5</v>
      </c>
      <c r="L111" s="7">
        <f t="shared" si="18"/>
        <v>0.11311940593903416</v>
      </c>
      <c r="N111" s="3">
        <f t="shared" si="19"/>
        <v>34.284100000000002</v>
      </c>
      <c r="O111" s="3">
        <f t="shared" si="20"/>
        <v>0.56986275733000624</v>
      </c>
      <c r="P111" s="3">
        <f t="shared" si="21"/>
        <v>0.61386034019695612</v>
      </c>
      <c r="Q111" s="3">
        <f t="shared" si="22"/>
        <v>0.6236962903656259</v>
      </c>
      <c r="R111" s="3">
        <f t="shared" si="23"/>
        <v>1.8074193878925882</v>
      </c>
      <c r="S111" s="3">
        <f t="shared" si="24"/>
        <v>31.529082909443275</v>
      </c>
      <c r="T111" s="3">
        <f t="shared" si="25"/>
        <v>33.963359268415509</v>
      </c>
      <c r="U111" s="3">
        <f t="shared" si="26"/>
        <v>34.50755782214123</v>
      </c>
      <c r="V111" s="3">
        <f t="shared" si="27"/>
        <v>100</v>
      </c>
    </row>
    <row r="112" spans="1:22" x14ac:dyDescent="0.3">
      <c r="A112" t="s">
        <v>238</v>
      </c>
      <c r="B112">
        <v>45.458599999999997</v>
      </c>
      <c r="C112">
        <v>19.110199999999999</v>
      </c>
      <c r="D112">
        <v>33.526400000000002</v>
      </c>
      <c r="E112">
        <v>-9.3999999999999997E-4</v>
      </c>
      <c r="F112">
        <v>-1.65E-3</v>
      </c>
      <c r="G112">
        <v>1.0000000000000001E-5</v>
      </c>
      <c r="H112" s="7">
        <v>98.092699999999994</v>
      </c>
      <c r="J112">
        <f t="shared" si="28"/>
        <v>-8.5999999999999998E-4</v>
      </c>
      <c r="K112" s="10">
        <f t="shared" si="29"/>
        <v>-8.6</v>
      </c>
      <c r="L112" s="7">
        <f t="shared" si="18"/>
        <v>8.3288654689579425E-2</v>
      </c>
      <c r="N112" s="3">
        <f t="shared" si="19"/>
        <v>33.526400000000002</v>
      </c>
      <c r="O112" s="3">
        <f t="shared" si="20"/>
        <v>0.59607610729881466</v>
      </c>
      <c r="P112" s="3">
        <f t="shared" si="21"/>
        <v>0.60029364368845128</v>
      </c>
      <c r="Q112" s="3">
        <f t="shared" si="22"/>
        <v>0.60659994662396577</v>
      </c>
      <c r="R112" s="3">
        <f t="shared" si="23"/>
        <v>1.8029696976112317</v>
      </c>
      <c r="S112" s="3">
        <f t="shared" si="24"/>
        <v>33.060794537399069</v>
      </c>
      <c r="T112" s="3">
        <f t="shared" si="25"/>
        <v>33.294716183182942</v>
      </c>
      <c r="U112" s="3">
        <f t="shared" si="26"/>
        <v>33.644489279417989</v>
      </c>
      <c r="V112" s="3">
        <f t="shared" si="27"/>
        <v>100</v>
      </c>
    </row>
    <row r="113" spans="1:22" x14ac:dyDescent="0.3">
      <c r="A113" t="s">
        <v>239</v>
      </c>
      <c r="B113">
        <v>40.811199999999999</v>
      </c>
      <c r="C113">
        <v>22.3306</v>
      </c>
      <c r="D113">
        <v>34.643099999999997</v>
      </c>
      <c r="E113">
        <v>3.47E-3</v>
      </c>
      <c r="F113">
        <v>2.9E-4</v>
      </c>
      <c r="G113">
        <v>6.0999999999999997E-4</v>
      </c>
      <c r="H113" s="7">
        <v>97.789299999999997</v>
      </c>
      <c r="J113">
        <f t="shared" si="28"/>
        <v>1.4566666666666667E-3</v>
      </c>
      <c r="K113" s="10">
        <f t="shared" si="29"/>
        <v>14.566666666666666</v>
      </c>
      <c r="L113" s="7">
        <f t="shared" si="18"/>
        <v>0.17509235658170044</v>
      </c>
      <c r="N113" s="3">
        <f t="shared" si="19"/>
        <v>34.643099999999997</v>
      </c>
      <c r="O113" s="3">
        <f t="shared" si="20"/>
        <v>0.69652526512788515</v>
      </c>
      <c r="P113" s="3">
        <f t="shared" si="21"/>
        <v>0.62028827215756488</v>
      </c>
      <c r="Q113" s="3">
        <f t="shared" si="22"/>
        <v>0.54458500133440091</v>
      </c>
      <c r="R113" s="3">
        <f t="shared" si="23"/>
        <v>1.8613985386198511</v>
      </c>
      <c r="S113" s="3">
        <f t="shared" si="24"/>
        <v>37.419459115097908</v>
      </c>
      <c r="T113" s="3">
        <f t="shared" si="25"/>
        <v>33.323775606780188</v>
      </c>
      <c r="U113" s="3">
        <f t="shared" si="26"/>
        <v>29.256765278121893</v>
      </c>
      <c r="V113" s="3">
        <f t="shared" si="27"/>
        <v>99.999999999999986</v>
      </c>
    </row>
    <row r="114" spans="1:22" x14ac:dyDescent="0.3">
      <c r="A114" t="s">
        <v>240</v>
      </c>
      <c r="B114">
        <v>42.369799999999998</v>
      </c>
      <c r="C114">
        <v>21.453399999999998</v>
      </c>
      <c r="D114">
        <v>34.614800000000002</v>
      </c>
      <c r="E114">
        <v>5.0800000000000003E-3</v>
      </c>
      <c r="F114">
        <v>-2.9199999999999999E-3</v>
      </c>
      <c r="G114">
        <v>-4.0299999999999997E-3</v>
      </c>
      <c r="H114" s="7">
        <v>98.436199999999999</v>
      </c>
      <c r="J114">
        <f t="shared" si="28"/>
        <v>-6.2333333333333305E-4</v>
      </c>
      <c r="K114" s="10">
        <f t="shared" si="29"/>
        <v>-6.2333333333333307</v>
      </c>
      <c r="L114" s="7">
        <f t="shared" si="18"/>
        <v>0.49703152146854157</v>
      </c>
      <c r="N114" s="3">
        <f t="shared" si="19"/>
        <v>34.614800000000002</v>
      </c>
      <c r="O114" s="3">
        <f t="shared" si="20"/>
        <v>0.66916406737367429</v>
      </c>
      <c r="P114" s="3">
        <f t="shared" si="21"/>
        <v>0.61978155774395705</v>
      </c>
      <c r="Q114" s="3">
        <f t="shared" si="22"/>
        <v>0.56538297304510277</v>
      </c>
      <c r="R114" s="3">
        <f t="shared" si="23"/>
        <v>1.8543285981627342</v>
      </c>
      <c r="S114" s="3">
        <f t="shared" si="24"/>
        <v>36.086595872850204</v>
      </c>
      <c r="T114" s="3">
        <f t="shared" si="25"/>
        <v>33.423502089005993</v>
      </c>
      <c r="U114" s="3">
        <f t="shared" si="26"/>
        <v>30.489902038143796</v>
      </c>
      <c r="V114" s="3">
        <f t="shared" si="27"/>
        <v>99.999999999999986</v>
      </c>
    </row>
    <row r="115" spans="1:22" x14ac:dyDescent="0.3">
      <c r="A115" t="s">
        <v>241</v>
      </c>
      <c r="B115">
        <v>42.859400000000001</v>
      </c>
      <c r="C115">
        <v>21.624300000000002</v>
      </c>
      <c r="D115">
        <v>36.961399999999998</v>
      </c>
      <c r="E115">
        <v>1.6199999999999999E-3</v>
      </c>
      <c r="F115">
        <v>-1.72E-3</v>
      </c>
      <c r="G115">
        <v>2.7699999999999999E-3</v>
      </c>
      <c r="H115" s="7">
        <v>101.44799999999999</v>
      </c>
      <c r="J115">
        <f t="shared" si="28"/>
        <v>8.8999999999999984E-4</v>
      </c>
      <c r="K115" s="10">
        <f t="shared" si="29"/>
        <v>8.8999999999999986</v>
      </c>
      <c r="L115" s="7">
        <f t="shared" si="18"/>
        <v>0.23323164450820133</v>
      </c>
      <c r="N115" s="3">
        <f t="shared" si="19"/>
        <v>36.961399999999998</v>
      </c>
      <c r="O115" s="3">
        <f t="shared" si="20"/>
        <v>0.67449469744229573</v>
      </c>
      <c r="P115" s="3">
        <f t="shared" si="21"/>
        <v>0.66179767233661591</v>
      </c>
      <c r="Q115" s="3">
        <f t="shared" si="22"/>
        <v>0.57191619962636775</v>
      </c>
      <c r="R115" s="3">
        <f t="shared" si="23"/>
        <v>1.9082085694052795</v>
      </c>
      <c r="S115" s="3">
        <f t="shared" si="24"/>
        <v>35.347011236434795</v>
      </c>
      <c r="T115" s="3">
        <f t="shared" si="25"/>
        <v>34.681621440515521</v>
      </c>
      <c r="U115" s="3">
        <f t="shared" si="26"/>
        <v>29.971367323049684</v>
      </c>
      <c r="V115" s="3">
        <f t="shared" si="27"/>
        <v>100</v>
      </c>
    </row>
    <row r="116" spans="1:22" x14ac:dyDescent="0.3">
      <c r="A116" t="s">
        <v>242</v>
      </c>
      <c r="B116">
        <v>44.137300000000003</v>
      </c>
      <c r="C116">
        <v>20.445799999999998</v>
      </c>
      <c r="D116">
        <v>36.745600000000003</v>
      </c>
      <c r="E116">
        <v>-1E-4</v>
      </c>
      <c r="F116">
        <v>-3.1900000000000001E-3</v>
      </c>
      <c r="G116">
        <v>-2.2599999999999999E-3</v>
      </c>
      <c r="H116" s="7">
        <v>101.32299999999999</v>
      </c>
      <c r="J116">
        <f t="shared" si="28"/>
        <v>-1.8499999999999999E-3</v>
      </c>
      <c r="K116" s="10">
        <f t="shared" si="29"/>
        <v>-18.5</v>
      </c>
      <c r="L116" s="7">
        <f t="shared" si="18"/>
        <v>0.15852760012060993</v>
      </c>
      <c r="N116" s="3">
        <f t="shared" si="19"/>
        <v>36.745600000000003</v>
      </c>
      <c r="O116" s="3">
        <f t="shared" si="20"/>
        <v>0.63773549594510281</v>
      </c>
      <c r="P116" s="3">
        <f t="shared" si="21"/>
        <v>0.65793375111906893</v>
      </c>
      <c r="Q116" s="3">
        <f t="shared" si="22"/>
        <v>0.58896850813984525</v>
      </c>
      <c r="R116" s="3">
        <f t="shared" si="23"/>
        <v>1.884637755204017</v>
      </c>
      <c r="S116" s="3">
        <f t="shared" si="24"/>
        <v>33.838624647316706</v>
      </c>
      <c r="T116" s="3">
        <f t="shared" si="25"/>
        <v>34.91035607783661</v>
      </c>
      <c r="U116" s="3">
        <f t="shared" si="26"/>
        <v>31.251019274846687</v>
      </c>
      <c r="V116" s="3">
        <f t="shared" si="27"/>
        <v>100</v>
      </c>
    </row>
    <row r="117" spans="1:22" x14ac:dyDescent="0.3">
      <c r="A117" t="s">
        <v>243</v>
      </c>
      <c r="B117">
        <v>43.139800000000001</v>
      </c>
      <c r="C117">
        <v>20.9998</v>
      </c>
      <c r="D117">
        <v>34.547899999999998</v>
      </c>
      <c r="E117">
        <v>4.5599999999999998E-3</v>
      </c>
      <c r="F117">
        <v>3.3E-4</v>
      </c>
      <c r="G117">
        <v>-1.4400000000000001E-3</v>
      </c>
      <c r="H117" s="7">
        <v>98.690899999999999</v>
      </c>
      <c r="J117">
        <f t="shared" si="28"/>
        <v>1.15E-3</v>
      </c>
      <c r="K117" s="10">
        <f t="shared" si="29"/>
        <v>11.5</v>
      </c>
      <c r="L117" s="7">
        <f t="shared" si="18"/>
        <v>0.30829044746796808</v>
      </c>
      <c r="N117" s="3">
        <f t="shared" si="19"/>
        <v>34.547899999999998</v>
      </c>
      <c r="O117" s="3">
        <f t="shared" si="20"/>
        <v>0.65501559575795376</v>
      </c>
      <c r="P117" s="3">
        <f t="shared" si="21"/>
        <v>0.61858370635631155</v>
      </c>
      <c r="Q117" s="3">
        <f t="shared" si="22"/>
        <v>0.57565785962103022</v>
      </c>
      <c r="R117" s="3">
        <f t="shared" si="23"/>
        <v>1.8492571617352955</v>
      </c>
      <c r="S117" s="3">
        <f t="shared" si="24"/>
        <v>35.420470949713874</v>
      </c>
      <c r="T117" s="3">
        <f t="shared" si="25"/>
        <v>33.45038857526167</v>
      </c>
      <c r="U117" s="3">
        <f t="shared" si="26"/>
        <v>31.12914047502445</v>
      </c>
      <c r="V117" s="3">
        <f t="shared" si="27"/>
        <v>100</v>
      </c>
    </row>
    <row r="118" spans="1:22" x14ac:dyDescent="0.3">
      <c r="A118" t="s">
        <v>244</v>
      </c>
      <c r="B118">
        <v>41.550600000000003</v>
      </c>
      <c r="C118">
        <v>22.728400000000001</v>
      </c>
      <c r="D118">
        <v>37.4968</v>
      </c>
      <c r="E118">
        <v>-1.31E-3</v>
      </c>
      <c r="F118">
        <v>1.5200000000000001E-3</v>
      </c>
      <c r="G118">
        <v>1.6000000000000001E-4</v>
      </c>
      <c r="H118" s="7">
        <v>101.776</v>
      </c>
      <c r="J118">
        <f t="shared" si="28"/>
        <v>1.2333333333333337E-4</v>
      </c>
      <c r="K118" s="10">
        <f t="shared" si="29"/>
        <v>1.2333333333333336</v>
      </c>
      <c r="L118" s="7">
        <f t="shared" si="18"/>
        <v>0.14153562566835723</v>
      </c>
      <c r="N118" s="3">
        <f t="shared" si="19"/>
        <v>37.4968</v>
      </c>
      <c r="O118" s="3">
        <f t="shared" si="20"/>
        <v>0.70893325015595754</v>
      </c>
      <c r="P118" s="3">
        <f t="shared" si="21"/>
        <v>0.67138406445837062</v>
      </c>
      <c r="Q118" s="3">
        <f t="shared" si="22"/>
        <v>0.5544515612489993</v>
      </c>
      <c r="R118" s="3">
        <f t="shared" si="23"/>
        <v>1.9347688758633275</v>
      </c>
      <c r="S118" s="3">
        <f t="shared" si="24"/>
        <v>36.641753906632346</v>
      </c>
      <c r="T118" s="3">
        <f t="shared" si="25"/>
        <v>34.700995702072547</v>
      </c>
      <c r="U118" s="3">
        <f t="shared" si="26"/>
        <v>28.657250391295104</v>
      </c>
      <c r="V118" s="3">
        <f t="shared" si="27"/>
        <v>100</v>
      </c>
    </row>
    <row r="119" spans="1:22" x14ac:dyDescent="0.3">
      <c r="A119" t="s">
        <v>251</v>
      </c>
      <c r="B119">
        <v>36.448500000000003</v>
      </c>
      <c r="C119">
        <v>17.9955</v>
      </c>
      <c r="D119">
        <v>28.895900000000001</v>
      </c>
      <c r="E119">
        <v>-1.8699999999999999E-3</v>
      </c>
      <c r="F119">
        <v>5.9899999999999997E-3</v>
      </c>
      <c r="G119">
        <v>6.8000000000000005E-4</v>
      </c>
      <c r="H119" s="11">
        <v>83.344700000000003</v>
      </c>
      <c r="J119">
        <f t="shared" si="28"/>
        <v>1.5999999999999999E-3</v>
      </c>
      <c r="K119" s="43"/>
      <c r="L119" s="7">
        <f t="shared" si="18"/>
        <v>0.40099501243781066</v>
      </c>
      <c r="N119" s="3">
        <f t="shared" si="19"/>
        <v>28.895900000000001</v>
      </c>
      <c r="O119" s="3">
        <f t="shared" si="20"/>
        <v>0.56130692451653141</v>
      </c>
      <c r="P119" s="3">
        <f t="shared" si="21"/>
        <v>0.5173840644583706</v>
      </c>
      <c r="Q119" s="3">
        <f t="shared" si="22"/>
        <v>0.48636909527622102</v>
      </c>
      <c r="R119" s="3">
        <f t="shared" si="23"/>
        <v>1.5650600842511229</v>
      </c>
      <c r="S119" s="3">
        <f t="shared" si="24"/>
        <v>35.864880215452899</v>
      </c>
      <c r="T119" s="3">
        <f t="shared" si="25"/>
        <v>33.058415434953574</v>
      </c>
      <c r="U119" s="3">
        <f t="shared" si="26"/>
        <v>31.076704349593541</v>
      </c>
      <c r="V119" s="3">
        <f t="shared" si="27"/>
        <v>100.00000000000001</v>
      </c>
    </row>
    <row r="120" spans="1:22" x14ac:dyDescent="0.3">
      <c r="A120" t="s">
        <v>252</v>
      </c>
      <c r="B120">
        <v>41.711100000000002</v>
      </c>
      <c r="C120">
        <v>22.465</v>
      </c>
      <c r="D120">
        <v>37.2057</v>
      </c>
      <c r="E120">
        <v>2.734E-2</v>
      </c>
      <c r="F120">
        <v>3.5020000000000003E-2</v>
      </c>
      <c r="G120">
        <v>3.1949999999999999E-2</v>
      </c>
      <c r="H120" s="7">
        <v>101.476</v>
      </c>
      <c r="J120">
        <f t="shared" si="28"/>
        <v>3.1436666666666668E-2</v>
      </c>
      <c r="K120" s="10">
        <f t="shared" si="29"/>
        <v>314.36666666666667</v>
      </c>
      <c r="L120" s="7">
        <f t="shared" si="18"/>
        <v>0.38656478542843681</v>
      </c>
      <c r="N120" s="3">
        <f t="shared" si="19"/>
        <v>37.2057</v>
      </c>
      <c r="O120" s="3">
        <f t="shared" si="20"/>
        <v>0.70071740486587641</v>
      </c>
      <c r="P120" s="3">
        <f t="shared" si="21"/>
        <v>0.66617188898836166</v>
      </c>
      <c r="Q120" s="3">
        <f t="shared" si="22"/>
        <v>0.55659327461969577</v>
      </c>
      <c r="R120" s="3">
        <f t="shared" si="23"/>
        <v>1.9234825684739338</v>
      </c>
      <c r="S120" s="3">
        <f t="shared" si="24"/>
        <v>36.429620748880325</v>
      </c>
      <c r="T120" s="3">
        <f t="shared" si="25"/>
        <v>34.633632761064938</v>
      </c>
      <c r="U120" s="3">
        <f t="shared" si="26"/>
        <v>28.936746490054738</v>
      </c>
      <c r="V120" s="3">
        <f t="shared" si="27"/>
        <v>100</v>
      </c>
    </row>
    <row r="121" spans="1:22" x14ac:dyDescent="0.3">
      <c r="A121" t="s">
        <v>253</v>
      </c>
      <c r="B121">
        <v>40.873800000000003</v>
      </c>
      <c r="C121">
        <v>23.021999999999998</v>
      </c>
      <c r="D121">
        <v>35.981900000000003</v>
      </c>
      <c r="E121">
        <v>1.4930000000000001E-2</v>
      </c>
      <c r="F121">
        <v>1.2710000000000001E-2</v>
      </c>
      <c r="G121">
        <v>5.9800000000000001E-3</v>
      </c>
      <c r="H121" s="7">
        <v>99.911299999999997</v>
      </c>
      <c r="J121">
        <f t="shared" si="28"/>
        <v>1.1206666666666669E-2</v>
      </c>
      <c r="K121" s="10">
        <f t="shared" si="29"/>
        <v>112.06666666666669</v>
      </c>
      <c r="L121" s="7">
        <f t="shared" si="18"/>
        <v>0.46605400259340424</v>
      </c>
      <c r="N121" s="3">
        <f t="shared" si="19"/>
        <v>35.981900000000003</v>
      </c>
      <c r="O121" s="3">
        <f t="shared" si="20"/>
        <v>0.71809107922645032</v>
      </c>
      <c r="P121" s="3">
        <f t="shared" si="21"/>
        <v>0.64425962399283798</v>
      </c>
      <c r="Q121" s="3">
        <f t="shared" si="22"/>
        <v>0.54542033626901532</v>
      </c>
      <c r="R121" s="3">
        <f t="shared" si="23"/>
        <v>1.9077710394883036</v>
      </c>
      <c r="S121" s="3">
        <f t="shared" si="24"/>
        <v>37.640317646244092</v>
      </c>
      <c r="T121" s="3">
        <f t="shared" si="25"/>
        <v>33.770280115251111</v>
      </c>
      <c r="U121" s="3">
        <f t="shared" si="26"/>
        <v>28.589402238504796</v>
      </c>
      <c r="V121" s="3">
        <f t="shared" si="27"/>
        <v>100</v>
      </c>
    </row>
    <row r="122" spans="1:22" x14ac:dyDescent="0.3">
      <c r="A122" t="s">
        <v>254</v>
      </c>
      <c r="B122">
        <v>40.2042</v>
      </c>
      <c r="C122">
        <v>23.157800000000002</v>
      </c>
      <c r="D122">
        <v>35.845399999999998</v>
      </c>
      <c r="E122">
        <v>2.6919999999999999E-2</v>
      </c>
      <c r="F122">
        <v>3.031E-2</v>
      </c>
      <c r="G122">
        <v>2.5700000000000001E-2</v>
      </c>
      <c r="H122" s="7">
        <v>99.290400000000005</v>
      </c>
      <c r="J122">
        <f t="shared" si="28"/>
        <v>2.7643333333333336E-2</v>
      </c>
      <c r="K122" s="10">
        <f t="shared" si="29"/>
        <v>276.43333333333334</v>
      </c>
      <c r="L122" s="7">
        <f t="shared" si="18"/>
        <v>0.23886048926796857</v>
      </c>
      <c r="N122" s="3">
        <f t="shared" si="19"/>
        <v>35.845399999999998</v>
      </c>
      <c r="O122" s="3">
        <f t="shared" si="20"/>
        <v>0.72232688708671244</v>
      </c>
      <c r="P122" s="3">
        <f t="shared" si="21"/>
        <v>0.64181557743957018</v>
      </c>
      <c r="Q122" s="3">
        <f t="shared" si="22"/>
        <v>0.53648518815052049</v>
      </c>
      <c r="R122" s="3">
        <f t="shared" si="23"/>
        <v>1.9006276526768029</v>
      </c>
      <c r="S122" s="3">
        <f t="shared" si="24"/>
        <v>38.004649993879809</v>
      </c>
      <c r="T122" s="3">
        <f t="shared" si="25"/>
        <v>33.76861199170974</v>
      </c>
      <c r="U122" s="3">
        <f t="shared" si="26"/>
        <v>28.226738014410468</v>
      </c>
      <c r="V122" s="3">
        <f t="shared" si="27"/>
        <v>100.00000000000003</v>
      </c>
    </row>
    <row r="123" spans="1:22" x14ac:dyDescent="0.3">
      <c r="A123" t="s">
        <v>255</v>
      </c>
      <c r="B123">
        <v>41.302399999999999</v>
      </c>
      <c r="C123">
        <v>22.766999999999999</v>
      </c>
      <c r="D123">
        <v>36.237299999999998</v>
      </c>
      <c r="E123">
        <v>1.397E-2</v>
      </c>
      <c r="F123">
        <v>1.2319999999999999E-2</v>
      </c>
      <c r="G123">
        <v>1.5089999999999999E-2</v>
      </c>
      <c r="H123" s="7">
        <v>100.348</v>
      </c>
      <c r="J123">
        <f t="shared" si="28"/>
        <v>1.3793333333333333E-2</v>
      </c>
      <c r="K123" s="10">
        <f t="shared" si="29"/>
        <v>137.93333333333334</v>
      </c>
      <c r="L123" s="7">
        <f t="shared" si="18"/>
        <v>0.13934250368546322</v>
      </c>
      <c r="N123" s="3">
        <f t="shared" si="19"/>
        <v>36.237299999999998</v>
      </c>
      <c r="O123" s="3">
        <f t="shared" si="20"/>
        <v>0.71013724266999367</v>
      </c>
      <c r="P123" s="3">
        <f t="shared" si="21"/>
        <v>0.64883258728737681</v>
      </c>
      <c r="Q123" s="3">
        <f t="shared" si="22"/>
        <v>0.55113957832933014</v>
      </c>
      <c r="R123" s="3">
        <f t="shared" si="23"/>
        <v>1.9101094082867007</v>
      </c>
      <c r="S123" s="3">
        <f t="shared" si="24"/>
        <v>37.177830735201766</v>
      </c>
      <c r="T123" s="3">
        <f t="shared" si="25"/>
        <v>33.968346759223408</v>
      </c>
      <c r="U123" s="3">
        <f t="shared" si="26"/>
        <v>28.853822505574822</v>
      </c>
      <c r="V123" s="3">
        <f t="shared" si="27"/>
        <v>100</v>
      </c>
    </row>
    <row r="124" spans="1:22" x14ac:dyDescent="0.3">
      <c r="A124" t="s">
        <v>256</v>
      </c>
      <c r="B124">
        <v>42.775700000000001</v>
      </c>
      <c r="C124">
        <v>22.047999999999998</v>
      </c>
      <c r="D124">
        <v>38.451300000000003</v>
      </c>
      <c r="E124">
        <v>7.7200000000000003E-3</v>
      </c>
      <c r="F124">
        <v>9.1599999999999997E-3</v>
      </c>
      <c r="G124">
        <v>3.9899999999999996E-3</v>
      </c>
      <c r="H124" s="7">
        <v>103.29600000000001</v>
      </c>
      <c r="J124">
        <f t="shared" si="28"/>
        <v>6.9566666666666666E-3</v>
      </c>
      <c r="K124" s="10">
        <f t="shared" si="29"/>
        <v>69.566666666666663</v>
      </c>
      <c r="L124" s="7">
        <f t="shared" si="18"/>
        <v>0.26681891487174098</v>
      </c>
      <c r="N124" s="3">
        <f t="shared" si="19"/>
        <v>38.451300000000003</v>
      </c>
      <c r="O124" s="3">
        <f t="shared" si="20"/>
        <v>0.68771054273237664</v>
      </c>
      <c r="P124" s="3">
        <f t="shared" si="21"/>
        <v>0.68847448522829013</v>
      </c>
      <c r="Q124" s="3">
        <f t="shared" si="22"/>
        <v>0.57079930611155594</v>
      </c>
      <c r="R124" s="3">
        <f t="shared" si="23"/>
        <v>1.9469843340722226</v>
      </c>
      <c r="S124" s="3">
        <f t="shared" si="24"/>
        <v>35.321832369035711</v>
      </c>
      <c r="T124" s="3">
        <f t="shared" si="25"/>
        <v>35.361069587463433</v>
      </c>
      <c r="U124" s="3">
        <f t="shared" si="26"/>
        <v>29.317098043500867</v>
      </c>
      <c r="V124" s="3">
        <f t="shared" si="27"/>
        <v>100</v>
      </c>
    </row>
    <row r="125" spans="1:22" x14ac:dyDescent="0.3">
      <c r="A125" t="s">
        <v>257</v>
      </c>
      <c r="B125">
        <v>43.369700000000002</v>
      </c>
      <c r="C125">
        <v>21.596599999999999</v>
      </c>
      <c r="D125">
        <v>38.036099999999998</v>
      </c>
      <c r="E125">
        <v>1.73E-3</v>
      </c>
      <c r="F125">
        <v>5.2999999999999998E-4</v>
      </c>
      <c r="G125">
        <v>-3.3500000000000001E-3</v>
      </c>
      <c r="H125" s="7">
        <v>103.001</v>
      </c>
      <c r="J125">
        <f t="shared" si="28"/>
        <v>-3.633333333333334E-4</v>
      </c>
      <c r="K125" s="10">
        <f t="shared" si="29"/>
        <v>-3.6333333333333342</v>
      </c>
      <c r="L125" s="7">
        <f t="shared" si="18"/>
        <v>0.26552087174708755</v>
      </c>
      <c r="N125" s="3">
        <f t="shared" si="19"/>
        <v>38.036099999999998</v>
      </c>
      <c r="O125" s="3">
        <f t="shared" si="20"/>
        <v>0.67363069245165308</v>
      </c>
      <c r="P125" s="3">
        <f t="shared" si="21"/>
        <v>0.68104028648164716</v>
      </c>
      <c r="Q125" s="3">
        <f t="shared" si="22"/>
        <v>0.57872564718441422</v>
      </c>
      <c r="R125" s="3">
        <f t="shared" si="23"/>
        <v>1.9333966261177145</v>
      </c>
      <c r="S125" s="3">
        <f t="shared" si="24"/>
        <v>34.841826211536961</v>
      </c>
      <c r="T125" s="3">
        <f t="shared" si="25"/>
        <v>35.225068528705613</v>
      </c>
      <c r="U125" s="3">
        <f t="shared" si="26"/>
        <v>29.933105259757429</v>
      </c>
      <c r="V125" s="3">
        <f t="shared" si="27"/>
        <v>100</v>
      </c>
    </row>
    <row r="126" spans="1:22" x14ac:dyDescent="0.3">
      <c r="A126" t="s">
        <v>258</v>
      </c>
      <c r="B126">
        <v>40.711399999999998</v>
      </c>
      <c r="C126">
        <v>23.255199999999999</v>
      </c>
      <c r="D126">
        <v>38.087699999999998</v>
      </c>
      <c r="E126">
        <v>4.4099999999999999E-3</v>
      </c>
      <c r="F126">
        <v>8.1799999999999998E-3</v>
      </c>
      <c r="G126">
        <v>8.1399999999999997E-3</v>
      </c>
      <c r="H126" s="7">
        <v>102.075</v>
      </c>
      <c r="J126">
        <f t="shared" si="28"/>
        <v>6.9099999999999995E-3</v>
      </c>
      <c r="K126" s="10">
        <f t="shared" si="29"/>
        <v>69.099999999999994</v>
      </c>
      <c r="L126" s="7">
        <f t="shared" si="18"/>
        <v>0.21651558835335621</v>
      </c>
      <c r="N126" s="3">
        <f t="shared" si="19"/>
        <v>38.087699999999998</v>
      </c>
      <c r="O126" s="3">
        <f t="shared" si="20"/>
        <v>0.72536494073611968</v>
      </c>
      <c r="P126" s="3">
        <f t="shared" si="21"/>
        <v>0.68196418979409124</v>
      </c>
      <c r="Q126" s="3">
        <f t="shared" si="22"/>
        <v>0.54325326928209228</v>
      </c>
      <c r="R126" s="3">
        <f t="shared" si="23"/>
        <v>1.9505823998123031</v>
      </c>
      <c r="S126" s="3">
        <f t="shared" si="24"/>
        <v>37.187095546741254</v>
      </c>
      <c r="T126" s="3">
        <f t="shared" si="25"/>
        <v>34.962080548851148</v>
      </c>
      <c r="U126" s="3">
        <f t="shared" si="26"/>
        <v>27.850823904407598</v>
      </c>
      <c r="V126" s="3">
        <f t="shared" si="27"/>
        <v>100</v>
      </c>
    </row>
    <row r="127" spans="1:22" x14ac:dyDescent="0.3">
      <c r="A127" t="s">
        <v>266</v>
      </c>
      <c r="B127">
        <v>43.314300000000003</v>
      </c>
      <c r="C127">
        <v>21.883700000000001</v>
      </c>
      <c r="D127">
        <v>38.310499999999998</v>
      </c>
      <c r="E127">
        <v>7.2000000000000005E-4</v>
      </c>
      <c r="F127">
        <v>1.1299999999999999E-3</v>
      </c>
      <c r="G127">
        <v>4.7099999999999998E-3</v>
      </c>
      <c r="H127" s="7">
        <v>103.515</v>
      </c>
      <c r="J127">
        <f t="shared" si="28"/>
        <v>2.1866666666666666E-3</v>
      </c>
      <c r="K127" s="10">
        <f t="shared" si="29"/>
        <v>21.866666666666667</v>
      </c>
      <c r="L127" s="7">
        <f t="shared" si="18"/>
        <v>0.21948652198559554</v>
      </c>
      <c r="N127" s="3">
        <f t="shared" si="19"/>
        <v>38.310499999999998</v>
      </c>
      <c r="O127" s="3">
        <f t="shared" si="20"/>
        <v>0.68258577666874609</v>
      </c>
      <c r="P127" s="3">
        <f t="shared" si="21"/>
        <v>0.68595344673231862</v>
      </c>
      <c r="Q127" s="3">
        <f t="shared" si="22"/>
        <v>0.57798638911128908</v>
      </c>
      <c r="R127" s="3">
        <f t="shared" si="23"/>
        <v>1.9465256125123538</v>
      </c>
      <c r="S127" s="3">
        <f t="shared" si="24"/>
        <v>35.066878764967399</v>
      </c>
      <c r="T127" s="3">
        <f t="shared" si="25"/>
        <v>35.239888050944678</v>
      </c>
      <c r="U127" s="3">
        <f t="shared" si="26"/>
        <v>29.69323318408793</v>
      </c>
      <c r="V127" s="3">
        <f t="shared" si="27"/>
        <v>100.00000000000001</v>
      </c>
    </row>
    <row r="128" spans="1:22" x14ac:dyDescent="0.3">
      <c r="A128" t="s">
        <v>267</v>
      </c>
      <c r="B128">
        <v>39.607500000000002</v>
      </c>
      <c r="C128">
        <v>23.341999999999999</v>
      </c>
      <c r="D128">
        <v>37.6584</v>
      </c>
      <c r="E128">
        <v>1.6900000000000001E-3</v>
      </c>
      <c r="F128">
        <v>8.9999999999999998E-4</v>
      </c>
      <c r="G128">
        <v>-2.5100000000000001E-3</v>
      </c>
      <c r="H128" s="7">
        <v>100.608</v>
      </c>
      <c r="J128">
        <f t="shared" si="28"/>
        <v>2.6666666666666738E-5</v>
      </c>
      <c r="K128" s="10">
        <f t="shared" si="29"/>
        <v>0.26666666666666738</v>
      </c>
      <c r="L128" s="7">
        <f t="shared" si="18"/>
        <v>0.22320468931752604</v>
      </c>
      <c r="N128" s="3">
        <f t="shared" si="19"/>
        <v>37.6584</v>
      </c>
      <c r="O128" s="3">
        <f t="shared" si="20"/>
        <v>0.7280723643169057</v>
      </c>
      <c r="P128" s="3">
        <f t="shared" si="21"/>
        <v>0.67427752909579231</v>
      </c>
      <c r="Q128" s="3">
        <f t="shared" si="22"/>
        <v>0.52852281825460368</v>
      </c>
      <c r="R128" s="3">
        <f t="shared" si="23"/>
        <v>1.9308727116673019</v>
      </c>
      <c r="S128" s="3">
        <f t="shared" si="24"/>
        <v>37.706906308092037</v>
      </c>
      <c r="T128" s="3">
        <f t="shared" si="25"/>
        <v>34.920868942912136</v>
      </c>
      <c r="U128" s="3">
        <f t="shared" si="26"/>
        <v>27.372224748995809</v>
      </c>
      <c r="V128" s="3">
        <f t="shared" si="27"/>
        <v>99.999999999999986</v>
      </c>
    </row>
    <row r="129" spans="1:22" x14ac:dyDescent="0.3">
      <c r="A129" t="s">
        <v>268</v>
      </c>
      <c r="B129">
        <v>43.212600000000002</v>
      </c>
      <c r="C129">
        <v>21.541799999999999</v>
      </c>
      <c r="D129">
        <v>37.984499999999997</v>
      </c>
      <c r="E129">
        <v>7.1599999999999997E-3</v>
      </c>
      <c r="F129">
        <v>8.2400000000000008E-3</v>
      </c>
      <c r="G129">
        <v>8.1499999999999993E-3</v>
      </c>
      <c r="H129" s="7">
        <v>102.762</v>
      </c>
      <c r="J129">
        <f t="shared" si="28"/>
        <v>7.8500000000000011E-3</v>
      </c>
      <c r="K129" s="10">
        <f t="shared" si="29"/>
        <v>78.500000000000014</v>
      </c>
      <c r="L129" s="7">
        <f t="shared" si="18"/>
        <v>5.9924953066314561E-2</v>
      </c>
      <c r="N129" s="3">
        <f t="shared" ref="N129:N145" si="30">D129</f>
        <v>37.984499999999997</v>
      </c>
      <c r="O129" s="3">
        <f t="shared" ref="O129:O145" si="31">C129/32.06</f>
        <v>0.67192139737991252</v>
      </c>
      <c r="P129" s="3">
        <f t="shared" ref="P129:P145" si="32">(N129)/55.85</f>
        <v>0.6801163831692032</v>
      </c>
      <c r="Q129" s="3">
        <f t="shared" ref="Q129:Q145" si="33">(B129)/74.94</f>
        <v>0.5766293034427542</v>
      </c>
      <c r="R129" s="3">
        <f t="shared" ref="R129:R145" si="34">SUM(O129:Q129)</f>
        <v>1.9286670839918698</v>
      </c>
      <c r="S129" s="3">
        <f t="shared" ref="S129:S145" si="35">100*O129/R129</f>
        <v>34.838640787563989</v>
      </c>
      <c r="T129" s="3">
        <f t="shared" ref="T129:T145" si="36">100*P129/R129</f>
        <v>35.263544901773741</v>
      </c>
      <c r="U129" s="3">
        <f t="shared" ref="U129:U145" si="37">100*Q129/R129</f>
        <v>29.897814310662284</v>
      </c>
      <c r="V129" s="3">
        <f t="shared" ref="V129:V145" si="38">SUM(S129:U129)</f>
        <v>100.00000000000001</v>
      </c>
    </row>
    <row r="130" spans="1:22" x14ac:dyDescent="0.3">
      <c r="A130" t="s">
        <v>269</v>
      </c>
      <c r="B130">
        <v>39.311100000000003</v>
      </c>
      <c r="C130">
        <v>22.2056</v>
      </c>
      <c r="D130">
        <v>35.948300000000003</v>
      </c>
      <c r="E130">
        <v>3.16E-3</v>
      </c>
      <c r="F130">
        <v>-1.0300000000000001E-3</v>
      </c>
      <c r="G130">
        <v>2.3E-3</v>
      </c>
      <c r="H130" s="7">
        <v>97.469499999999996</v>
      </c>
      <c r="J130">
        <f t="shared" si="28"/>
        <v>1.4766666666666667E-3</v>
      </c>
      <c r="K130" s="10">
        <f t="shared" si="29"/>
        <v>14.766666666666667</v>
      </c>
      <c r="L130" s="7">
        <f t="shared" si="18"/>
        <v>0.22130145352738501</v>
      </c>
      <c r="N130" s="3">
        <f t="shared" si="30"/>
        <v>35.948300000000003</v>
      </c>
      <c r="O130" s="3">
        <f t="shared" si="31"/>
        <v>0.69262632563942605</v>
      </c>
      <c r="P130" s="3">
        <f t="shared" si="32"/>
        <v>0.64365801253357213</v>
      </c>
      <c r="Q130" s="3">
        <f t="shared" si="33"/>
        <v>0.52456765412329864</v>
      </c>
      <c r="R130" s="3">
        <f t="shared" si="34"/>
        <v>1.8608519922962967</v>
      </c>
      <c r="S130" s="3">
        <f t="shared" si="35"/>
        <v>37.220925065873892</v>
      </c>
      <c r="T130" s="3">
        <f t="shared" si="36"/>
        <v>34.589425445883869</v>
      </c>
      <c r="U130" s="3">
        <f t="shared" si="37"/>
        <v>28.189649488242246</v>
      </c>
      <c r="V130" s="3">
        <f t="shared" si="38"/>
        <v>100</v>
      </c>
    </row>
    <row r="131" spans="1:22" x14ac:dyDescent="0.3">
      <c r="A131" t="s">
        <v>270</v>
      </c>
      <c r="B131">
        <v>41.212499999999999</v>
      </c>
      <c r="C131">
        <v>22.872399999999999</v>
      </c>
      <c r="D131">
        <v>35.918100000000003</v>
      </c>
      <c r="E131">
        <v>1.8450000000000001E-2</v>
      </c>
      <c r="F131">
        <v>1.652E-2</v>
      </c>
      <c r="G131">
        <v>1.9130000000000001E-2</v>
      </c>
      <c r="H131" s="7">
        <v>100.057</v>
      </c>
      <c r="J131">
        <f t="shared" si="28"/>
        <v>1.8033333333333335E-2</v>
      </c>
      <c r="K131" s="10">
        <f t="shared" si="29"/>
        <v>180.33333333333334</v>
      </c>
      <c r="L131" s="7">
        <f t="shared" si="18"/>
        <v>0.13539694728217971</v>
      </c>
      <c r="N131" s="3">
        <f t="shared" si="30"/>
        <v>35.918100000000003</v>
      </c>
      <c r="O131" s="3">
        <f t="shared" si="31"/>
        <v>0.71342482844666244</v>
      </c>
      <c r="P131" s="3">
        <f t="shared" si="32"/>
        <v>0.64311727842435096</v>
      </c>
      <c r="Q131" s="3">
        <f t="shared" si="33"/>
        <v>0.54993995196156931</v>
      </c>
      <c r="R131" s="3">
        <f t="shared" si="34"/>
        <v>1.9064820588325828</v>
      </c>
      <c r="S131" s="3">
        <f t="shared" si="35"/>
        <v>37.42100929517909</v>
      </c>
      <c r="T131" s="3">
        <f t="shared" si="36"/>
        <v>33.733193315134471</v>
      </c>
      <c r="U131" s="3">
        <f t="shared" si="37"/>
        <v>28.845797389686432</v>
      </c>
      <c r="V131" s="3">
        <f t="shared" si="38"/>
        <v>100</v>
      </c>
    </row>
    <row r="132" spans="1:22" x14ac:dyDescent="0.3">
      <c r="A132" t="s">
        <v>271</v>
      </c>
      <c r="B132">
        <v>41.478200000000001</v>
      </c>
      <c r="C132">
        <v>22.611599999999999</v>
      </c>
      <c r="D132">
        <v>35.5229</v>
      </c>
      <c r="E132">
        <v>1.5990000000000001E-2</v>
      </c>
      <c r="F132">
        <v>1.5769999999999999E-2</v>
      </c>
      <c r="G132">
        <v>1.38E-2</v>
      </c>
      <c r="H132" s="7">
        <v>99.658299999999997</v>
      </c>
      <c r="J132">
        <f t="shared" si="28"/>
        <v>1.5186666666666666E-2</v>
      </c>
      <c r="K132" s="10">
        <f t="shared" si="29"/>
        <v>151.86666666666667</v>
      </c>
      <c r="L132" s="7">
        <f t="shared" ref="L132:L195" si="39">_xlfn.STDEV.S(E132:G132)*100</f>
        <v>0.12059159727498986</v>
      </c>
      <c r="N132" s="3">
        <f t="shared" si="30"/>
        <v>35.5229</v>
      </c>
      <c r="O132" s="3">
        <f t="shared" si="31"/>
        <v>0.70529008109794133</v>
      </c>
      <c r="P132" s="3">
        <f t="shared" si="32"/>
        <v>0.63604118173679491</v>
      </c>
      <c r="Q132" s="3">
        <f t="shared" si="33"/>
        <v>0.55348545503069124</v>
      </c>
      <c r="R132" s="3">
        <f t="shared" si="34"/>
        <v>1.8948167178654276</v>
      </c>
      <c r="S132" s="3">
        <f t="shared" si="35"/>
        <v>37.222074011067065</v>
      </c>
      <c r="T132" s="3">
        <f t="shared" si="36"/>
        <v>33.56742505698999</v>
      </c>
      <c r="U132" s="3">
        <f t="shared" si="37"/>
        <v>29.210500931942935</v>
      </c>
      <c r="V132" s="3">
        <f t="shared" si="38"/>
        <v>99.999999999999986</v>
      </c>
    </row>
    <row r="133" spans="1:22" x14ac:dyDescent="0.3">
      <c r="A133" t="s">
        <v>272</v>
      </c>
      <c r="B133">
        <v>42.372</v>
      </c>
      <c r="C133">
        <v>22.3445</v>
      </c>
      <c r="D133">
        <v>38.529000000000003</v>
      </c>
      <c r="E133">
        <v>1.06E-2</v>
      </c>
      <c r="F133">
        <v>1.4030000000000001E-2</v>
      </c>
      <c r="G133">
        <v>4.0299999999999997E-3</v>
      </c>
      <c r="H133" s="7">
        <v>103.274</v>
      </c>
      <c r="J133">
        <f t="shared" si="28"/>
        <v>9.5533333333333321E-3</v>
      </c>
      <c r="K133" s="10">
        <f t="shared" si="29"/>
        <v>95.533333333333317</v>
      </c>
      <c r="L133" s="7">
        <f t="shared" si="39"/>
        <v>0.50814991226343187</v>
      </c>
      <c r="N133" s="3">
        <f t="shared" si="30"/>
        <v>38.529000000000003</v>
      </c>
      <c r="O133" s="3">
        <f t="shared" si="31"/>
        <v>0.69695882719900182</v>
      </c>
      <c r="P133" s="3">
        <f t="shared" si="32"/>
        <v>0.6898657117278425</v>
      </c>
      <c r="Q133" s="3">
        <f t="shared" si="33"/>
        <v>0.56541232986389112</v>
      </c>
      <c r="R133" s="3">
        <f t="shared" si="34"/>
        <v>1.9522368687907354</v>
      </c>
      <c r="S133" s="3">
        <f t="shared" si="35"/>
        <v>35.70052580918194</v>
      </c>
      <c r="T133" s="3">
        <f t="shared" si="36"/>
        <v>35.337193081245445</v>
      </c>
      <c r="U133" s="3">
        <f t="shared" si="37"/>
        <v>28.962281109572615</v>
      </c>
      <c r="V133" s="3">
        <f t="shared" si="38"/>
        <v>100</v>
      </c>
    </row>
    <row r="134" spans="1:22" x14ac:dyDescent="0.3">
      <c r="A134" t="s">
        <v>273</v>
      </c>
      <c r="B134">
        <v>40.675699999999999</v>
      </c>
      <c r="C134">
        <v>23.3263</v>
      </c>
      <c r="D134">
        <v>35.4129</v>
      </c>
      <c r="E134">
        <v>6.7030000000000006E-2</v>
      </c>
      <c r="F134">
        <v>6.2100000000000002E-2</v>
      </c>
      <c r="G134">
        <v>5.9630000000000002E-2</v>
      </c>
      <c r="H134" s="7">
        <v>99.603700000000003</v>
      </c>
      <c r="J134">
        <f t="shared" si="28"/>
        <v>6.2920000000000018E-2</v>
      </c>
      <c r="K134" s="10">
        <f t="shared" si="29"/>
        <v>629.20000000000016</v>
      </c>
      <c r="L134" s="7">
        <f t="shared" si="39"/>
        <v>0.37675323488989465</v>
      </c>
      <c r="N134" s="3">
        <f t="shared" si="30"/>
        <v>35.4129</v>
      </c>
      <c r="O134" s="3">
        <f t="shared" si="31"/>
        <v>0.72758265751715523</v>
      </c>
      <c r="P134" s="3">
        <f t="shared" si="32"/>
        <v>0.63407162041181742</v>
      </c>
      <c r="Q134" s="3">
        <f t="shared" si="33"/>
        <v>0.54277688817720848</v>
      </c>
      <c r="R134" s="3">
        <f t="shared" si="34"/>
        <v>1.904431166106181</v>
      </c>
      <c r="S134" s="3">
        <f t="shared" si="35"/>
        <v>38.204723303535197</v>
      </c>
      <c r="T134" s="3">
        <f t="shared" si="36"/>
        <v>33.294541262325936</v>
      </c>
      <c r="U134" s="3">
        <f t="shared" si="37"/>
        <v>28.500735434138875</v>
      </c>
      <c r="V134" s="3">
        <f t="shared" si="38"/>
        <v>100</v>
      </c>
    </row>
    <row r="135" spans="1:22" x14ac:dyDescent="0.3">
      <c r="A135" t="s">
        <v>274</v>
      </c>
      <c r="B135">
        <v>42.8598</v>
      </c>
      <c r="C135">
        <v>21.681100000000001</v>
      </c>
      <c r="D135">
        <v>36.324100000000001</v>
      </c>
      <c r="E135">
        <v>-2.3000000000000001E-4</v>
      </c>
      <c r="F135">
        <v>1E-3</v>
      </c>
      <c r="G135">
        <v>-2.6099999999999999E-3</v>
      </c>
      <c r="H135" s="7">
        <v>100.863</v>
      </c>
      <c r="J135">
        <f t="shared" si="28"/>
        <v>-6.1333333333333324E-4</v>
      </c>
      <c r="K135" s="10">
        <f t="shared" si="29"/>
        <v>-6.1333333333333329</v>
      </c>
      <c r="L135" s="7">
        <f t="shared" si="39"/>
        <v>0.18352747296612934</v>
      </c>
      <c r="N135" s="3">
        <f t="shared" si="30"/>
        <v>36.324100000000001</v>
      </c>
      <c r="O135" s="3">
        <f t="shared" si="31"/>
        <v>0.67626637554585145</v>
      </c>
      <c r="P135" s="3">
        <f t="shared" si="32"/>
        <v>0.65038675022381376</v>
      </c>
      <c r="Q135" s="3">
        <f t="shared" si="33"/>
        <v>0.57192153722978389</v>
      </c>
      <c r="R135" s="3">
        <f t="shared" si="34"/>
        <v>1.8985746629994491</v>
      </c>
      <c r="S135" s="3">
        <f t="shared" si="35"/>
        <v>35.619688217973845</v>
      </c>
      <c r="T135" s="3">
        <f t="shared" si="36"/>
        <v>34.256580101848876</v>
      </c>
      <c r="U135" s="3">
        <f t="shared" si="37"/>
        <v>30.123731680177269</v>
      </c>
      <c r="V135" s="3">
        <f t="shared" si="38"/>
        <v>99.999999999999986</v>
      </c>
    </row>
    <row r="136" spans="1:22" x14ac:dyDescent="0.3">
      <c r="A136" t="s">
        <v>275</v>
      </c>
      <c r="B136">
        <v>42.806399999999996</v>
      </c>
      <c r="C136">
        <v>21.66</v>
      </c>
      <c r="D136">
        <v>36.394599999999997</v>
      </c>
      <c r="E136">
        <v>-1.4300000000000001E-3</v>
      </c>
      <c r="F136">
        <v>3.5200000000000001E-3</v>
      </c>
      <c r="G136">
        <v>-3.7499999999999999E-3</v>
      </c>
      <c r="H136" s="7">
        <v>100.85899999999999</v>
      </c>
      <c r="J136">
        <f t="shared" si="28"/>
        <v>-5.533333333333333E-4</v>
      </c>
      <c r="K136" s="10">
        <f t="shared" si="29"/>
        <v>-5.5333333333333332</v>
      </c>
      <c r="L136" s="7">
        <f t="shared" si="39"/>
        <v>0.37134395556321276</v>
      </c>
      <c r="N136" s="3">
        <f t="shared" si="30"/>
        <v>36.394599999999997</v>
      </c>
      <c r="O136" s="3">
        <f t="shared" si="31"/>
        <v>0.67560823456019958</v>
      </c>
      <c r="P136" s="3">
        <f t="shared" si="32"/>
        <v>0.65164905998209488</v>
      </c>
      <c r="Q136" s="3">
        <f t="shared" si="33"/>
        <v>0.57120896717373892</v>
      </c>
      <c r="R136" s="3">
        <f t="shared" si="34"/>
        <v>1.8984662617160333</v>
      </c>
      <c r="S136" s="3">
        <f t="shared" si="35"/>
        <v>35.58705509728226</v>
      </c>
      <c r="T136" s="3">
        <f t="shared" si="36"/>
        <v>34.325027161297356</v>
      </c>
      <c r="U136" s="3">
        <f t="shared" si="37"/>
        <v>30.087917741420398</v>
      </c>
      <c r="V136" s="3">
        <f t="shared" si="38"/>
        <v>100.00000000000001</v>
      </c>
    </row>
    <row r="137" spans="1:22" x14ac:dyDescent="0.3">
      <c r="A137" t="s">
        <v>276</v>
      </c>
      <c r="B137">
        <v>39.013199999999998</v>
      </c>
      <c r="C137">
        <v>24.492799999999999</v>
      </c>
      <c r="D137">
        <v>36.673299999999998</v>
      </c>
      <c r="E137">
        <v>9.6000000000000002E-4</v>
      </c>
      <c r="F137">
        <v>1.7600000000000001E-3</v>
      </c>
      <c r="G137">
        <v>-4.3899999999999998E-3</v>
      </c>
      <c r="H137" s="7">
        <v>100.178</v>
      </c>
      <c r="J137">
        <f t="shared" si="28"/>
        <v>-5.5666666666666657E-4</v>
      </c>
      <c r="K137" s="10">
        <f t="shared" si="29"/>
        <v>-5.5666666666666655</v>
      </c>
      <c r="L137" s="7">
        <f t="shared" si="39"/>
        <v>0.3343775311430679</v>
      </c>
      <c r="N137" s="3">
        <f t="shared" si="30"/>
        <v>36.673299999999998</v>
      </c>
      <c r="O137" s="3">
        <f t="shared" si="31"/>
        <v>0.76396756082345596</v>
      </c>
      <c r="P137" s="3">
        <f t="shared" si="32"/>
        <v>0.65663921217546994</v>
      </c>
      <c r="Q137" s="3">
        <f t="shared" si="33"/>
        <v>0.52059247397918329</v>
      </c>
      <c r="R137" s="3">
        <f t="shared" si="34"/>
        <v>1.9411992469781092</v>
      </c>
      <c r="S137" s="3">
        <f t="shared" si="35"/>
        <v>39.355442879587677</v>
      </c>
      <c r="T137" s="3">
        <f t="shared" si="36"/>
        <v>33.82647161014868</v>
      </c>
      <c r="U137" s="3">
        <f t="shared" si="37"/>
        <v>26.818085510263643</v>
      </c>
      <c r="V137" s="3">
        <f t="shared" si="38"/>
        <v>100</v>
      </c>
    </row>
    <row r="138" spans="1:22" x14ac:dyDescent="0.3">
      <c r="A138" t="s">
        <v>277</v>
      </c>
      <c r="B138">
        <v>41.008400000000002</v>
      </c>
      <c r="C138">
        <v>22.990500000000001</v>
      </c>
      <c r="D138">
        <v>36.567</v>
      </c>
      <c r="E138">
        <v>6.0299999999999998E-3</v>
      </c>
      <c r="F138">
        <v>6.8100000000000001E-3</v>
      </c>
      <c r="G138">
        <v>3.8999999999999998E-3</v>
      </c>
      <c r="H138" s="7">
        <v>100.583</v>
      </c>
      <c r="J138">
        <f t="shared" si="28"/>
        <v>5.5800000000000008E-3</v>
      </c>
      <c r="K138" s="10">
        <f t="shared" si="29"/>
        <v>55.800000000000004</v>
      </c>
      <c r="L138" s="7">
        <f t="shared" si="39"/>
        <v>0.15062868252759834</v>
      </c>
      <c r="N138" s="3">
        <f t="shared" si="30"/>
        <v>36.567</v>
      </c>
      <c r="O138" s="3">
        <f t="shared" si="31"/>
        <v>0.71710854647535871</v>
      </c>
      <c r="P138" s="3">
        <f t="shared" si="32"/>
        <v>0.65473589973142343</v>
      </c>
      <c r="Q138" s="3">
        <f t="shared" si="33"/>
        <v>0.54721643981852153</v>
      </c>
      <c r="R138" s="3">
        <f t="shared" si="34"/>
        <v>1.9190608860253036</v>
      </c>
      <c r="S138" s="3">
        <f t="shared" si="35"/>
        <v>37.367680811868901</v>
      </c>
      <c r="T138" s="3">
        <f t="shared" si="36"/>
        <v>34.117515733828071</v>
      </c>
      <c r="U138" s="3">
        <f t="shared" si="37"/>
        <v>28.514803454303028</v>
      </c>
      <c r="V138" s="3">
        <f t="shared" si="38"/>
        <v>100</v>
      </c>
    </row>
    <row r="139" spans="1:22" x14ac:dyDescent="0.3">
      <c r="A139" t="s">
        <v>278</v>
      </c>
      <c r="B139">
        <v>41.270699999999998</v>
      </c>
      <c r="C139">
        <v>23.056100000000001</v>
      </c>
      <c r="D139">
        <v>36.819899999999997</v>
      </c>
      <c r="E139">
        <v>4.2540000000000001E-2</v>
      </c>
      <c r="F139">
        <v>4.6399999999999997E-2</v>
      </c>
      <c r="G139">
        <v>4.4740000000000002E-2</v>
      </c>
      <c r="H139" s="7">
        <v>101.28</v>
      </c>
      <c r="J139">
        <f t="shared" si="28"/>
        <v>4.4559999999999995E-2</v>
      </c>
      <c r="K139" s="10">
        <f t="shared" si="29"/>
        <v>445.59999999999997</v>
      </c>
      <c r="L139" s="7">
        <f t="shared" si="39"/>
        <v>0.19362851029742473</v>
      </c>
      <c r="N139" s="3">
        <f t="shared" si="30"/>
        <v>36.819899999999997</v>
      </c>
      <c r="O139" s="3">
        <f t="shared" si="31"/>
        <v>0.71915470991890207</v>
      </c>
      <c r="P139" s="3">
        <f t="shared" si="32"/>
        <v>0.65926410026857651</v>
      </c>
      <c r="Q139" s="3">
        <f t="shared" si="33"/>
        <v>0.5507165732586069</v>
      </c>
      <c r="R139" s="3">
        <f t="shared" si="34"/>
        <v>1.9291353834460856</v>
      </c>
      <c r="S139" s="3">
        <f t="shared" si="35"/>
        <v>37.278602429356177</v>
      </c>
      <c r="T139" s="3">
        <f t="shared" si="36"/>
        <v>34.174071240708301</v>
      </c>
      <c r="U139" s="3">
        <f t="shared" si="37"/>
        <v>28.547326329935519</v>
      </c>
      <c r="V139" s="3">
        <f t="shared" si="38"/>
        <v>100</v>
      </c>
    </row>
    <row r="140" spans="1:22" x14ac:dyDescent="0.3">
      <c r="A140" t="s">
        <v>279</v>
      </c>
      <c r="B140">
        <v>42.910400000000003</v>
      </c>
      <c r="C140">
        <v>21.5535</v>
      </c>
      <c r="D140">
        <v>36.539200000000001</v>
      </c>
      <c r="E140">
        <v>1.73E-3</v>
      </c>
      <c r="F140">
        <v>5.64E-3</v>
      </c>
      <c r="G140">
        <v>7.7999999999999999E-4</v>
      </c>
      <c r="H140" s="7">
        <v>101.011</v>
      </c>
      <c r="J140">
        <f t="shared" si="28"/>
        <v>2.7166666666666663E-3</v>
      </c>
      <c r="K140" s="10">
        <f t="shared" si="29"/>
        <v>27.166666666666664</v>
      </c>
      <c r="L140" s="7">
        <f t="shared" si="39"/>
        <v>0.25758558448277608</v>
      </c>
      <c r="N140" s="3">
        <f t="shared" si="30"/>
        <v>36.539200000000001</v>
      </c>
      <c r="O140" s="3">
        <f t="shared" si="31"/>
        <v>0.67228633811603233</v>
      </c>
      <c r="P140" s="3">
        <f t="shared" si="32"/>
        <v>0.65423813786929275</v>
      </c>
      <c r="Q140" s="3">
        <f t="shared" si="33"/>
        <v>0.5725967440619163</v>
      </c>
      <c r="R140" s="3">
        <f t="shared" si="34"/>
        <v>1.8991212200472414</v>
      </c>
      <c r="S140" s="3">
        <f t="shared" si="35"/>
        <v>35.399864475175995</v>
      </c>
      <c r="T140" s="3">
        <f t="shared" si="36"/>
        <v>34.449519649568145</v>
      </c>
      <c r="U140" s="3">
        <f t="shared" si="37"/>
        <v>30.150615875255859</v>
      </c>
      <c r="V140" s="3">
        <f t="shared" si="38"/>
        <v>100</v>
      </c>
    </row>
    <row r="141" spans="1:22" x14ac:dyDescent="0.3">
      <c r="A141" t="s">
        <v>280</v>
      </c>
      <c r="B141">
        <v>42.9803</v>
      </c>
      <c r="C141">
        <v>22.112300000000001</v>
      </c>
      <c r="D141">
        <v>39.087899999999998</v>
      </c>
      <c r="E141">
        <v>0.1142</v>
      </c>
      <c r="F141">
        <v>0.11983000000000001</v>
      </c>
      <c r="G141">
        <v>0.11307</v>
      </c>
      <c r="H141" s="7">
        <v>104.52800000000001</v>
      </c>
      <c r="J141">
        <f t="shared" si="28"/>
        <v>0.11570000000000001</v>
      </c>
      <c r="K141" s="10">
        <f t="shared" si="29"/>
        <v>1157</v>
      </c>
      <c r="L141" s="7">
        <f t="shared" si="39"/>
        <v>0.36210357634246065</v>
      </c>
      <c r="N141" s="3">
        <f t="shared" si="30"/>
        <v>39.087899999999998</v>
      </c>
      <c r="O141" s="3">
        <f t="shared" si="31"/>
        <v>0.68971615720524015</v>
      </c>
      <c r="P141" s="3">
        <f t="shared" si="32"/>
        <v>0.69987287376902407</v>
      </c>
      <c r="Q141" s="3">
        <f t="shared" si="33"/>
        <v>0.57352949025887379</v>
      </c>
      <c r="R141" s="3">
        <f t="shared" si="34"/>
        <v>1.9631185212331381</v>
      </c>
      <c r="S141" s="3">
        <f t="shared" si="35"/>
        <v>35.133699251739174</v>
      </c>
      <c r="T141" s="3">
        <f t="shared" si="36"/>
        <v>35.651075887633979</v>
      </c>
      <c r="U141" s="3">
        <f t="shared" si="37"/>
        <v>29.21522486062684</v>
      </c>
      <c r="V141" s="3">
        <f t="shared" si="38"/>
        <v>100</v>
      </c>
    </row>
    <row r="142" spans="1:22" x14ac:dyDescent="0.3">
      <c r="A142" t="s">
        <v>281</v>
      </c>
      <c r="B142">
        <v>38.606299999999997</v>
      </c>
      <c r="C142">
        <v>24.279199999999999</v>
      </c>
      <c r="D142">
        <v>34.997799999999998</v>
      </c>
      <c r="E142">
        <v>3.7699999999999997E-2</v>
      </c>
      <c r="F142">
        <v>3.4029999999999998E-2</v>
      </c>
      <c r="G142">
        <v>3.4540000000000001E-2</v>
      </c>
      <c r="H142" s="7">
        <v>97.989599999999996</v>
      </c>
      <c r="J142">
        <f t="shared" si="28"/>
        <v>3.5423333333333328E-2</v>
      </c>
      <c r="K142" s="10">
        <f t="shared" si="29"/>
        <v>354.23333333333329</v>
      </c>
      <c r="L142" s="7">
        <f t="shared" si="39"/>
        <v>0.19880727686212418</v>
      </c>
      <c r="N142" s="3">
        <f t="shared" si="30"/>
        <v>34.997799999999998</v>
      </c>
      <c r="O142" s="3">
        <f t="shared" si="31"/>
        <v>0.75730505302557694</v>
      </c>
      <c r="P142" s="3">
        <f t="shared" si="32"/>
        <v>0.62663921217546992</v>
      </c>
      <c r="Q142" s="3">
        <f t="shared" si="33"/>
        <v>0.51516279690418998</v>
      </c>
      <c r="R142" s="3">
        <f t="shared" si="34"/>
        <v>1.8991070621052368</v>
      </c>
      <c r="S142" s="3">
        <f t="shared" si="35"/>
        <v>39.876901525818859</v>
      </c>
      <c r="T142" s="3">
        <f t="shared" si="36"/>
        <v>32.996518452246448</v>
      </c>
      <c r="U142" s="3">
        <f t="shared" si="37"/>
        <v>27.126580021934689</v>
      </c>
      <c r="V142" s="3">
        <f t="shared" si="38"/>
        <v>99.999999999999986</v>
      </c>
    </row>
    <row r="143" spans="1:22" x14ac:dyDescent="0.3">
      <c r="A143" t="s">
        <v>282</v>
      </c>
      <c r="B143">
        <v>43.213299999999997</v>
      </c>
      <c r="C143">
        <v>21.349399999999999</v>
      </c>
      <c r="D143">
        <v>36.129100000000001</v>
      </c>
      <c r="E143">
        <v>-1.6199999999999999E-3</v>
      </c>
      <c r="F143">
        <v>-2.65E-3</v>
      </c>
      <c r="G143">
        <v>-3.5799999999999998E-3</v>
      </c>
      <c r="H143" s="7">
        <v>100.684</v>
      </c>
      <c r="J143">
        <f t="shared" si="28"/>
        <v>-2.6166666666666664E-3</v>
      </c>
      <c r="K143" s="10">
        <f t="shared" si="29"/>
        <v>-26.166666666666664</v>
      </c>
      <c r="L143" s="7">
        <f t="shared" si="39"/>
        <v>9.8042507787863789E-2</v>
      </c>
      <c r="N143" s="3">
        <f t="shared" si="30"/>
        <v>36.129100000000001</v>
      </c>
      <c r="O143" s="3">
        <f t="shared" si="31"/>
        <v>0.66592014971927627</v>
      </c>
      <c r="P143" s="3">
        <f t="shared" si="32"/>
        <v>0.64689525514771706</v>
      </c>
      <c r="Q143" s="3">
        <f t="shared" si="33"/>
        <v>0.57663864424873235</v>
      </c>
      <c r="R143" s="3">
        <f t="shared" si="34"/>
        <v>1.8894540491157257</v>
      </c>
      <c r="S143" s="3">
        <f t="shared" si="35"/>
        <v>35.244051054373635</v>
      </c>
      <c r="T143" s="3">
        <f t="shared" si="36"/>
        <v>34.237152020207496</v>
      </c>
      <c r="U143" s="3">
        <f t="shared" si="37"/>
        <v>30.518796925418865</v>
      </c>
      <c r="V143" s="3">
        <f t="shared" si="38"/>
        <v>100</v>
      </c>
    </row>
    <row r="144" spans="1:22" x14ac:dyDescent="0.3">
      <c r="A144" t="s">
        <v>283</v>
      </c>
      <c r="B144">
        <v>38.767699999999998</v>
      </c>
      <c r="C144">
        <v>24.358000000000001</v>
      </c>
      <c r="D144">
        <v>35.539299999999997</v>
      </c>
      <c r="E144">
        <v>1.6549999999999999E-2</v>
      </c>
      <c r="F144">
        <v>1.1610000000000001E-2</v>
      </c>
      <c r="G144">
        <v>9.8799999999999999E-3</v>
      </c>
      <c r="H144" s="7">
        <v>98.703100000000006</v>
      </c>
      <c r="J144">
        <f t="shared" si="28"/>
        <v>1.2679999999999999E-2</v>
      </c>
      <c r="K144" s="10">
        <f t="shared" si="29"/>
        <v>126.79999999999998</v>
      </c>
      <c r="L144" s="7">
        <f t="shared" si="39"/>
        <v>0.34613436697328964</v>
      </c>
      <c r="N144" s="3">
        <f t="shared" si="30"/>
        <v>35.539299999999997</v>
      </c>
      <c r="O144" s="3">
        <f t="shared" si="31"/>
        <v>0.75976294447910164</v>
      </c>
      <c r="P144" s="3">
        <f t="shared" si="32"/>
        <v>0.63633482542524611</v>
      </c>
      <c r="Q144" s="3">
        <f t="shared" si="33"/>
        <v>0.51731651988257266</v>
      </c>
      <c r="R144" s="3">
        <f t="shared" si="34"/>
        <v>1.9134142897869204</v>
      </c>
      <c r="S144" s="3">
        <f t="shared" si="35"/>
        <v>39.707184614143834</v>
      </c>
      <c r="T144" s="3">
        <f t="shared" si="36"/>
        <v>33.25651056447942</v>
      </c>
      <c r="U144" s="3">
        <f t="shared" si="37"/>
        <v>27.036304821376742</v>
      </c>
      <c r="V144" s="3">
        <f t="shared" si="38"/>
        <v>100</v>
      </c>
    </row>
    <row r="145" spans="1:22" x14ac:dyDescent="0.3">
      <c r="A145" t="s">
        <v>284</v>
      </c>
      <c r="B145">
        <v>41.667900000000003</v>
      </c>
      <c r="C145">
        <v>22.613299999999999</v>
      </c>
      <c r="D145">
        <v>36.194899999999997</v>
      </c>
      <c r="E145">
        <v>6.1109999999999998E-2</v>
      </c>
      <c r="F145">
        <v>6.8580000000000002E-2</v>
      </c>
      <c r="G145">
        <v>5.9630000000000002E-2</v>
      </c>
      <c r="H145" s="7">
        <v>100.666</v>
      </c>
      <c r="J145">
        <f t="shared" si="28"/>
        <v>6.3106666666666658E-2</v>
      </c>
      <c r="K145" s="10">
        <f t="shared" si="29"/>
        <v>631.06666666666661</v>
      </c>
      <c r="L145" s="7">
        <f t="shared" si="39"/>
        <v>0.47974611341138912</v>
      </c>
      <c r="N145" s="3">
        <f t="shared" si="30"/>
        <v>36.194899999999997</v>
      </c>
      <c r="O145" s="3">
        <f t="shared" si="31"/>
        <v>0.70534310667498434</v>
      </c>
      <c r="P145" s="3">
        <f t="shared" si="32"/>
        <v>0.64807341092211268</v>
      </c>
      <c r="Q145" s="3">
        <f t="shared" si="33"/>
        <v>0.55601681345076071</v>
      </c>
      <c r="R145" s="3">
        <f t="shared" si="34"/>
        <v>1.9094333310478575</v>
      </c>
      <c r="S145" s="3">
        <f t="shared" si="35"/>
        <v>36.939917995875071</v>
      </c>
      <c r="T145" s="3">
        <f t="shared" si="36"/>
        <v>33.940614756445228</v>
      </c>
      <c r="U145" s="3">
        <f t="shared" si="37"/>
        <v>29.119467247679719</v>
      </c>
      <c r="V145" s="3">
        <f t="shared" si="38"/>
        <v>100.00000000000003</v>
      </c>
    </row>
    <row r="146" spans="1:22" x14ac:dyDescent="0.3">
      <c r="A146" s="17" t="s">
        <v>371</v>
      </c>
      <c r="B146" s="17">
        <v>42.686999999999998</v>
      </c>
      <c r="C146" s="17">
        <v>21.4025</v>
      </c>
      <c r="D146" s="17">
        <v>35.891800000000003</v>
      </c>
      <c r="E146" s="17">
        <v>7.9100000000000004E-3</v>
      </c>
      <c r="F146" s="17">
        <v>6.3200000000000001E-3</v>
      </c>
      <c r="G146" s="17">
        <v>4.9399999999999999E-3</v>
      </c>
      <c r="H146" s="17">
        <v>100</v>
      </c>
      <c r="J146">
        <f t="shared" ref="J146:J198" si="40">AVERAGE(E146:G146)</f>
        <v>6.3899999999999998E-3</v>
      </c>
      <c r="K146" s="10">
        <f t="shared" ref="K146:K198" si="41">J146*10000</f>
        <v>63.9</v>
      </c>
      <c r="L146" s="7">
        <f t="shared" si="39"/>
        <v>0.14862368586466967</v>
      </c>
      <c r="N146" s="3">
        <f t="shared" ref="N146:N198" si="42">D146</f>
        <v>35.891800000000003</v>
      </c>
      <c r="O146" s="3">
        <f t="shared" ref="O146:O198" si="43">C146/32.06</f>
        <v>0.6675764192139737</v>
      </c>
      <c r="P146" s="3">
        <f t="shared" ref="P146:P198" si="44">(N146)/55.85</f>
        <v>0.64264637421665183</v>
      </c>
      <c r="Q146" s="3">
        <f t="shared" ref="Q146:Q198" si="45">(B146)/74.94</f>
        <v>0.56961569255404321</v>
      </c>
      <c r="R146" s="3">
        <f t="shared" ref="R146:R198" si="46">SUM(O146:Q146)</f>
        <v>1.8798384859846688</v>
      </c>
      <c r="S146" s="3">
        <f t="shared" ref="S146:S198" si="47">100*O146/R146</f>
        <v>35.512434934764819</v>
      </c>
      <c r="T146" s="3">
        <f t="shared" ref="T146:T198" si="48">100*P146/R146</f>
        <v>34.186254777097538</v>
      </c>
      <c r="U146" s="3">
        <f t="shared" ref="U146:U198" si="49">100*Q146/R146</f>
        <v>30.301310288137635</v>
      </c>
      <c r="V146" s="3">
        <f t="shared" ref="V146:V198" si="50">SUM(S146:U146)</f>
        <v>100</v>
      </c>
    </row>
    <row r="147" spans="1:22" x14ac:dyDescent="0.3">
      <c r="A147" s="17" t="s">
        <v>372</v>
      </c>
      <c r="B147" s="17">
        <v>40.399000000000001</v>
      </c>
      <c r="C147" s="17">
        <v>23.119399999999999</v>
      </c>
      <c r="D147" s="17">
        <v>36.473700000000001</v>
      </c>
      <c r="E147" s="17">
        <v>7.6400000000000001E-3</v>
      </c>
      <c r="F147" s="17">
        <v>-1.1000000000000001E-3</v>
      </c>
      <c r="G147" s="17">
        <v>1.5299999999999999E-3</v>
      </c>
      <c r="H147" s="17">
        <v>100</v>
      </c>
      <c r="J147">
        <f t="shared" si="40"/>
        <v>2.6899999999999997E-3</v>
      </c>
      <c r="K147" s="10">
        <f t="shared" si="41"/>
        <v>26.9</v>
      </c>
      <c r="L147" s="7">
        <f t="shared" si="39"/>
        <v>0.44839826047833858</v>
      </c>
      <c r="N147" s="3">
        <f t="shared" si="42"/>
        <v>36.473700000000001</v>
      </c>
      <c r="O147" s="3">
        <f t="shared" si="43"/>
        <v>0.72112913287585767</v>
      </c>
      <c r="P147" s="3">
        <f t="shared" si="44"/>
        <v>0.65306535362578333</v>
      </c>
      <c r="Q147" s="3">
        <f t="shared" si="45"/>
        <v>0.53908460101414468</v>
      </c>
      <c r="R147" s="3">
        <f t="shared" si="46"/>
        <v>1.9132790875157855</v>
      </c>
      <c r="S147" s="3">
        <f t="shared" si="47"/>
        <v>37.69074452238835</v>
      </c>
      <c r="T147" s="3">
        <f t="shared" si="48"/>
        <v>34.133303284766875</v>
      </c>
      <c r="U147" s="3">
        <f t="shared" si="49"/>
        <v>28.175952192844786</v>
      </c>
      <c r="V147" s="3">
        <f t="shared" si="50"/>
        <v>100.00000000000001</v>
      </c>
    </row>
    <row r="148" spans="1:22" x14ac:dyDescent="0.3">
      <c r="A148" s="17" t="s">
        <v>373</v>
      </c>
      <c r="B148" s="17">
        <v>41.728999999999999</v>
      </c>
      <c r="C148" s="17">
        <v>22.418500000000002</v>
      </c>
      <c r="D148" s="17">
        <v>35.845399999999998</v>
      </c>
      <c r="E148" s="17">
        <v>7.3200000000000001E-3</v>
      </c>
      <c r="F148" s="17">
        <v>2.0000000000000002E-5</v>
      </c>
      <c r="G148" s="17">
        <v>-3.0000000000000001E-5</v>
      </c>
      <c r="H148" s="17">
        <v>100</v>
      </c>
      <c r="J148">
        <f t="shared" si="40"/>
        <v>2.4366666666666668E-3</v>
      </c>
      <c r="K148" s="10">
        <f t="shared" si="41"/>
        <v>24.366666666666667</v>
      </c>
      <c r="L148" s="7">
        <f t="shared" si="39"/>
        <v>0.42291646141210132</v>
      </c>
      <c r="N148" s="3">
        <f t="shared" si="42"/>
        <v>35.845399999999998</v>
      </c>
      <c r="O148" s="3">
        <f t="shared" si="43"/>
        <v>0.69926699937616965</v>
      </c>
      <c r="P148" s="3">
        <f t="shared" si="44"/>
        <v>0.64181557743957018</v>
      </c>
      <c r="Q148" s="3">
        <f t="shared" si="45"/>
        <v>0.55683213237256468</v>
      </c>
      <c r="R148" s="3">
        <f t="shared" si="46"/>
        <v>1.8979147091883044</v>
      </c>
      <c r="S148" s="3">
        <f t="shared" si="47"/>
        <v>36.84396332410693</v>
      </c>
      <c r="T148" s="3">
        <f t="shared" si="48"/>
        <v>33.816881988024655</v>
      </c>
      <c r="U148" s="3">
        <f t="shared" si="49"/>
        <v>29.339154687868419</v>
      </c>
      <c r="V148" s="3">
        <f t="shared" si="50"/>
        <v>100</v>
      </c>
    </row>
    <row r="149" spans="1:22" x14ac:dyDescent="0.3">
      <c r="A149" s="17" t="s">
        <v>374</v>
      </c>
      <c r="B149" s="17">
        <v>41.896999999999998</v>
      </c>
      <c r="C149" s="17">
        <v>22.177900000000001</v>
      </c>
      <c r="D149" s="17">
        <v>35.519399999999997</v>
      </c>
      <c r="E149" s="17">
        <v>0.14119000000000001</v>
      </c>
      <c r="F149" s="17">
        <v>0.13439999999999999</v>
      </c>
      <c r="G149" s="17">
        <v>0.13037000000000001</v>
      </c>
      <c r="H149" s="17">
        <v>100</v>
      </c>
      <c r="J149">
        <f t="shared" si="40"/>
        <v>0.13532</v>
      </c>
      <c r="K149" s="10">
        <f t="shared" si="41"/>
        <v>1353.2</v>
      </c>
      <c r="L149" s="7">
        <f t="shared" si="39"/>
        <v>0.54683544142639473</v>
      </c>
      <c r="N149" s="3">
        <f t="shared" si="42"/>
        <v>35.519399999999997</v>
      </c>
      <c r="O149" s="3">
        <f t="shared" si="43"/>
        <v>0.69176232064878351</v>
      </c>
      <c r="P149" s="3">
        <f t="shared" si="44"/>
        <v>0.63597851387645477</v>
      </c>
      <c r="Q149" s="3">
        <f t="shared" si="45"/>
        <v>0.55907392580731252</v>
      </c>
      <c r="R149" s="3">
        <f t="shared" si="46"/>
        <v>1.8868147603325507</v>
      </c>
      <c r="S149" s="3">
        <f t="shared" si="47"/>
        <v>36.662969528967459</v>
      </c>
      <c r="T149" s="3">
        <f t="shared" si="48"/>
        <v>33.706462724743773</v>
      </c>
      <c r="U149" s="3">
        <f t="shared" si="49"/>
        <v>29.630567746288772</v>
      </c>
      <c r="V149" s="3">
        <f t="shared" si="50"/>
        <v>100.00000000000001</v>
      </c>
    </row>
    <row r="150" spans="1:22" x14ac:dyDescent="0.3">
      <c r="A150" s="17" t="s">
        <v>375</v>
      </c>
      <c r="B150" s="17">
        <v>41.968000000000004</v>
      </c>
      <c r="C150" s="17">
        <v>22.259399999999999</v>
      </c>
      <c r="D150" s="17">
        <v>35.423999999999999</v>
      </c>
      <c r="E150" s="17">
        <v>0.1201</v>
      </c>
      <c r="F150" s="17">
        <v>0.11181000000000001</v>
      </c>
      <c r="G150" s="17">
        <v>0.11665</v>
      </c>
      <c r="H150" s="17">
        <v>100</v>
      </c>
      <c r="J150">
        <f t="shared" si="40"/>
        <v>0.11618666666666666</v>
      </c>
      <c r="K150" s="10">
        <f t="shared" si="41"/>
        <v>1161.8666666666666</v>
      </c>
      <c r="L150" s="7">
        <f t="shared" si="39"/>
        <v>0.41643767040618807</v>
      </c>
      <c r="N150" s="3">
        <f t="shared" si="42"/>
        <v>35.423999999999999</v>
      </c>
      <c r="O150" s="3">
        <f t="shared" si="43"/>
        <v>0.69430442919525881</v>
      </c>
      <c r="P150" s="3">
        <f t="shared" si="44"/>
        <v>0.63427036705461048</v>
      </c>
      <c r="Q150" s="3">
        <f t="shared" si="45"/>
        <v>0.5600213504136643</v>
      </c>
      <c r="R150" s="3">
        <f t="shared" si="46"/>
        <v>1.8885961466635335</v>
      </c>
      <c r="S150" s="3">
        <f t="shared" si="47"/>
        <v>36.762990881975682</v>
      </c>
      <c r="T150" s="3">
        <f t="shared" si="48"/>
        <v>33.58422435496</v>
      </c>
      <c r="U150" s="3">
        <f t="shared" si="49"/>
        <v>29.652784763064329</v>
      </c>
      <c r="V150" s="3">
        <f t="shared" si="50"/>
        <v>100.00000000000001</v>
      </c>
    </row>
    <row r="151" spans="1:22" x14ac:dyDescent="0.3">
      <c r="A151" t="s">
        <v>297</v>
      </c>
      <c r="B151">
        <v>41.507199999999997</v>
      </c>
      <c r="C151">
        <v>23.031500000000001</v>
      </c>
      <c r="D151">
        <v>36.232700000000001</v>
      </c>
      <c r="E151">
        <v>6.8399999999999997E-3</v>
      </c>
      <c r="F151">
        <v>-7.1199999999999996E-3</v>
      </c>
      <c r="G151">
        <v>2.3000000000000001E-4</v>
      </c>
      <c r="H151">
        <v>100.771</v>
      </c>
      <c r="J151">
        <f t="shared" si="40"/>
        <v>-1.666666666666662E-5</v>
      </c>
      <c r="K151" s="10">
        <f t="shared" si="41"/>
        <v>-0.16666666666666621</v>
      </c>
      <c r="L151" s="7">
        <f t="shared" si="39"/>
        <v>0.69832680983428763</v>
      </c>
      <c r="N151" s="3">
        <f t="shared" si="42"/>
        <v>36.232700000000001</v>
      </c>
      <c r="O151" s="3">
        <f t="shared" si="43"/>
        <v>0.71838739862757328</v>
      </c>
      <c r="P151" s="3">
        <f t="shared" si="44"/>
        <v>0.64875022381378689</v>
      </c>
      <c r="Q151" s="3">
        <f t="shared" si="45"/>
        <v>0.55387243127835595</v>
      </c>
      <c r="R151" s="3">
        <f t="shared" si="46"/>
        <v>1.9210100537197161</v>
      </c>
      <c r="S151" s="3">
        <f t="shared" si="47"/>
        <v>37.396337267289965</v>
      </c>
      <c r="T151" s="3">
        <f t="shared" si="48"/>
        <v>33.771308096883203</v>
      </c>
      <c r="U151" s="3">
        <f t="shared" si="49"/>
        <v>28.832354635826825</v>
      </c>
      <c r="V151" s="3">
        <f t="shared" si="50"/>
        <v>100</v>
      </c>
    </row>
    <row r="152" spans="1:22" x14ac:dyDescent="0.3">
      <c r="A152" t="s">
        <v>298</v>
      </c>
      <c r="B152">
        <v>43.2774</v>
      </c>
      <c r="C152">
        <v>21.484500000000001</v>
      </c>
      <c r="D152">
        <v>36.048999999999999</v>
      </c>
      <c r="E152">
        <v>1.7000000000000001E-2</v>
      </c>
      <c r="F152">
        <v>9.8700000000000003E-3</v>
      </c>
      <c r="G152">
        <v>1.379E-2</v>
      </c>
      <c r="H152">
        <v>100.852</v>
      </c>
      <c r="J152">
        <f t="shared" si="40"/>
        <v>1.3553333333333334E-2</v>
      </c>
      <c r="K152" s="10">
        <f t="shared" si="41"/>
        <v>135.53333333333333</v>
      </c>
      <c r="L152" s="7">
        <f t="shared" si="39"/>
        <v>0.35708869113055564</v>
      </c>
      <c r="N152" s="3">
        <f t="shared" si="42"/>
        <v>36.048999999999999</v>
      </c>
      <c r="O152" s="3">
        <f t="shared" si="43"/>
        <v>0.67013412351840296</v>
      </c>
      <c r="P152" s="3">
        <f t="shared" si="44"/>
        <v>0.64546105640107432</v>
      </c>
      <c r="Q152" s="3">
        <f t="shared" si="45"/>
        <v>0.57749399519615696</v>
      </c>
      <c r="R152" s="3">
        <f t="shared" si="46"/>
        <v>1.8930891751156342</v>
      </c>
      <c r="S152" s="3">
        <f t="shared" si="47"/>
        <v>35.398972870756062</v>
      </c>
      <c r="T152" s="3">
        <f t="shared" si="48"/>
        <v>34.095649845002576</v>
      </c>
      <c r="U152" s="3">
        <f t="shared" si="49"/>
        <v>30.505377284241366</v>
      </c>
      <c r="V152" s="3">
        <f t="shared" si="50"/>
        <v>100</v>
      </c>
    </row>
    <row r="153" spans="1:22" x14ac:dyDescent="0.3">
      <c r="A153" t="s">
        <v>299</v>
      </c>
      <c r="B153">
        <v>40.726500000000001</v>
      </c>
      <c r="C153">
        <v>23.596399999999999</v>
      </c>
      <c r="D153">
        <v>36.339500000000001</v>
      </c>
      <c r="E153">
        <v>3.6800000000000001E-3</v>
      </c>
      <c r="F153">
        <v>7.2999999999999996E-4</v>
      </c>
      <c r="G153">
        <v>3.16E-3</v>
      </c>
      <c r="H153">
        <v>100.67</v>
      </c>
      <c r="J153">
        <f t="shared" si="40"/>
        <v>2.5233333333333336E-3</v>
      </c>
      <c r="K153" s="10">
        <f t="shared" si="41"/>
        <v>25.233333333333334</v>
      </c>
      <c r="L153" s="7">
        <f t="shared" si="39"/>
        <v>0.15746851537159209</v>
      </c>
      <c r="N153" s="3">
        <f t="shared" si="42"/>
        <v>36.339500000000001</v>
      </c>
      <c r="O153" s="3">
        <f t="shared" si="43"/>
        <v>0.73600748596381771</v>
      </c>
      <c r="P153" s="3">
        <f t="shared" si="44"/>
        <v>0.65066248880931066</v>
      </c>
      <c r="Q153" s="3">
        <f t="shared" si="45"/>
        <v>0.54345476381104885</v>
      </c>
      <c r="R153" s="3">
        <f t="shared" si="46"/>
        <v>1.9301247385841771</v>
      </c>
      <c r="S153" s="3">
        <f t="shared" si="47"/>
        <v>38.132638334230585</v>
      </c>
      <c r="T153" s="3">
        <f t="shared" si="48"/>
        <v>33.710903539146251</v>
      </c>
      <c r="U153" s="3">
        <f t="shared" si="49"/>
        <v>28.156458126623178</v>
      </c>
      <c r="V153" s="3">
        <f t="shared" si="50"/>
        <v>100.00000000000001</v>
      </c>
    </row>
    <row r="154" spans="1:22" x14ac:dyDescent="0.3">
      <c r="A154" t="s">
        <v>300</v>
      </c>
      <c r="B154">
        <v>41.792299999999997</v>
      </c>
      <c r="C154">
        <v>22.819199999999999</v>
      </c>
      <c r="D154">
        <v>36.452199999999998</v>
      </c>
      <c r="E154">
        <v>0.18462999999999999</v>
      </c>
      <c r="F154">
        <v>0.17904</v>
      </c>
      <c r="G154">
        <v>0.17104</v>
      </c>
      <c r="H154">
        <v>101.598</v>
      </c>
      <c r="J154">
        <f t="shared" si="40"/>
        <v>0.17823666666666668</v>
      </c>
      <c r="K154" s="10">
        <f t="shared" si="41"/>
        <v>1782.3666666666668</v>
      </c>
      <c r="L154" s="7">
        <f t="shared" si="39"/>
        <v>0.68305221859923182</v>
      </c>
      <c r="N154" s="3">
        <f t="shared" si="42"/>
        <v>36.452199999999998</v>
      </c>
      <c r="O154" s="3">
        <f t="shared" si="43"/>
        <v>0.71176543980037421</v>
      </c>
      <c r="P154" s="3">
        <f t="shared" si="44"/>
        <v>0.65268039391226496</v>
      </c>
      <c r="Q154" s="3">
        <f t="shared" si="45"/>
        <v>0.55767680811315712</v>
      </c>
      <c r="R154" s="3">
        <f t="shared" si="46"/>
        <v>1.9221226418257964</v>
      </c>
      <c r="S154" s="3">
        <f t="shared" si="47"/>
        <v>37.030178216114166</v>
      </c>
      <c r="T154" s="3">
        <f t="shared" si="48"/>
        <v>33.956230456361169</v>
      </c>
      <c r="U154" s="3">
        <f t="shared" si="49"/>
        <v>29.013591327524658</v>
      </c>
      <c r="V154" s="3">
        <f t="shared" si="50"/>
        <v>100</v>
      </c>
    </row>
    <row r="155" spans="1:22" x14ac:dyDescent="0.3">
      <c r="A155" t="s">
        <v>301</v>
      </c>
      <c r="B155">
        <v>42.171599999999998</v>
      </c>
      <c r="C155">
        <v>22.5976</v>
      </c>
      <c r="D155">
        <v>36.373199999999997</v>
      </c>
      <c r="E155">
        <v>2.3210000000000001E-2</v>
      </c>
      <c r="F155">
        <v>2.1000000000000001E-2</v>
      </c>
      <c r="G155">
        <v>2.6589999999999999E-2</v>
      </c>
      <c r="H155">
        <v>101.21299999999999</v>
      </c>
      <c r="J155">
        <f t="shared" si="40"/>
        <v>2.3599999999999999E-2</v>
      </c>
      <c r="K155" s="10">
        <f t="shared" si="41"/>
        <v>236</v>
      </c>
      <c r="L155" s="7">
        <f t="shared" si="39"/>
        <v>0.28153330176020014</v>
      </c>
      <c r="N155" s="3">
        <f t="shared" si="42"/>
        <v>36.373199999999997</v>
      </c>
      <c r="O155" s="3">
        <f t="shared" si="43"/>
        <v>0.70485339987523388</v>
      </c>
      <c r="P155" s="3">
        <f t="shared" si="44"/>
        <v>0.65126589077887187</v>
      </c>
      <c r="Q155" s="3">
        <f t="shared" si="45"/>
        <v>0.5627381905524419</v>
      </c>
      <c r="R155" s="3">
        <f t="shared" si="46"/>
        <v>1.9188574812065475</v>
      </c>
      <c r="S155" s="3">
        <f t="shared" si="47"/>
        <v>36.732972968478776</v>
      </c>
      <c r="T155" s="3">
        <f t="shared" si="48"/>
        <v>33.940295053563126</v>
      </c>
      <c r="U155" s="3">
        <f t="shared" si="49"/>
        <v>29.326731977958097</v>
      </c>
      <c r="V155" s="3">
        <f t="shared" si="50"/>
        <v>100</v>
      </c>
    </row>
    <row r="156" spans="1:22" x14ac:dyDescent="0.3">
      <c r="A156" t="s">
        <v>302</v>
      </c>
      <c r="B156">
        <v>41.360500000000002</v>
      </c>
      <c r="C156">
        <v>22.403099999999998</v>
      </c>
      <c r="D156">
        <v>35.214100000000002</v>
      </c>
      <c r="E156">
        <v>0.15124000000000001</v>
      </c>
      <c r="F156">
        <v>0.14599999999999999</v>
      </c>
      <c r="G156">
        <v>0.14643999999999999</v>
      </c>
      <c r="H156">
        <v>99.421400000000006</v>
      </c>
      <c r="J156">
        <f t="shared" si="40"/>
        <v>0.14789333333333332</v>
      </c>
      <c r="K156" s="10">
        <f t="shared" si="41"/>
        <v>1478.9333333333332</v>
      </c>
      <c r="L156" s="7">
        <f t="shared" si="39"/>
        <v>0.29066360854660522</v>
      </c>
      <c r="N156" s="3">
        <f t="shared" si="42"/>
        <v>35.214100000000002</v>
      </c>
      <c r="O156" s="3">
        <f t="shared" si="43"/>
        <v>0.69878665003119145</v>
      </c>
      <c r="P156" s="3">
        <f t="shared" si="44"/>
        <v>0.63051208594449415</v>
      </c>
      <c r="Q156" s="3">
        <f t="shared" si="45"/>
        <v>0.55191486522551381</v>
      </c>
      <c r="R156" s="3">
        <f t="shared" si="46"/>
        <v>1.8812136012011993</v>
      </c>
      <c r="S156" s="3">
        <f t="shared" si="47"/>
        <v>37.14552401625204</v>
      </c>
      <c r="T156" s="3">
        <f t="shared" si="48"/>
        <v>33.516241087237368</v>
      </c>
      <c r="U156" s="3">
        <f t="shared" si="49"/>
        <v>29.338234896510588</v>
      </c>
      <c r="V156" s="3">
        <f t="shared" si="50"/>
        <v>100</v>
      </c>
    </row>
    <row r="157" spans="1:22" x14ac:dyDescent="0.3">
      <c r="A157" t="s">
        <v>303</v>
      </c>
      <c r="B157">
        <v>43.139299999999999</v>
      </c>
      <c r="C157">
        <v>22.145399999999999</v>
      </c>
      <c r="D157">
        <v>36.840699999999998</v>
      </c>
      <c r="E157">
        <v>0.19053</v>
      </c>
      <c r="F157">
        <v>0.18088000000000001</v>
      </c>
      <c r="G157">
        <v>0.18404000000000001</v>
      </c>
      <c r="H157">
        <v>102.681</v>
      </c>
      <c r="J157">
        <f t="shared" si="40"/>
        <v>0.18515000000000001</v>
      </c>
      <c r="K157" s="10">
        <f t="shared" si="41"/>
        <v>1851.5</v>
      </c>
      <c r="L157" s="7">
        <f t="shared" si="39"/>
        <v>0.49198272327389669</v>
      </c>
      <c r="N157" s="3">
        <f t="shared" si="42"/>
        <v>36.840699999999998</v>
      </c>
      <c r="O157" s="3">
        <f t="shared" si="43"/>
        <v>0.6907485963817841</v>
      </c>
      <c r="P157" s="3">
        <f t="shared" si="44"/>
        <v>0.65963652641002679</v>
      </c>
      <c r="Q157" s="3">
        <f t="shared" si="45"/>
        <v>0.57565118761676004</v>
      </c>
      <c r="R157" s="3">
        <f t="shared" si="46"/>
        <v>1.9260363104085709</v>
      </c>
      <c r="S157" s="3">
        <f t="shared" si="47"/>
        <v>35.863736973642794</v>
      </c>
      <c r="T157" s="3">
        <f t="shared" si="48"/>
        <v>34.248395154611487</v>
      </c>
      <c r="U157" s="3">
        <f t="shared" si="49"/>
        <v>29.887867871745726</v>
      </c>
      <c r="V157" s="3">
        <f t="shared" si="50"/>
        <v>100</v>
      </c>
    </row>
    <row r="158" spans="1:22" x14ac:dyDescent="0.3">
      <c r="A158" t="s">
        <v>304</v>
      </c>
      <c r="B158">
        <v>41.744</v>
      </c>
      <c r="C158">
        <v>22.694600000000001</v>
      </c>
      <c r="D158">
        <v>36.224299999999999</v>
      </c>
      <c r="E158">
        <v>1.712E-2</v>
      </c>
      <c r="F158">
        <v>1.3639999999999999E-2</v>
      </c>
      <c r="G158">
        <v>7.3400000000000002E-3</v>
      </c>
      <c r="H158">
        <v>100.70099999999999</v>
      </c>
      <c r="J158">
        <f t="shared" si="40"/>
        <v>1.2700000000000001E-2</v>
      </c>
      <c r="K158" s="10">
        <f t="shared" si="41"/>
        <v>127.00000000000001</v>
      </c>
      <c r="L158" s="7">
        <f t="shared" si="39"/>
        <v>0.49572976509384631</v>
      </c>
      <c r="N158" s="3">
        <f t="shared" si="42"/>
        <v>36.224299999999999</v>
      </c>
      <c r="O158" s="3">
        <f t="shared" si="43"/>
        <v>0.70787897691827817</v>
      </c>
      <c r="P158" s="3">
        <f t="shared" si="44"/>
        <v>0.6485998209489704</v>
      </c>
      <c r="Q158" s="3">
        <f t="shared" si="45"/>
        <v>0.55703229250066721</v>
      </c>
      <c r="R158" s="3">
        <f t="shared" si="46"/>
        <v>1.9135110903679158</v>
      </c>
      <c r="S158" s="3">
        <f t="shared" si="47"/>
        <v>36.993722193800949</v>
      </c>
      <c r="T158" s="3">
        <f t="shared" si="48"/>
        <v>33.895796278048344</v>
      </c>
      <c r="U158" s="3">
        <f t="shared" si="49"/>
        <v>29.1104815281507</v>
      </c>
      <c r="V158" s="3">
        <f t="shared" si="50"/>
        <v>100</v>
      </c>
    </row>
    <row r="159" spans="1:22" x14ac:dyDescent="0.3">
      <c r="A159" t="s">
        <v>315</v>
      </c>
      <c r="B159">
        <v>43.834299999999999</v>
      </c>
      <c r="C159">
        <v>21.4938</v>
      </c>
      <c r="D159">
        <v>36.096200000000003</v>
      </c>
      <c r="E159">
        <v>7.26E-3</v>
      </c>
      <c r="F159">
        <v>8.0000000000000007E-5</v>
      </c>
      <c r="G159">
        <v>3.3E-4</v>
      </c>
      <c r="H159">
        <v>101.432</v>
      </c>
      <c r="J159">
        <f t="shared" si="40"/>
        <v>2.5566666666666667E-3</v>
      </c>
      <c r="K159" s="10">
        <f t="shared" si="41"/>
        <v>25.566666666666666</v>
      </c>
      <c r="L159" s="7">
        <f t="shared" si="39"/>
        <v>0.40751237200032747</v>
      </c>
      <c r="N159" s="3">
        <f t="shared" si="42"/>
        <v>36.096200000000003</v>
      </c>
      <c r="O159" s="3">
        <f t="shared" si="43"/>
        <v>0.67042420461634433</v>
      </c>
      <c r="P159" s="3">
        <f t="shared" si="44"/>
        <v>0.64630617726051931</v>
      </c>
      <c r="Q159" s="3">
        <f t="shared" si="45"/>
        <v>0.58492527355217505</v>
      </c>
      <c r="R159" s="3">
        <f t="shared" si="46"/>
        <v>1.9016556554290387</v>
      </c>
      <c r="S159" s="3">
        <f t="shared" si="47"/>
        <v>35.254763537360176</v>
      </c>
      <c r="T159" s="3">
        <f t="shared" si="48"/>
        <v>33.98649883933399</v>
      </c>
      <c r="U159" s="3">
        <f t="shared" si="49"/>
        <v>30.758737623305844</v>
      </c>
      <c r="V159" s="3">
        <f t="shared" si="50"/>
        <v>100.00000000000001</v>
      </c>
    </row>
    <row r="160" spans="1:22" x14ac:dyDescent="0.3">
      <c r="A160" t="s">
        <v>316</v>
      </c>
      <c r="B160">
        <v>38.469200000000001</v>
      </c>
      <c r="C160">
        <v>24.724299999999999</v>
      </c>
      <c r="D160">
        <v>35.374000000000002</v>
      </c>
      <c r="E160">
        <v>2.5100000000000001E-3</v>
      </c>
      <c r="F160">
        <v>6.77E-3</v>
      </c>
      <c r="G160">
        <v>4.0499999999999998E-3</v>
      </c>
      <c r="H160">
        <v>98.580799999999996</v>
      </c>
      <c r="J160">
        <f t="shared" si="40"/>
        <v>4.443333333333333E-3</v>
      </c>
      <c r="K160" s="10">
        <f t="shared" si="41"/>
        <v>44.43333333333333</v>
      </c>
      <c r="L160" s="7">
        <f t="shared" si="39"/>
        <v>0.21570659084351904</v>
      </c>
      <c r="N160" s="3">
        <f t="shared" si="42"/>
        <v>35.374000000000002</v>
      </c>
      <c r="O160" s="3">
        <f t="shared" si="43"/>
        <v>0.77118839675608231</v>
      </c>
      <c r="P160" s="3">
        <f t="shared" si="44"/>
        <v>0.63337511190689344</v>
      </c>
      <c r="Q160" s="3">
        <f t="shared" si="45"/>
        <v>0.51333333333333331</v>
      </c>
      <c r="R160" s="3">
        <f t="shared" si="46"/>
        <v>1.9178968419963089</v>
      </c>
      <c r="S160" s="3">
        <f t="shared" si="47"/>
        <v>40.210108274299273</v>
      </c>
      <c r="T160" s="3">
        <f t="shared" si="48"/>
        <v>33.024461902112684</v>
      </c>
      <c r="U160" s="3">
        <f t="shared" si="49"/>
        <v>26.76542982358804</v>
      </c>
      <c r="V160" s="3">
        <f t="shared" si="50"/>
        <v>99.999999999999986</v>
      </c>
    </row>
    <row r="161" spans="1:22" x14ac:dyDescent="0.3">
      <c r="A161" t="s">
        <v>317</v>
      </c>
      <c r="B161">
        <v>38.990499999999997</v>
      </c>
      <c r="C161">
        <v>24.2318</v>
      </c>
      <c r="D161">
        <v>34.224800000000002</v>
      </c>
      <c r="E161">
        <v>1.7319999999999999E-2</v>
      </c>
      <c r="F161">
        <v>1.8149999999999999E-2</v>
      </c>
      <c r="G161">
        <v>1.1310000000000001E-2</v>
      </c>
      <c r="H161">
        <v>97.493799999999993</v>
      </c>
      <c r="J161">
        <f t="shared" si="40"/>
        <v>1.5593333333333334E-2</v>
      </c>
      <c r="K161" s="10">
        <f t="shared" si="41"/>
        <v>155.93333333333334</v>
      </c>
      <c r="L161" s="7">
        <f t="shared" si="39"/>
        <v>0.37326174908947374</v>
      </c>
      <c r="N161" s="3">
        <f t="shared" si="42"/>
        <v>34.224800000000002</v>
      </c>
      <c r="O161" s="3">
        <f t="shared" si="43"/>
        <v>0.75582657517155327</v>
      </c>
      <c r="P161" s="3">
        <f t="shared" si="44"/>
        <v>0.61279856759176365</v>
      </c>
      <c r="Q161" s="3">
        <f t="shared" si="45"/>
        <v>0.52028956498532153</v>
      </c>
      <c r="R161" s="3">
        <f t="shared" si="46"/>
        <v>1.8889147077486386</v>
      </c>
      <c r="S161" s="3">
        <f t="shared" si="47"/>
        <v>40.013801156348059</v>
      </c>
      <c r="T161" s="3">
        <f t="shared" si="48"/>
        <v>32.44183366660036</v>
      </c>
      <c r="U161" s="3">
        <f t="shared" si="49"/>
        <v>27.544365177051574</v>
      </c>
      <c r="V161" s="3">
        <f t="shared" si="50"/>
        <v>99.999999999999986</v>
      </c>
    </row>
    <row r="162" spans="1:22" x14ac:dyDescent="0.3">
      <c r="A162" t="s">
        <v>319</v>
      </c>
      <c r="B162">
        <v>39.049399999999999</v>
      </c>
      <c r="C162">
        <v>24.2225</v>
      </c>
      <c r="D162">
        <v>34.964199999999998</v>
      </c>
      <c r="E162">
        <v>3.0400000000000002E-3</v>
      </c>
      <c r="F162">
        <v>1.5299999999999999E-3</v>
      </c>
      <c r="G162">
        <v>-1.6000000000000001E-4</v>
      </c>
      <c r="H162">
        <v>98.240499999999997</v>
      </c>
      <c r="J162">
        <f t="shared" si="40"/>
        <v>1.47E-3</v>
      </c>
      <c r="K162" s="10">
        <f t="shared" si="41"/>
        <v>14.7</v>
      </c>
      <c r="L162" s="7">
        <f t="shared" si="39"/>
        <v>0.16008435276440983</v>
      </c>
      <c r="N162" s="3">
        <f t="shared" si="42"/>
        <v>34.964199999999998</v>
      </c>
      <c r="O162" s="3">
        <f t="shared" si="43"/>
        <v>0.7555364940736119</v>
      </c>
      <c r="P162" s="3">
        <f t="shared" si="44"/>
        <v>0.62603760071620407</v>
      </c>
      <c r="Q162" s="3">
        <f t="shared" si="45"/>
        <v>0.52107552708833738</v>
      </c>
      <c r="R162" s="3">
        <f t="shared" si="46"/>
        <v>1.9026496218781535</v>
      </c>
      <c r="S162" s="3">
        <f t="shared" si="47"/>
        <v>39.7097019538365</v>
      </c>
      <c r="T162" s="3">
        <f t="shared" si="48"/>
        <v>32.903462283204121</v>
      </c>
      <c r="U162" s="3">
        <f t="shared" si="49"/>
        <v>27.386835762959372</v>
      </c>
      <c r="V162" s="3">
        <f t="shared" si="50"/>
        <v>100</v>
      </c>
    </row>
    <row r="163" spans="1:22" x14ac:dyDescent="0.3">
      <c r="A163" t="s">
        <v>320</v>
      </c>
      <c r="B163">
        <v>43.303899999999999</v>
      </c>
      <c r="C163">
        <v>21.636099999999999</v>
      </c>
      <c r="D163">
        <v>35.695399999999999</v>
      </c>
      <c r="E163">
        <v>1.2760000000000001E-2</v>
      </c>
      <c r="F163">
        <v>9.1699999999999993E-3</v>
      </c>
      <c r="G163">
        <v>9.2800000000000001E-3</v>
      </c>
      <c r="H163">
        <v>100.667</v>
      </c>
      <c r="J163">
        <f t="shared" si="40"/>
        <v>1.0403333333333332E-2</v>
      </c>
      <c r="K163" s="10">
        <f t="shared" si="41"/>
        <v>104.03333333333332</v>
      </c>
      <c r="L163" s="7">
        <f t="shared" si="39"/>
        <v>0.20416741496461513</v>
      </c>
      <c r="N163" s="3">
        <f t="shared" si="42"/>
        <v>35.695399999999999</v>
      </c>
      <c r="O163" s="3">
        <f t="shared" si="43"/>
        <v>0.67486275733000611</v>
      </c>
      <c r="P163" s="3">
        <f t="shared" si="44"/>
        <v>0.63912981199641894</v>
      </c>
      <c r="Q163" s="3">
        <f t="shared" si="45"/>
        <v>0.57784761142247132</v>
      </c>
      <c r="R163" s="3">
        <f t="shared" si="46"/>
        <v>1.8918401807488963</v>
      </c>
      <c r="S163" s="3">
        <f t="shared" si="47"/>
        <v>35.672292205087729</v>
      </c>
      <c r="T163" s="3">
        <f t="shared" si="48"/>
        <v>33.783499182442334</v>
      </c>
      <c r="U163" s="3">
        <f t="shared" si="49"/>
        <v>30.544208612469944</v>
      </c>
      <c r="V163" s="3">
        <f t="shared" si="50"/>
        <v>100.00000000000001</v>
      </c>
    </row>
    <row r="164" spans="1:22" x14ac:dyDescent="0.3">
      <c r="A164" t="s">
        <v>321</v>
      </c>
      <c r="B164">
        <v>43.451999999999998</v>
      </c>
      <c r="C164">
        <v>21.662199999999999</v>
      </c>
      <c r="D164">
        <v>36.087600000000002</v>
      </c>
      <c r="E164">
        <v>1.444E-2</v>
      </c>
      <c r="F164">
        <v>1.4970000000000001E-2</v>
      </c>
      <c r="G164">
        <v>4.13E-3</v>
      </c>
      <c r="H164">
        <v>101.235</v>
      </c>
      <c r="J164">
        <f t="shared" si="40"/>
        <v>1.1180000000000001E-2</v>
      </c>
      <c r="K164" s="10">
        <f t="shared" si="41"/>
        <v>111.80000000000001</v>
      </c>
      <c r="L164" s="7">
        <f t="shared" si="39"/>
        <v>0.61112273726314592</v>
      </c>
      <c r="N164" s="3">
        <f t="shared" si="42"/>
        <v>36.087600000000002</v>
      </c>
      <c r="O164" s="3">
        <f t="shared" si="43"/>
        <v>0.67567685589519644</v>
      </c>
      <c r="P164" s="3">
        <f t="shared" si="44"/>
        <v>0.64615219337511187</v>
      </c>
      <c r="Q164" s="3">
        <f t="shared" si="45"/>
        <v>0.57982385908726986</v>
      </c>
      <c r="R164" s="3">
        <f t="shared" si="46"/>
        <v>1.9016529083575784</v>
      </c>
      <c r="S164" s="3">
        <f t="shared" si="47"/>
        <v>35.531029502053862</v>
      </c>
      <c r="T164" s="3">
        <f t="shared" si="48"/>
        <v>33.978450564523961</v>
      </c>
      <c r="U164" s="3">
        <f t="shared" si="49"/>
        <v>30.490519933422167</v>
      </c>
      <c r="V164" s="3">
        <f t="shared" si="50"/>
        <v>99.999999999999986</v>
      </c>
    </row>
    <row r="165" spans="1:22" x14ac:dyDescent="0.3">
      <c r="A165" t="s">
        <v>322</v>
      </c>
      <c r="B165">
        <v>41.9649</v>
      </c>
      <c r="C165">
        <v>22.755099999999999</v>
      </c>
      <c r="D165">
        <v>36.542499999999997</v>
      </c>
      <c r="E165">
        <v>5.7200000000000003E-3</v>
      </c>
      <c r="F165">
        <v>2.1000000000000001E-4</v>
      </c>
      <c r="G165">
        <v>-5.5100000000000001E-3</v>
      </c>
      <c r="H165">
        <v>101.26300000000001</v>
      </c>
      <c r="J165">
        <f t="shared" si="40"/>
        <v>1.4000000000000007E-4</v>
      </c>
      <c r="K165" s="10">
        <f t="shared" si="41"/>
        <v>1.4000000000000008</v>
      </c>
      <c r="L165" s="7">
        <f t="shared" si="39"/>
        <v>0.56153272389060283</v>
      </c>
      <c r="N165" s="3">
        <f t="shared" si="42"/>
        <v>36.542499999999997</v>
      </c>
      <c r="O165" s="3">
        <f t="shared" si="43"/>
        <v>0.70976606363069239</v>
      </c>
      <c r="P165" s="3">
        <f t="shared" si="44"/>
        <v>0.65429722470904206</v>
      </c>
      <c r="Q165" s="3">
        <f t="shared" si="45"/>
        <v>0.55997998398718973</v>
      </c>
      <c r="R165" s="3">
        <f t="shared" si="46"/>
        <v>1.9240432723269243</v>
      </c>
      <c r="S165" s="3">
        <f t="shared" si="47"/>
        <v>36.889298376969784</v>
      </c>
      <c r="T165" s="3">
        <f t="shared" si="48"/>
        <v>34.006367430486094</v>
      </c>
      <c r="U165" s="3">
        <f t="shared" si="49"/>
        <v>29.104334192544119</v>
      </c>
      <c r="V165" s="3">
        <f t="shared" si="50"/>
        <v>100</v>
      </c>
    </row>
    <row r="166" spans="1:22" x14ac:dyDescent="0.3">
      <c r="A166" t="s">
        <v>323</v>
      </c>
      <c r="B166">
        <v>42.924700000000001</v>
      </c>
      <c r="C166">
        <v>21.536899999999999</v>
      </c>
      <c r="D166">
        <v>33.924599999999998</v>
      </c>
      <c r="E166">
        <v>6.1500000000000001E-3</v>
      </c>
      <c r="F166">
        <v>-9.7000000000000005E-4</v>
      </c>
      <c r="G166">
        <v>5.0000000000000001E-3</v>
      </c>
      <c r="H166">
        <v>98.3964</v>
      </c>
      <c r="J166">
        <f t="shared" si="40"/>
        <v>3.3933333333333333E-3</v>
      </c>
      <c r="K166" s="10">
        <f t="shared" si="41"/>
        <v>33.93333333333333</v>
      </c>
      <c r="L166" s="7">
        <f t="shared" si="39"/>
        <v>0.38222550063193506</v>
      </c>
      <c r="N166" s="3">
        <f t="shared" si="42"/>
        <v>33.924599999999998</v>
      </c>
      <c r="O166" s="3">
        <f t="shared" si="43"/>
        <v>0.67176855895196497</v>
      </c>
      <c r="P166" s="3">
        <f t="shared" si="44"/>
        <v>0.60742345568487011</v>
      </c>
      <c r="Q166" s="3">
        <f t="shared" si="45"/>
        <v>0.57278756338404058</v>
      </c>
      <c r="R166" s="3">
        <f t="shared" si="46"/>
        <v>1.8519795780208756</v>
      </c>
      <c r="S166" s="3">
        <f t="shared" si="47"/>
        <v>36.273000357263804</v>
      </c>
      <c r="T166" s="3">
        <f t="shared" si="48"/>
        <v>32.79860441733355</v>
      </c>
      <c r="U166" s="3">
        <f t="shared" si="49"/>
        <v>30.928395225402646</v>
      </c>
      <c r="V166" s="3">
        <f t="shared" si="50"/>
        <v>100</v>
      </c>
    </row>
    <row r="167" spans="1:22" x14ac:dyDescent="0.3">
      <c r="A167" t="s">
        <v>324</v>
      </c>
      <c r="B167">
        <v>41.274999999999999</v>
      </c>
      <c r="C167">
        <v>22.6906</v>
      </c>
      <c r="D167">
        <v>34.333399999999997</v>
      </c>
      <c r="E167">
        <v>0.11728</v>
      </c>
      <c r="F167">
        <v>0.11448</v>
      </c>
      <c r="G167">
        <v>0.11098</v>
      </c>
      <c r="H167">
        <v>98.641800000000003</v>
      </c>
      <c r="J167">
        <f t="shared" si="40"/>
        <v>0.11424666666666666</v>
      </c>
      <c r="K167" s="10">
        <f t="shared" si="41"/>
        <v>1142.4666666666667</v>
      </c>
      <c r="L167" s="7">
        <f t="shared" si="39"/>
        <v>0.31564748269760262</v>
      </c>
      <c r="N167" s="3">
        <f t="shared" si="42"/>
        <v>34.333399999999997</v>
      </c>
      <c r="O167" s="3">
        <f t="shared" si="43"/>
        <v>0.70775421085464751</v>
      </c>
      <c r="P167" s="3">
        <f t="shared" si="44"/>
        <v>0.61474306177260518</v>
      </c>
      <c r="Q167" s="3">
        <f t="shared" si="45"/>
        <v>0.55077395249532957</v>
      </c>
      <c r="R167" s="3">
        <f t="shared" si="46"/>
        <v>1.8732712251225823</v>
      </c>
      <c r="S167" s="3">
        <f t="shared" si="47"/>
        <v>37.781726498699292</v>
      </c>
      <c r="T167" s="3">
        <f t="shared" si="48"/>
        <v>32.816553926000644</v>
      </c>
      <c r="U167" s="3">
        <f t="shared" si="49"/>
        <v>29.40171957530006</v>
      </c>
      <c r="V167" s="3">
        <f t="shared" si="50"/>
        <v>100</v>
      </c>
    </row>
    <row r="168" spans="1:22" x14ac:dyDescent="0.3">
      <c r="A168" t="s">
        <v>325</v>
      </c>
      <c r="B168">
        <v>40.884799999999998</v>
      </c>
      <c r="C168">
        <v>23.174900000000001</v>
      </c>
      <c r="D168">
        <v>36.834200000000003</v>
      </c>
      <c r="E168">
        <v>8.9480000000000004E-2</v>
      </c>
      <c r="F168">
        <v>9.3590000000000007E-2</v>
      </c>
      <c r="G168">
        <v>9.4039999999999999E-2</v>
      </c>
      <c r="H168">
        <v>101.17100000000001</v>
      </c>
      <c r="J168">
        <f t="shared" si="40"/>
        <v>9.2370000000000008E-2</v>
      </c>
      <c r="K168" s="10">
        <f t="shared" si="41"/>
        <v>923.7</v>
      </c>
      <c r="L168" s="7">
        <f t="shared" si="39"/>
        <v>0.25129066835041836</v>
      </c>
      <c r="N168" s="3">
        <f t="shared" si="42"/>
        <v>36.834200000000003</v>
      </c>
      <c r="O168" s="3">
        <f t="shared" si="43"/>
        <v>0.72286026200873366</v>
      </c>
      <c r="P168" s="3">
        <f t="shared" si="44"/>
        <v>0.65952014324082364</v>
      </c>
      <c r="Q168" s="3">
        <f t="shared" si="45"/>
        <v>0.54556712036295707</v>
      </c>
      <c r="R168" s="3">
        <f t="shared" si="46"/>
        <v>1.9279475256125145</v>
      </c>
      <c r="S168" s="3">
        <f t="shared" si="47"/>
        <v>37.493772647109722</v>
      </c>
      <c r="T168" s="3">
        <f t="shared" si="48"/>
        <v>34.208407359598247</v>
      </c>
      <c r="U168" s="3">
        <f t="shared" si="49"/>
        <v>28.297819993292027</v>
      </c>
      <c r="V168" s="3">
        <f t="shared" si="50"/>
        <v>100</v>
      </c>
    </row>
    <row r="169" spans="1:22" x14ac:dyDescent="0.3">
      <c r="A169" t="s">
        <v>326</v>
      </c>
      <c r="B169">
        <v>39.167999999999999</v>
      </c>
      <c r="C169">
        <v>24.153600000000001</v>
      </c>
      <c r="D169">
        <v>36.998699999999999</v>
      </c>
      <c r="E169">
        <v>8.3899999999999999E-3</v>
      </c>
      <c r="F169">
        <v>-2.0999999999999999E-3</v>
      </c>
      <c r="G169">
        <v>3.3600000000000001E-3</v>
      </c>
      <c r="H169">
        <v>100.33</v>
      </c>
      <c r="J169">
        <f t="shared" si="40"/>
        <v>3.2166666666666667E-3</v>
      </c>
      <c r="K169" s="10">
        <f t="shared" si="41"/>
        <v>32.166666666666664</v>
      </c>
      <c r="L169" s="7">
        <f t="shared" si="39"/>
        <v>0.5246468653612002</v>
      </c>
      <c r="N169" s="3">
        <f t="shared" si="42"/>
        <v>36.998699999999999</v>
      </c>
      <c r="O169" s="3">
        <f t="shared" si="43"/>
        <v>0.75338739862757331</v>
      </c>
      <c r="P169" s="3">
        <f t="shared" si="44"/>
        <v>0.66246553267681285</v>
      </c>
      <c r="Q169" s="3">
        <f t="shared" si="45"/>
        <v>0.52265812650120091</v>
      </c>
      <c r="R169" s="3">
        <f t="shared" si="46"/>
        <v>1.9385110578055871</v>
      </c>
      <c r="S169" s="3">
        <f t="shared" si="47"/>
        <v>38.864230131367684</v>
      </c>
      <c r="T169" s="3">
        <f t="shared" si="48"/>
        <v>34.173936228495393</v>
      </c>
      <c r="U169" s="3">
        <f t="shared" si="49"/>
        <v>26.961833640136923</v>
      </c>
      <c r="V169" s="3">
        <f t="shared" si="50"/>
        <v>100</v>
      </c>
    </row>
    <row r="170" spans="1:22" x14ac:dyDescent="0.3">
      <c r="A170" t="s">
        <v>327</v>
      </c>
      <c r="B170">
        <v>41.2639</v>
      </c>
      <c r="C170">
        <v>22.945799999999998</v>
      </c>
      <c r="D170">
        <v>35.4771</v>
      </c>
      <c r="E170">
        <v>9.8699999999999996E-2</v>
      </c>
      <c r="F170">
        <v>9.4509999999999997E-2</v>
      </c>
      <c r="G170">
        <v>9.0149999999999994E-2</v>
      </c>
      <c r="H170">
        <v>99.970200000000006</v>
      </c>
      <c r="J170">
        <f t="shared" si="40"/>
        <v>9.4453333333333334E-2</v>
      </c>
      <c r="K170" s="10">
        <f t="shared" si="41"/>
        <v>944.5333333333333</v>
      </c>
      <c r="L170" s="7">
        <f t="shared" si="39"/>
        <v>0.42752816671341487</v>
      </c>
      <c r="N170" s="3">
        <f t="shared" si="42"/>
        <v>35.4771</v>
      </c>
      <c r="O170" s="3">
        <f t="shared" si="43"/>
        <v>0.71571428571428564</v>
      </c>
      <c r="P170" s="3">
        <f t="shared" si="44"/>
        <v>0.63522112802148611</v>
      </c>
      <c r="Q170" s="3">
        <f t="shared" si="45"/>
        <v>0.55062583400053378</v>
      </c>
      <c r="R170" s="3">
        <f t="shared" si="46"/>
        <v>1.9015612477363053</v>
      </c>
      <c r="S170" s="3">
        <f t="shared" si="47"/>
        <v>37.638245234872166</v>
      </c>
      <c r="T170" s="3">
        <f t="shared" si="48"/>
        <v>33.405241549683389</v>
      </c>
      <c r="U170" s="3">
        <f t="shared" si="49"/>
        <v>28.956513215444456</v>
      </c>
      <c r="V170" s="3">
        <f t="shared" si="50"/>
        <v>100.00000000000001</v>
      </c>
    </row>
    <row r="171" spans="1:22" x14ac:dyDescent="0.3">
      <c r="A171" t="s">
        <v>328</v>
      </c>
      <c r="B171">
        <v>43.7926</v>
      </c>
      <c r="C171">
        <v>21.724900000000002</v>
      </c>
      <c r="D171">
        <v>37.569800000000001</v>
      </c>
      <c r="E171">
        <v>5.0800000000000003E-3</v>
      </c>
      <c r="F171">
        <v>3.5300000000000002E-3</v>
      </c>
      <c r="G171">
        <v>1.39E-3</v>
      </c>
      <c r="H171">
        <v>103.09699999999999</v>
      </c>
      <c r="J171">
        <f t="shared" si="40"/>
        <v>3.3333333333333335E-3</v>
      </c>
      <c r="K171" s="10">
        <f t="shared" si="41"/>
        <v>33.333333333333336</v>
      </c>
      <c r="L171" s="7">
        <f t="shared" si="39"/>
        <v>0.1852844659795671</v>
      </c>
      <c r="N171" s="3">
        <f t="shared" si="42"/>
        <v>37.569800000000001</v>
      </c>
      <c r="O171" s="3">
        <f t="shared" si="43"/>
        <v>0.67763256394260762</v>
      </c>
      <c r="P171" s="3">
        <f t="shared" si="44"/>
        <v>0.6726911369740376</v>
      </c>
      <c r="Q171" s="3">
        <f t="shared" si="45"/>
        <v>0.5843688283960502</v>
      </c>
      <c r="R171" s="3">
        <f t="shared" si="46"/>
        <v>1.9346925293126953</v>
      </c>
      <c r="S171" s="3">
        <f t="shared" si="47"/>
        <v>35.025336257608771</v>
      </c>
      <c r="T171" s="3">
        <f t="shared" si="48"/>
        <v>34.76992477006219</v>
      </c>
      <c r="U171" s="3">
        <f t="shared" si="49"/>
        <v>30.204738972329043</v>
      </c>
      <c r="V171" s="3">
        <f t="shared" si="50"/>
        <v>100</v>
      </c>
    </row>
    <row r="172" spans="1:22" x14ac:dyDescent="0.3">
      <c r="A172" t="s">
        <v>329</v>
      </c>
      <c r="B172">
        <v>40.821399999999997</v>
      </c>
      <c r="C172">
        <v>22.540199999999999</v>
      </c>
      <c r="D172">
        <v>36.302399999999999</v>
      </c>
      <c r="E172">
        <v>4.9199999999999999E-3</v>
      </c>
      <c r="F172">
        <v>-3.5599999999999998E-3</v>
      </c>
      <c r="G172">
        <v>-7.1000000000000004E-3</v>
      </c>
      <c r="H172">
        <v>99.658299999999997</v>
      </c>
      <c r="J172">
        <f t="shared" si="40"/>
        <v>-1.9133333333333335E-3</v>
      </c>
      <c r="K172" s="10">
        <f t="shared" si="41"/>
        <v>-19.133333333333336</v>
      </c>
      <c r="L172" s="7">
        <f t="shared" si="39"/>
        <v>0.61768708367047254</v>
      </c>
      <c r="N172" s="3">
        <f t="shared" si="42"/>
        <v>36.302399999999999</v>
      </c>
      <c r="O172" s="3">
        <f t="shared" si="43"/>
        <v>0.70306300686213341</v>
      </c>
      <c r="P172" s="3">
        <f t="shared" si="44"/>
        <v>0.64999820948970455</v>
      </c>
      <c r="Q172" s="3">
        <f t="shared" si="45"/>
        <v>0.54472111022151048</v>
      </c>
      <c r="R172" s="3">
        <f t="shared" si="46"/>
        <v>1.8977823265733487</v>
      </c>
      <c r="S172" s="3">
        <f t="shared" si="47"/>
        <v>37.046556763524606</v>
      </c>
      <c r="T172" s="3">
        <f t="shared" si="48"/>
        <v>34.25040903733921</v>
      </c>
      <c r="U172" s="3">
        <f t="shared" si="49"/>
        <v>28.703034199136177</v>
      </c>
      <c r="V172" s="3">
        <f t="shared" si="50"/>
        <v>100</v>
      </c>
    </row>
    <row r="173" spans="1:22" x14ac:dyDescent="0.3">
      <c r="A173" t="s">
        <v>330</v>
      </c>
      <c r="B173">
        <v>43.331000000000003</v>
      </c>
      <c r="C173">
        <v>21.4178</v>
      </c>
      <c r="D173">
        <v>35.751100000000001</v>
      </c>
      <c r="E173">
        <v>9.2300000000000004E-3</v>
      </c>
      <c r="F173">
        <v>3.5E-4</v>
      </c>
      <c r="G173">
        <v>5.2999999999999998E-4</v>
      </c>
      <c r="H173">
        <v>100.51</v>
      </c>
      <c r="J173">
        <f t="shared" si="40"/>
        <v>3.3699999999999997E-3</v>
      </c>
      <c r="K173" s="10">
        <f t="shared" si="41"/>
        <v>33.699999999999996</v>
      </c>
      <c r="L173" s="7">
        <f t="shared" si="39"/>
        <v>0.50757068473267841</v>
      </c>
      <c r="N173" s="3">
        <f t="shared" si="42"/>
        <v>35.751100000000001</v>
      </c>
      <c r="O173" s="3">
        <f t="shared" si="43"/>
        <v>0.66805364940736112</v>
      </c>
      <c r="P173" s="3">
        <f t="shared" si="44"/>
        <v>0.64012712623097578</v>
      </c>
      <c r="Q173" s="3">
        <f t="shared" si="45"/>
        <v>0.57820923405390989</v>
      </c>
      <c r="R173" s="3">
        <f t="shared" si="46"/>
        <v>1.8863900096922466</v>
      </c>
      <c r="S173" s="3">
        <f t="shared" si="47"/>
        <v>35.414397127577566</v>
      </c>
      <c r="T173" s="3">
        <f t="shared" si="48"/>
        <v>33.933975632929098</v>
      </c>
      <c r="U173" s="3">
        <f t="shared" si="49"/>
        <v>30.651627239493351</v>
      </c>
      <c r="V173" s="3">
        <f t="shared" si="50"/>
        <v>100.00000000000001</v>
      </c>
    </row>
    <row r="174" spans="1:22" x14ac:dyDescent="0.3">
      <c r="A174" t="s">
        <v>331</v>
      </c>
      <c r="B174">
        <v>38.300699999999999</v>
      </c>
      <c r="C174">
        <v>24.266100000000002</v>
      </c>
      <c r="D174">
        <v>34.744799999999998</v>
      </c>
      <c r="E174">
        <v>3.5500000000000002E-3</v>
      </c>
      <c r="F174">
        <v>4.5700000000000003E-3</v>
      </c>
      <c r="G174">
        <v>9.7999999999999997E-4</v>
      </c>
      <c r="H174">
        <v>97.320599999999999</v>
      </c>
      <c r="J174">
        <f t="shared" si="40"/>
        <v>3.0333333333333336E-3</v>
      </c>
      <c r="K174" s="10">
        <f t="shared" si="41"/>
        <v>30.333333333333336</v>
      </c>
      <c r="L174" s="7">
        <f t="shared" si="39"/>
        <v>0.18499279265239865</v>
      </c>
      <c r="N174" s="3">
        <f t="shared" si="42"/>
        <v>34.744799999999998</v>
      </c>
      <c r="O174" s="3">
        <f t="shared" si="43"/>
        <v>0.75689644416718649</v>
      </c>
      <c r="P174" s="3">
        <f t="shared" si="44"/>
        <v>0.62210922112802147</v>
      </c>
      <c r="Q174" s="3">
        <f t="shared" si="45"/>
        <v>0.51108486789431551</v>
      </c>
      <c r="R174" s="3">
        <f t="shared" si="46"/>
        <v>1.8900905331895235</v>
      </c>
      <c r="S174" s="3">
        <f t="shared" si="47"/>
        <v>40.045512681867436</v>
      </c>
      <c r="T174" s="3">
        <f t="shared" si="48"/>
        <v>32.914255174762111</v>
      </c>
      <c r="U174" s="3">
        <f t="shared" si="49"/>
        <v>27.040232143370453</v>
      </c>
      <c r="V174" s="3">
        <f t="shared" si="50"/>
        <v>100</v>
      </c>
    </row>
    <row r="175" spans="1:22" x14ac:dyDescent="0.3">
      <c r="A175" t="s">
        <v>332</v>
      </c>
      <c r="B175">
        <v>44.326599999999999</v>
      </c>
      <c r="C175">
        <v>21.004000000000001</v>
      </c>
      <c r="D175">
        <v>38.246000000000002</v>
      </c>
      <c r="E175">
        <v>0.14413999999999999</v>
      </c>
      <c r="F175">
        <v>0.14172999999999999</v>
      </c>
      <c r="G175">
        <v>0.14651</v>
      </c>
      <c r="H175">
        <v>104.009</v>
      </c>
      <c r="J175">
        <f t="shared" si="40"/>
        <v>0.14412666666666665</v>
      </c>
      <c r="K175" s="10">
        <f t="shared" si="41"/>
        <v>1441.2666666666664</v>
      </c>
      <c r="L175" s="7">
        <f t="shared" si="39"/>
        <v>0.23900278938400171</v>
      </c>
      <c r="N175" s="3">
        <f t="shared" si="42"/>
        <v>38.246000000000002</v>
      </c>
      <c r="O175" s="3">
        <f t="shared" si="43"/>
        <v>0.65514660012476611</v>
      </c>
      <c r="P175" s="3">
        <f t="shared" si="44"/>
        <v>0.68479856759176372</v>
      </c>
      <c r="Q175" s="3">
        <f t="shared" si="45"/>
        <v>0.59149452895649857</v>
      </c>
      <c r="R175" s="3">
        <f t="shared" si="46"/>
        <v>1.9314396966730283</v>
      </c>
      <c r="S175" s="3">
        <f t="shared" si="47"/>
        <v>33.920116752973378</v>
      </c>
      <c r="T175" s="3">
        <f t="shared" si="48"/>
        <v>35.455342911888629</v>
      </c>
      <c r="U175" s="3">
        <f t="shared" si="49"/>
        <v>30.624540335138001</v>
      </c>
      <c r="V175" s="3">
        <f t="shared" si="50"/>
        <v>100</v>
      </c>
    </row>
    <row r="176" spans="1:22" x14ac:dyDescent="0.3">
      <c r="A176" t="s">
        <v>333</v>
      </c>
      <c r="B176">
        <v>44.056199999999997</v>
      </c>
      <c r="C176">
        <v>20.978400000000001</v>
      </c>
      <c r="D176">
        <v>37.8108</v>
      </c>
      <c r="E176">
        <v>6.4000000000000003E-3</v>
      </c>
      <c r="F176">
        <v>1.6900000000000001E-3</v>
      </c>
      <c r="G176">
        <v>1.31E-3</v>
      </c>
      <c r="H176">
        <v>102.855</v>
      </c>
      <c r="J176">
        <f t="shared" si="40"/>
        <v>3.1333333333333335E-3</v>
      </c>
      <c r="K176" s="10">
        <f t="shared" si="41"/>
        <v>31.333333333333336</v>
      </c>
      <c r="L176" s="7">
        <f t="shared" si="39"/>
        <v>0.28353894500285731</v>
      </c>
      <c r="N176" s="3">
        <f t="shared" si="42"/>
        <v>37.8108</v>
      </c>
      <c r="O176" s="3">
        <f t="shared" si="43"/>
        <v>0.65434809731752963</v>
      </c>
      <c r="P176" s="3">
        <f t="shared" si="44"/>
        <v>0.67700626678603404</v>
      </c>
      <c r="Q176" s="3">
        <f t="shared" si="45"/>
        <v>0.58788630904723782</v>
      </c>
      <c r="R176" s="3">
        <f t="shared" si="46"/>
        <v>1.9192406731508016</v>
      </c>
      <c r="S176" s="3">
        <f t="shared" si="47"/>
        <v>34.09411370192003</v>
      </c>
      <c r="T176" s="3">
        <f t="shared" si="48"/>
        <v>35.274693594034687</v>
      </c>
      <c r="U176" s="3">
        <f t="shared" si="49"/>
        <v>30.631192704045279</v>
      </c>
      <c r="V176" s="3">
        <f t="shared" si="50"/>
        <v>100</v>
      </c>
    </row>
    <row r="177" spans="1:22" x14ac:dyDescent="0.3">
      <c r="A177" t="s">
        <v>334</v>
      </c>
      <c r="B177">
        <v>41.2151</v>
      </c>
      <c r="C177">
        <v>22.6069</v>
      </c>
      <c r="D177">
        <v>37.186799999999998</v>
      </c>
      <c r="E177">
        <v>0.24301</v>
      </c>
      <c r="F177">
        <v>0.24060999999999999</v>
      </c>
      <c r="G177">
        <v>0.24123</v>
      </c>
      <c r="H177">
        <v>101.73399999999999</v>
      </c>
      <c r="J177">
        <f t="shared" si="40"/>
        <v>0.24161666666666667</v>
      </c>
      <c r="K177" s="10">
        <f t="shared" si="41"/>
        <v>2416.1666666666665</v>
      </c>
      <c r="L177" s="7">
        <f t="shared" si="39"/>
        <v>0.12458464324840958</v>
      </c>
      <c r="N177" s="3">
        <f t="shared" si="42"/>
        <v>37.186799999999998</v>
      </c>
      <c r="O177" s="3">
        <f t="shared" si="43"/>
        <v>0.70514348097317525</v>
      </c>
      <c r="P177" s="3">
        <f t="shared" si="44"/>
        <v>0.66583348254252461</v>
      </c>
      <c r="Q177" s="3">
        <f t="shared" si="45"/>
        <v>0.54997464638377369</v>
      </c>
      <c r="R177" s="3">
        <f t="shared" si="46"/>
        <v>1.9209516098994737</v>
      </c>
      <c r="S177" s="3">
        <f t="shared" si="47"/>
        <v>36.708029361035102</v>
      </c>
      <c r="T177" s="3">
        <f t="shared" si="48"/>
        <v>34.661647857822338</v>
      </c>
      <c r="U177" s="3">
        <f t="shared" si="49"/>
        <v>28.630322781142553</v>
      </c>
      <c r="V177" s="3">
        <f t="shared" si="50"/>
        <v>100</v>
      </c>
    </row>
    <row r="178" spans="1:22" x14ac:dyDescent="0.3">
      <c r="A178" t="s">
        <v>337</v>
      </c>
      <c r="B178">
        <v>43.505200000000002</v>
      </c>
      <c r="C178">
        <v>21.53</v>
      </c>
      <c r="D178">
        <v>36.929699999999997</v>
      </c>
      <c r="E178">
        <v>5.9699999999999996E-3</v>
      </c>
      <c r="F178">
        <v>3.4199999999999999E-3</v>
      </c>
      <c r="G178">
        <v>4.2700000000000004E-3</v>
      </c>
      <c r="H178">
        <v>101.97799999999999</v>
      </c>
      <c r="J178">
        <f t="shared" si="40"/>
        <v>4.5533333333333328E-3</v>
      </c>
      <c r="K178" s="10">
        <f t="shared" si="41"/>
        <v>45.533333333333331</v>
      </c>
      <c r="L178" s="7">
        <f t="shared" si="39"/>
        <v>0.12983964469041542</v>
      </c>
      <c r="N178" s="3">
        <f t="shared" si="42"/>
        <v>36.929699999999997</v>
      </c>
      <c r="O178" s="3">
        <f t="shared" si="43"/>
        <v>0.67155333749220214</v>
      </c>
      <c r="P178" s="3">
        <f t="shared" si="44"/>
        <v>0.66123008057296317</v>
      </c>
      <c r="Q178" s="3">
        <f t="shared" si="45"/>
        <v>0.58053376034160664</v>
      </c>
      <c r="R178" s="3">
        <f t="shared" si="46"/>
        <v>1.9133171784067717</v>
      </c>
      <c r="S178" s="3">
        <f t="shared" si="47"/>
        <v>35.098902841159237</v>
      </c>
      <c r="T178" s="3">
        <f t="shared" si="48"/>
        <v>34.559355241015112</v>
      </c>
      <c r="U178" s="3">
        <f t="shared" si="49"/>
        <v>30.341741917825662</v>
      </c>
      <c r="V178" s="3">
        <f t="shared" si="50"/>
        <v>100</v>
      </c>
    </row>
    <row r="179" spans="1:22" x14ac:dyDescent="0.3">
      <c r="A179" t="s">
        <v>338</v>
      </c>
      <c r="B179">
        <v>41.826999999999998</v>
      </c>
      <c r="C179">
        <v>22.702400000000001</v>
      </c>
      <c r="D179">
        <v>36.218600000000002</v>
      </c>
      <c r="E179">
        <v>0.14307</v>
      </c>
      <c r="F179">
        <v>0.14257</v>
      </c>
      <c r="G179">
        <v>0.13600999999999999</v>
      </c>
      <c r="H179">
        <v>101.17</v>
      </c>
      <c r="J179">
        <f t="shared" si="40"/>
        <v>0.14054999999999998</v>
      </c>
      <c r="K179" s="10">
        <f t="shared" si="41"/>
        <v>1405.4999999999998</v>
      </c>
      <c r="L179" s="7">
        <f t="shared" si="39"/>
        <v>0.39396954196993506</v>
      </c>
      <c r="N179" s="3">
        <f t="shared" si="42"/>
        <v>36.218600000000002</v>
      </c>
      <c r="O179" s="3">
        <f t="shared" si="43"/>
        <v>0.70812227074235801</v>
      </c>
      <c r="P179" s="3">
        <f t="shared" si="44"/>
        <v>0.64849776186213071</v>
      </c>
      <c r="Q179" s="3">
        <f t="shared" si="45"/>
        <v>0.55813984520950088</v>
      </c>
      <c r="R179" s="3">
        <f t="shared" si="46"/>
        <v>1.9147598778139896</v>
      </c>
      <c r="S179" s="3">
        <f t="shared" si="47"/>
        <v>36.982301485802751</v>
      </c>
      <c r="T179" s="3">
        <f t="shared" si="48"/>
        <v>33.868359650532092</v>
      </c>
      <c r="U179" s="3">
        <f t="shared" si="49"/>
        <v>29.149338863665164</v>
      </c>
      <c r="V179" s="3">
        <f t="shared" si="50"/>
        <v>100.00000000000001</v>
      </c>
    </row>
    <row r="180" spans="1:22" x14ac:dyDescent="0.3">
      <c r="A180" t="s">
        <v>339</v>
      </c>
      <c r="B180">
        <v>44.0227</v>
      </c>
      <c r="C180">
        <v>21.475000000000001</v>
      </c>
      <c r="D180">
        <v>36.732999999999997</v>
      </c>
      <c r="E180">
        <v>8.6E-3</v>
      </c>
      <c r="F180">
        <v>8.7600000000000004E-3</v>
      </c>
      <c r="G180">
        <v>1.0829999999999999E-2</v>
      </c>
      <c r="H180">
        <v>102.259</v>
      </c>
      <c r="J180">
        <f t="shared" si="40"/>
        <v>9.396666666666666E-3</v>
      </c>
      <c r="K180" s="10">
        <f t="shared" si="41"/>
        <v>93.966666666666654</v>
      </c>
      <c r="L180" s="7">
        <f t="shared" si="39"/>
        <v>0.12438783434618245</v>
      </c>
      <c r="N180" s="3">
        <f t="shared" si="42"/>
        <v>36.732999999999997</v>
      </c>
      <c r="O180" s="3">
        <f t="shared" si="43"/>
        <v>0.66983780411728011</v>
      </c>
      <c r="P180" s="3">
        <f t="shared" si="44"/>
        <v>0.6577081468218442</v>
      </c>
      <c r="Q180" s="3">
        <f t="shared" si="45"/>
        <v>0.58743928476114227</v>
      </c>
      <c r="R180" s="3">
        <f t="shared" si="46"/>
        <v>1.9149852357002666</v>
      </c>
      <c r="S180" s="3">
        <f t="shared" si="47"/>
        <v>34.978745090550824</v>
      </c>
      <c r="T180" s="3">
        <f t="shared" si="48"/>
        <v>34.345337737360431</v>
      </c>
      <c r="U180" s="3">
        <f t="shared" si="49"/>
        <v>30.675917172088749</v>
      </c>
      <c r="V180" s="3">
        <f t="shared" si="50"/>
        <v>100</v>
      </c>
    </row>
    <row r="181" spans="1:22" x14ac:dyDescent="0.3">
      <c r="A181" t="s">
        <v>340</v>
      </c>
      <c r="B181">
        <v>40.4634</v>
      </c>
      <c r="C181">
        <v>23.2333</v>
      </c>
      <c r="D181">
        <v>34.777799999999999</v>
      </c>
      <c r="E181">
        <v>8.362E-2</v>
      </c>
      <c r="F181">
        <v>8.8849999999999998E-2</v>
      </c>
      <c r="G181">
        <v>8.9080000000000006E-2</v>
      </c>
      <c r="H181">
        <v>98.736099999999993</v>
      </c>
      <c r="J181">
        <f t="shared" si="40"/>
        <v>8.7183333333333335E-2</v>
      </c>
      <c r="K181" s="10">
        <f t="shared" si="41"/>
        <v>871.83333333333337</v>
      </c>
      <c r="L181" s="7">
        <f t="shared" si="39"/>
        <v>0.30880792304170795</v>
      </c>
      <c r="N181" s="3">
        <f t="shared" si="42"/>
        <v>34.777799999999999</v>
      </c>
      <c r="O181" s="3">
        <f t="shared" si="43"/>
        <v>0.7246818465377417</v>
      </c>
      <c r="P181" s="3">
        <f t="shared" si="44"/>
        <v>0.6227000895255147</v>
      </c>
      <c r="Q181" s="3">
        <f t="shared" si="45"/>
        <v>0.5399439551641313</v>
      </c>
      <c r="R181" s="3">
        <f t="shared" si="46"/>
        <v>1.8873258912273876</v>
      </c>
      <c r="S181" s="3">
        <f t="shared" si="47"/>
        <v>38.397282096652546</v>
      </c>
      <c r="T181" s="3">
        <f t="shared" si="48"/>
        <v>32.993776666760674</v>
      </c>
      <c r="U181" s="3">
        <f t="shared" si="49"/>
        <v>28.608941236586794</v>
      </c>
      <c r="V181" s="3">
        <f t="shared" si="50"/>
        <v>100</v>
      </c>
    </row>
    <row r="182" spans="1:22" x14ac:dyDescent="0.3">
      <c r="A182" t="s">
        <v>341</v>
      </c>
      <c r="B182">
        <v>42.183799999999998</v>
      </c>
      <c r="C182">
        <v>21.967099999999999</v>
      </c>
      <c r="D182">
        <v>35.1248</v>
      </c>
      <c r="E182">
        <v>1.7950000000000001E-2</v>
      </c>
      <c r="F182">
        <v>1.491E-2</v>
      </c>
      <c r="G182">
        <v>2.257E-2</v>
      </c>
      <c r="H182">
        <v>99.331199999999995</v>
      </c>
      <c r="J182">
        <f t="shared" si="40"/>
        <v>1.8476666666666666E-2</v>
      </c>
      <c r="K182" s="10">
        <f t="shared" si="41"/>
        <v>184.76666666666665</v>
      </c>
      <c r="L182" s="7">
        <f t="shared" si="39"/>
        <v>0.38570627857650092</v>
      </c>
      <c r="N182" s="3">
        <f t="shared" si="42"/>
        <v>35.1248</v>
      </c>
      <c r="O182" s="3">
        <f t="shared" si="43"/>
        <v>0.68518714909544598</v>
      </c>
      <c r="P182" s="3">
        <f t="shared" si="44"/>
        <v>0.62891316025067145</v>
      </c>
      <c r="Q182" s="3">
        <f t="shared" si="45"/>
        <v>0.56290098745663197</v>
      </c>
      <c r="R182" s="3">
        <f t="shared" si="46"/>
        <v>1.8770012968027494</v>
      </c>
      <c r="S182" s="3">
        <f t="shared" si="47"/>
        <v>36.504351396164807</v>
      </c>
      <c r="T182" s="3">
        <f t="shared" si="48"/>
        <v>33.506272016005049</v>
      </c>
      <c r="U182" s="3">
        <f t="shared" si="49"/>
        <v>29.989376587830147</v>
      </c>
      <c r="V182" s="3">
        <f t="shared" si="50"/>
        <v>100</v>
      </c>
    </row>
    <row r="183" spans="1:22" x14ac:dyDescent="0.3">
      <c r="A183" t="s">
        <v>342</v>
      </c>
      <c r="B183">
        <v>42.423999999999999</v>
      </c>
      <c r="C183">
        <v>22.027899999999999</v>
      </c>
      <c r="D183">
        <v>35.506100000000004</v>
      </c>
      <c r="E183">
        <v>9.153E-2</v>
      </c>
      <c r="F183">
        <v>8.9580000000000007E-2</v>
      </c>
      <c r="G183">
        <v>9.4240000000000004E-2</v>
      </c>
      <c r="H183">
        <v>100.233</v>
      </c>
      <c r="J183">
        <f t="shared" si="40"/>
        <v>9.1783333333333328E-2</v>
      </c>
      <c r="K183" s="10">
        <f t="shared" si="41"/>
        <v>917.83333333333326</v>
      </c>
      <c r="L183" s="7">
        <f t="shared" si="39"/>
        <v>0.23403062477661613</v>
      </c>
      <c r="N183" s="3">
        <f t="shared" si="42"/>
        <v>35.506100000000004</v>
      </c>
      <c r="O183" s="3">
        <f t="shared" si="43"/>
        <v>0.68708359326263246</v>
      </c>
      <c r="P183" s="3">
        <f t="shared" si="44"/>
        <v>0.63574037600716204</v>
      </c>
      <c r="Q183" s="3">
        <f t="shared" si="45"/>
        <v>0.56610621830797969</v>
      </c>
      <c r="R183" s="3">
        <f t="shared" si="46"/>
        <v>1.8889301875777742</v>
      </c>
      <c r="S183" s="3">
        <f t="shared" si="47"/>
        <v>36.374218474622303</v>
      </c>
      <c r="T183" s="3">
        <f t="shared" si="48"/>
        <v>33.656107578141302</v>
      </c>
      <c r="U183" s="3">
        <f t="shared" si="49"/>
        <v>29.969673947236391</v>
      </c>
      <c r="V183" s="3">
        <f t="shared" si="50"/>
        <v>99.999999999999986</v>
      </c>
    </row>
    <row r="184" spans="1:22" x14ac:dyDescent="0.3">
      <c r="A184" t="s">
        <v>343</v>
      </c>
      <c r="B184">
        <v>40.331200000000003</v>
      </c>
      <c r="C184">
        <v>23.3064</v>
      </c>
      <c r="D184">
        <v>35.140799999999999</v>
      </c>
      <c r="E184">
        <v>3.6970000000000003E-2</v>
      </c>
      <c r="F184">
        <v>3.2199999999999999E-2</v>
      </c>
      <c r="G184">
        <v>3.5389999999999998E-2</v>
      </c>
      <c r="H184">
        <v>98.882900000000006</v>
      </c>
      <c r="J184">
        <f t="shared" si="40"/>
        <v>3.485333333333334E-2</v>
      </c>
      <c r="K184" s="10">
        <f t="shared" si="41"/>
        <v>348.53333333333342</v>
      </c>
      <c r="L184" s="7">
        <f t="shared" si="39"/>
        <v>0.24298628219167723</v>
      </c>
      <c r="N184" s="3">
        <f t="shared" si="42"/>
        <v>35.140799999999999</v>
      </c>
      <c r="O184" s="3">
        <f t="shared" si="43"/>
        <v>0.72696194635059264</v>
      </c>
      <c r="P184" s="3">
        <f t="shared" si="44"/>
        <v>0.62919964189794086</v>
      </c>
      <c r="Q184" s="3">
        <f t="shared" si="45"/>
        <v>0.53817987723512151</v>
      </c>
      <c r="R184" s="3">
        <f t="shared" si="46"/>
        <v>1.894341465483655</v>
      </c>
      <c r="S184" s="3">
        <f t="shared" si="47"/>
        <v>38.375443899444384</v>
      </c>
      <c r="T184" s="3">
        <f t="shared" si="48"/>
        <v>33.214689820311584</v>
      </c>
      <c r="U184" s="3">
        <f t="shared" si="49"/>
        <v>28.409866280244032</v>
      </c>
      <c r="V184" s="3">
        <f t="shared" si="50"/>
        <v>100</v>
      </c>
    </row>
    <row r="185" spans="1:22" x14ac:dyDescent="0.3">
      <c r="A185" t="s">
        <v>344</v>
      </c>
      <c r="B185">
        <v>40.205100000000002</v>
      </c>
      <c r="C185">
        <v>23.652000000000001</v>
      </c>
      <c r="D185">
        <v>35.261499999999998</v>
      </c>
      <c r="E185">
        <v>2.4299999999999999E-3</v>
      </c>
      <c r="F185">
        <v>4.1099999999999999E-3</v>
      </c>
      <c r="G185">
        <v>-2.7499999999999998E-3</v>
      </c>
      <c r="H185">
        <v>99.122500000000002</v>
      </c>
      <c r="J185">
        <f t="shared" si="40"/>
        <v>1.2633333333333333E-3</v>
      </c>
      <c r="K185" s="10">
        <f t="shared" si="41"/>
        <v>12.633333333333333</v>
      </c>
      <c r="L185" s="7">
        <f t="shared" si="39"/>
        <v>0.35757143808382308</v>
      </c>
      <c r="N185" s="3">
        <f t="shared" si="42"/>
        <v>35.261499999999998</v>
      </c>
      <c r="O185" s="3">
        <f t="shared" si="43"/>
        <v>0.73774173424828449</v>
      </c>
      <c r="P185" s="3">
        <f t="shared" si="44"/>
        <v>0.63136078782452998</v>
      </c>
      <c r="Q185" s="3">
        <f t="shared" si="45"/>
        <v>0.53649719775820659</v>
      </c>
      <c r="R185" s="3">
        <f t="shared" si="46"/>
        <v>1.9055997198310211</v>
      </c>
      <c r="S185" s="3">
        <f t="shared" si="47"/>
        <v>38.714412401031609</v>
      </c>
      <c r="T185" s="3">
        <f t="shared" si="48"/>
        <v>33.131868212098389</v>
      </c>
      <c r="U185" s="3">
        <f t="shared" si="49"/>
        <v>28.153719386869998</v>
      </c>
      <c r="V185" s="3">
        <f t="shared" si="50"/>
        <v>100</v>
      </c>
    </row>
    <row r="186" spans="1:22" x14ac:dyDescent="0.3">
      <c r="A186" t="s">
        <v>351</v>
      </c>
      <c r="B186">
        <v>43.642099999999999</v>
      </c>
      <c r="C186">
        <v>20.9724</v>
      </c>
      <c r="D186">
        <v>36.134599999999999</v>
      </c>
      <c r="E186">
        <v>1.7770000000000001E-2</v>
      </c>
      <c r="F186">
        <v>1.0030000000000001E-2</v>
      </c>
      <c r="G186">
        <v>1.14E-2</v>
      </c>
      <c r="H186">
        <v>100.788</v>
      </c>
      <c r="J186">
        <f t="shared" si="40"/>
        <v>1.3066666666666666E-2</v>
      </c>
      <c r="K186" s="10">
        <f t="shared" si="41"/>
        <v>130.66666666666666</v>
      </c>
      <c r="L186" s="7">
        <f t="shared" si="39"/>
        <v>0.41304035315370091</v>
      </c>
      <c r="N186" s="3">
        <f t="shared" si="42"/>
        <v>36.134599999999999</v>
      </c>
      <c r="O186" s="3">
        <f t="shared" si="43"/>
        <v>0.65416094822208359</v>
      </c>
      <c r="P186" s="3">
        <f t="shared" si="44"/>
        <v>0.64699373321396592</v>
      </c>
      <c r="Q186" s="3">
        <f t="shared" si="45"/>
        <v>0.58236055511075524</v>
      </c>
      <c r="R186" s="3">
        <f t="shared" si="46"/>
        <v>1.8835152365468049</v>
      </c>
      <c r="S186" s="3">
        <f t="shared" si="47"/>
        <v>34.730855133479452</v>
      </c>
      <c r="T186" s="3">
        <f t="shared" si="48"/>
        <v>34.350331797694928</v>
      </c>
      <c r="U186" s="3">
        <f t="shared" si="49"/>
        <v>30.918813068825617</v>
      </c>
      <c r="V186" s="3">
        <f t="shared" si="50"/>
        <v>100</v>
      </c>
    </row>
    <row r="187" spans="1:22" x14ac:dyDescent="0.3">
      <c r="A187" t="s">
        <v>352</v>
      </c>
      <c r="B187">
        <v>43.551499999999997</v>
      </c>
      <c r="C187">
        <v>20.9831</v>
      </c>
      <c r="D187">
        <v>36.159700000000001</v>
      </c>
      <c r="E187">
        <v>6.6699999999999997E-3</v>
      </c>
      <c r="F187">
        <v>4.2700000000000004E-3</v>
      </c>
      <c r="G187">
        <v>2.2799999999999999E-3</v>
      </c>
      <c r="H187">
        <v>100.708</v>
      </c>
      <c r="J187">
        <f t="shared" si="40"/>
        <v>4.4066666666666664E-3</v>
      </c>
      <c r="K187" s="10">
        <f t="shared" si="41"/>
        <v>44.066666666666663</v>
      </c>
      <c r="L187" s="7">
        <f t="shared" si="39"/>
        <v>0.21981886482586835</v>
      </c>
      <c r="N187" s="3">
        <f t="shared" si="42"/>
        <v>36.159700000000001</v>
      </c>
      <c r="O187" s="3">
        <f t="shared" si="43"/>
        <v>0.65449469744229571</v>
      </c>
      <c r="P187" s="3">
        <f t="shared" si="44"/>
        <v>0.64744315129811991</v>
      </c>
      <c r="Q187" s="3">
        <f t="shared" si="45"/>
        <v>0.58115158793701627</v>
      </c>
      <c r="R187" s="3">
        <f t="shared" si="46"/>
        <v>1.883089436677432</v>
      </c>
      <c r="S187" s="3">
        <f t="shared" si="47"/>
        <v>34.75643188764851</v>
      </c>
      <c r="T187" s="3">
        <f t="shared" si="48"/>
        <v>34.38196501385957</v>
      </c>
      <c r="U187" s="3">
        <f t="shared" si="49"/>
        <v>30.861603098491912</v>
      </c>
      <c r="V187" s="3">
        <f t="shared" si="50"/>
        <v>100</v>
      </c>
    </row>
    <row r="188" spans="1:22" x14ac:dyDescent="0.3">
      <c r="A188" t="s">
        <v>353</v>
      </c>
      <c r="B188">
        <v>41.213900000000002</v>
      </c>
      <c r="C188">
        <v>22.837900000000001</v>
      </c>
      <c r="D188">
        <v>36.696100000000001</v>
      </c>
      <c r="E188">
        <v>0.11064</v>
      </c>
      <c r="F188">
        <v>0.10609</v>
      </c>
      <c r="G188">
        <v>0.10337</v>
      </c>
      <c r="H188">
        <v>101.068</v>
      </c>
      <c r="J188">
        <f t="shared" si="40"/>
        <v>0.1067</v>
      </c>
      <c r="K188" s="10">
        <f t="shared" si="41"/>
        <v>1067</v>
      </c>
      <c r="L188" s="7">
        <f t="shared" si="39"/>
        <v>0.36731866274394492</v>
      </c>
      <c r="N188" s="3">
        <f t="shared" si="42"/>
        <v>36.696100000000001</v>
      </c>
      <c r="O188" s="3">
        <f t="shared" si="43"/>
        <v>0.71234872114784775</v>
      </c>
      <c r="P188" s="3">
        <f t="shared" si="44"/>
        <v>0.65704744852282904</v>
      </c>
      <c r="Q188" s="3">
        <f t="shared" si="45"/>
        <v>0.54995863357352559</v>
      </c>
      <c r="R188" s="3">
        <f t="shared" si="46"/>
        <v>1.9193548032442023</v>
      </c>
      <c r="S188" s="3">
        <f t="shared" si="47"/>
        <v>37.113967669958448</v>
      </c>
      <c r="T188" s="3">
        <f t="shared" si="48"/>
        <v>34.232724841298243</v>
      </c>
      <c r="U188" s="3">
        <f t="shared" si="49"/>
        <v>28.653307488743319</v>
      </c>
      <c r="V188" s="3">
        <f t="shared" si="50"/>
        <v>100.00000000000001</v>
      </c>
    </row>
    <row r="189" spans="1:22" x14ac:dyDescent="0.3">
      <c r="A189" t="s">
        <v>354</v>
      </c>
      <c r="B189">
        <v>41.014800000000001</v>
      </c>
      <c r="C189">
        <v>22.640699999999999</v>
      </c>
      <c r="D189">
        <v>36.264200000000002</v>
      </c>
      <c r="E189">
        <v>2.6839999999999999E-2</v>
      </c>
      <c r="F189">
        <v>2.7640000000000001E-2</v>
      </c>
      <c r="G189">
        <v>1.7760000000000001E-2</v>
      </c>
      <c r="H189">
        <v>99.992000000000004</v>
      </c>
      <c r="J189">
        <f t="shared" si="40"/>
        <v>2.4080000000000001E-2</v>
      </c>
      <c r="K189" s="10">
        <f t="shared" si="41"/>
        <v>240.8</v>
      </c>
      <c r="L189" s="7">
        <f t="shared" si="39"/>
        <v>0.54878775496543397</v>
      </c>
      <c r="N189" s="3">
        <f t="shared" si="42"/>
        <v>36.264200000000002</v>
      </c>
      <c r="O189" s="3">
        <f t="shared" si="43"/>
        <v>0.70619775421085451</v>
      </c>
      <c r="P189" s="3">
        <f t="shared" si="44"/>
        <v>0.64931423455684878</v>
      </c>
      <c r="Q189" s="3">
        <f t="shared" si="45"/>
        <v>0.54730184147317862</v>
      </c>
      <c r="R189" s="3">
        <f t="shared" si="46"/>
        <v>1.9028138302408819</v>
      </c>
      <c r="S189" s="3">
        <f t="shared" si="47"/>
        <v>37.113339360238683</v>
      </c>
      <c r="T189" s="3">
        <f t="shared" si="48"/>
        <v>34.12389715890653</v>
      </c>
      <c r="U189" s="3">
        <f t="shared" si="49"/>
        <v>28.76276348085479</v>
      </c>
      <c r="V189" s="3">
        <f t="shared" si="50"/>
        <v>100</v>
      </c>
    </row>
    <row r="190" spans="1:22" x14ac:dyDescent="0.3">
      <c r="A190" t="s">
        <v>355</v>
      </c>
      <c r="B190">
        <v>43.455399999999997</v>
      </c>
      <c r="C190">
        <v>21.113099999999999</v>
      </c>
      <c r="D190">
        <v>36.137599999999999</v>
      </c>
      <c r="E190">
        <v>7.6600000000000001E-3</v>
      </c>
      <c r="F190">
        <v>1E-4</v>
      </c>
      <c r="G190">
        <v>1.1999999999999999E-3</v>
      </c>
      <c r="H190">
        <v>100.715</v>
      </c>
      <c r="J190">
        <f t="shared" si="40"/>
        <v>2.986666666666667E-3</v>
      </c>
      <c r="K190" s="10">
        <f t="shared" si="41"/>
        <v>29.866666666666671</v>
      </c>
      <c r="L190" s="7">
        <f t="shared" si="39"/>
        <v>0.40844257042249327</v>
      </c>
      <c r="N190" s="3">
        <f t="shared" si="42"/>
        <v>36.137599999999999</v>
      </c>
      <c r="O190" s="3">
        <f t="shared" si="43"/>
        <v>0.65854959451029316</v>
      </c>
      <c r="P190" s="3">
        <f t="shared" si="44"/>
        <v>0.64704744852282903</v>
      </c>
      <c r="Q190" s="3">
        <f t="shared" si="45"/>
        <v>0.57986922871630631</v>
      </c>
      <c r="R190" s="3">
        <f t="shared" si="46"/>
        <v>1.8854662717494284</v>
      </c>
      <c r="S190" s="3">
        <f t="shared" si="47"/>
        <v>34.927678334932949</v>
      </c>
      <c r="T190" s="3">
        <f t="shared" si="48"/>
        <v>34.317635813366557</v>
      </c>
      <c r="U190" s="3">
        <f t="shared" si="49"/>
        <v>30.754685851700497</v>
      </c>
      <c r="V190" s="3">
        <f t="shared" si="50"/>
        <v>100.00000000000001</v>
      </c>
    </row>
    <row r="191" spans="1:22" x14ac:dyDescent="0.3">
      <c r="A191" t="s">
        <v>356</v>
      </c>
      <c r="B191">
        <v>42.462600000000002</v>
      </c>
      <c r="C191">
        <v>21.581900000000001</v>
      </c>
      <c r="D191">
        <v>36.407600000000002</v>
      </c>
      <c r="E191">
        <v>5.1399999999999996E-3</v>
      </c>
      <c r="F191">
        <v>-9.5E-4</v>
      </c>
      <c r="G191">
        <v>-2.7200000000000002E-3</v>
      </c>
      <c r="H191">
        <v>100.45399999999999</v>
      </c>
      <c r="J191">
        <f t="shared" si="40"/>
        <v>4.8999999999999966E-4</v>
      </c>
      <c r="K191" s="10">
        <f t="shared" si="41"/>
        <v>4.8999999999999968</v>
      </c>
      <c r="L191" s="7">
        <f t="shared" si="39"/>
        <v>0.41231177523810791</v>
      </c>
      <c r="N191" s="3">
        <f t="shared" si="42"/>
        <v>36.407600000000002</v>
      </c>
      <c r="O191" s="3">
        <f t="shared" si="43"/>
        <v>0.6731721771678103</v>
      </c>
      <c r="P191" s="3">
        <f t="shared" si="44"/>
        <v>0.6518818263205014</v>
      </c>
      <c r="Q191" s="3">
        <f t="shared" si="45"/>
        <v>0.5666212970376302</v>
      </c>
      <c r="R191" s="3">
        <f t="shared" si="46"/>
        <v>1.8916753005259417</v>
      </c>
      <c r="S191" s="3">
        <f t="shared" si="47"/>
        <v>35.586031967571209</v>
      </c>
      <c r="T191" s="3">
        <f t="shared" si="48"/>
        <v>34.460556002357222</v>
      </c>
      <c r="U191" s="3">
        <f t="shared" si="49"/>
        <v>29.953412030071583</v>
      </c>
      <c r="V191" s="3">
        <f t="shared" si="50"/>
        <v>100</v>
      </c>
    </row>
    <row r="192" spans="1:22" x14ac:dyDescent="0.3">
      <c r="A192" t="s">
        <v>357</v>
      </c>
      <c r="B192">
        <v>37.029699999999998</v>
      </c>
      <c r="C192">
        <v>24.9834</v>
      </c>
      <c r="D192">
        <v>35.260599999999997</v>
      </c>
      <c r="E192">
        <v>6.3299999999999997E-3</v>
      </c>
      <c r="F192">
        <v>2.6700000000000001E-3</v>
      </c>
      <c r="G192">
        <v>2.14E-3</v>
      </c>
      <c r="H192">
        <v>97.284899999999993</v>
      </c>
      <c r="J192">
        <f t="shared" si="40"/>
        <v>3.7133333333333328E-3</v>
      </c>
      <c r="K192" s="10">
        <f t="shared" si="41"/>
        <v>37.133333333333326</v>
      </c>
      <c r="L192" s="7">
        <f t="shared" si="39"/>
        <v>0.22815418763049994</v>
      </c>
      <c r="N192" s="3">
        <f t="shared" si="42"/>
        <v>35.260599999999997</v>
      </c>
      <c r="O192" s="3">
        <f t="shared" si="43"/>
        <v>0.7792701185277604</v>
      </c>
      <c r="P192" s="3">
        <f t="shared" si="44"/>
        <v>0.63134467323187105</v>
      </c>
      <c r="Q192" s="3">
        <f t="shared" si="45"/>
        <v>0.49412463303976512</v>
      </c>
      <c r="R192" s="3">
        <f t="shared" si="46"/>
        <v>1.9047394247993965</v>
      </c>
      <c r="S192" s="3">
        <f t="shared" si="47"/>
        <v>40.912164067262466</v>
      </c>
      <c r="T192" s="3">
        <f t="shared" si="48"/>
        <v>33.14598653295387</v>
      </c>
      <c r="U192" s="3">
        <f t="shared" si="49"/>
        <v>25.941849399783667</v>
      </c>
      <c r="V192" s="3">
        <f t="shared" si="50"/>
        <v>100</v>
      </c>
    </row>
    <row r="193" spans="1:22" x14ac:dyDescent="0.3">
      <c r="A193" t="s">
        <v>358</v>
      </c>
      <c r="B193">
        <v>43.337699999999998</v>
      </c>
      <c r="C193">
        <v>21.078099999999999</v>
      </c>
      <c r="D193">
        <v>36.013100000000001</v>
      </c>
      <c r="E193">
        <v>2.53E-2</v>
      </c>
      <c r="F193">
        <v>1.9349999999999999E-2</v>
      </c>
      <c r="G193">
        <v>2.281E-2</v>
      </c>
      <c r="H193">
        <v>100.496</v>
      </c>
      <c r="J193">
        <f t="shared" si="40"/>
        <v>2.2486666666666665E-2</v>
      </c>
      <c r="K193" s="10">
        <f t="shared" si="41"/>
        <v>224.86666666666665</v>
      </c>
      <c r="L193" s="7">
        <f t="shared" si="39"/>
        <v>0.29881488137864443</v>
      </c>
      <c r="N193" s="3">
        <f t="shared" si="42"/>
        <v>36.013100000000001</v>
      </c>
      <c r="O193" s="3">
        <f t="shared" si="43"/>
        <v>0.65745789145352462</v>
      </c>
      <c r="P193" s="3">
        <f t="shared" si="44"/>
        <v>0.64481826320501345</v>
      </c>
      <c r="Q193" s="3">
        <f t="shared" si="45"/>
        <v>0.57829863891112887</v>
      </c>
      <c r="R193" s="3">
        <f t="shared" si="46"/>
        <v>1.8805747935696668</v>
      </c>
      <c r="S193" s="3">
        <f t="shared" si="47"/>
        <v>34.960475579147378</v>
      </c>
      <c r="T193" s="3">
        <f t="shared" si="48"/>
        <v>34.288360420966463</v>
      </c>
      <c r="U193" s="3">
        <f t="shared" si="49"/>
        <v>30.75116399988616</v>
      </c>
      <c r="V193" s="3">
        <f t="shared" si="50"/>
        <v>100</v>
      </c>
    </row>
    <row r="194" spans="1:22" x14ac:dyDescent="0.3">
      <c r="A194" t="s">
        <v>360</v>
      </c>
      <c r="B194">
        <v>43.7393</v>
      </c>
      <c r="C194">
        <v>20.807700000000001</v>
      </c>
      <c r="D194">
        <v>36.3322</v>
      </c>
      <c r="E194">
        <v>2.385E-2</v>
      </c>
      <c r="F194">
        <v>2.027E-2</v>
      </c>
      <c r="G194">
        <v>1.669E-2</v>
      </c>
      <c r="H194">
        <v>100.94</v>
      </c>
      <c r="J194">
        <f t="shared" si="40"/>
        <v>2.027E-2</v>
      </c>
      <c r="K194" s="10">
        <f t="shared" si="41"/>
        <v>202.7</v>
      </c>
      <c r="L194" s="7">
        <f t="shared" si="39"/>
        <v>0.35799999999999998</v>
      </c>
      <c r="N194" s="3">
        <f t="shared" si="42"/>
        <v>36.3322</v>
      </c>
      <c r="O194" s="3">
        <f t="shared" si="43"/>
        <v>0.64902370555208977</v>
      </c>
      <c r="P194" s="3">
        <f t="shared" si="44"/>
        <v>0.65053178155774394</v>
      </c>
      <c r="Q194" s="3">
        <f t="shared" si="45"/>
        <v>0.58365759274085938</v>
      </c>
      <c r="R194" s="3">
        <f t="shared" si="46"/>
        <v>1.883213079850693</v>
      </c>
      <c r="S194" s="3">
        <f t="shared" si="47"/>
        <v>34.463636244685937</v>
      </c>
      <c r="T194" s="3">
        <f t="shared" si="48"/>
        <v>34.54371619006173</v>
      </c>
      <c r="U194" s="3">
        <f t="shared" si="49"/>
        <v>30.992647565252341</v>
      </c>
      <c r="V194" s="3">
        <f t="shared" si="50"/>
        <v>100.00000000000001</v>
      </c>
    </row>
    <row r="195" spans="1:22" x14ac:dyDescent="0.3">
      <c r="A195" t="s">
        <v>361</v>
      </c>
      <c r="B195">
        <v>41.185000000000002</v>
      </c>
      <c r="C195">
        <v>22.5593</v>
      </c>
      <c r="D195">
        <v>36.261699999999998</v>
      </c>
      <c r="E195">
        <v>3.1260000000000003E-2</v>
      </c>
      <c r="F195">
        <v>2.9499999999999998E-2</v>
      </c>
      <c r="G195">
        <v>2.8549999999999999E-2</v>
      </c>
      <c r="H195">
        <v>100.095</v>
      </c>
      <c r="J195">
        <f t="shared" si="40"/>
        <v>2.9770000000000001E-2</v>
      </c>
      <c r="K195" s="10">
        <f t="shared" si="41"/>
        <v>297.7</v>
      </c>
      <c r="L195" s="7">
        <f t="shared" si="39"/>
        <v>0.13750272724568072</v>
      </c>
      <c r="N195" s="3">
        <f t="shared" si="42"/>
        <v>36.261699999999998</v>
      </c>
      <c r="O195" s="3">
        <f t="shared" si="43"/>
        <v>0.70365876481597001</v>
      </c>
      <c r="P195" s="3">
        <f t="shared" si="44"/>
        <v>0.64926947179946282</v>
      </c>
      <c r="Q195" s="3">
        <f t="shared" si="45"/>
        <v>0.5495729917267147</v>
      </c>
      <c r="R195" s="3">
        <f t="shared" si="46"/>
        <v>1.9025012283421476</v>
      </c>
      <c r="S195" s="3">
        <f t="shared" si="47"/>
        <v>36.985982155141258</v>
      </c>
      <c r="T195" s="3">
        <f t="shared" si="48"/>
        <v>34.127151253680957</v>
      </c>
      <c r="U195" s="3">
        <f t="shared" si="49"/>
        <v>28.886866591177778</v>
      </c>
      <c r="V195" s="3">
        <f t="shared" si="50"/>
        <v>100</v>
      </c>
    </row>
    <row r="196" spans="1:22" x14ac:dyDescent="0.3">
      <c r="A196" t="s">
        <v>362</v>
      </c>
      <c r="B196">
        <v>43.105600000000003</v>
      </c>
      <c r="C196">
        <v>21.095400000000001</v>
      </c>
      <c r="D196">
        <v>35.386499999999998</v>
      </c>
      <c r="E196">
        <v>4.9149999999999999E-2</v>
      </c>
      <c r="F196">
        <v>5.3879999999999997E-2</v>
      </c>
      <c r="G196">
        <v>5.2069999999999998E-2</v>
      </c>
      <c r="H196">
        <v>99.742500000000007</v>
      </c>
      <c r="J196">
        <f t="shared" si="40"/>
        <v>5.1699999999999996E-2</v>
      </c>
      <c r="K196" s="10">
        <f t="shared" si="41"/>
        <v>517</v>
      </c>
      <c r="L196" s="7">
        <f t="shared" ref="L196:L198" si="51">_xlfn.STDEV.S(E196:G196)*100</f>
        <v>0.23866084722886566</v>
      </c>
      <c r="N196" s="3">
        <f t="shared" si="42"/>
        <v>35.386499999999998</v>
      </c>
      <c r="O196" s="3">
        <f t="shared" si="43"/>
        <v>0.65799750467872742</v>
      </c>
      <c r="P196" s="3">
        <f t="shared" si="44"/>
        <v>0.6335989256938227</v>
      </c>
      <c r="Q196" s="3">
        <f t="shared" si="45"/>
        <v>0.57520149452895653</v>
      </c>
      <c r="R196" s="3">
        <f t="shared" si="46"/>
        <v>1.8667979249015068</v>
      </c>
      <c r="S196" s="3">
        <f t="shared" si="47"/>
        <v>35.247387834622955</v>
      </c>
      <c r="T196" s="3">
        <f t="shared" si="48"/>
        <v>33.940413005722178</v>
      </c>
      <c r="U196" s="3">
        <f t="shared" si="49"/>
        <v>30.812199159654863</v>
      </c>
      <c r="V196" s="3">
        <f t="shared" si="50"/>
        <v>100</v>
      </c>
    </row>
    <row r="197" spans="1:22" x14ac:dyDescent="0.3">
      <c r="A197" t="s">
        <v>363</v>
      </c>
      <c r="B197">
        <v>43.664099999999998</v>
      </c>
      <c r="C197">
        <v>20.680299999999999</v>
      </c>
      <c r="D197">
        <v>36.4726</v>
      </c>
      <c r="E197">
        <v>1.5089999999999999E-2</v>
      </c>
      <c r="F197">
        <v>1.5129999999999999E-2</v>
      </c>
      <c r="G197">
        <v>1.18E-2</v>
      </c>
      <c r="H197">
        <v>100.85899999999999</v>
      </c>
      <c r="J197">
        <f t="shared" si="40"/>
        <v>1.4006666666666666E-2</v>
      </c>
      <c r="K197" s="10">
        <f t="shared" si="41"/>
        <v>140.06666666666666</v>
      </c>
      <c r="L197" s="7">
        <f t="shared" si="51"/>
        <v>0.19111340437900562</v>
      </c>
      <c r="N197" s="3">
        <f t="shared" si="42"/>
        <v>36.4726</v>
      </c>
      <c r="O197" s="3">
        <f t="shared" si="43"/>
        <v>0.64504990642545224</v>
      </c>
      <c r="P197" s="3">
        <f t="shared" si="44"/>
        <v>0.65304565801253356</v>
      </c>
      <c r="Q197" s="3">
        <f t="shared" si="45"/>
        <v>0.58265412329863886</v>
      </c>
      <c r="R197" s="3">
        <f t="shared" si="46"/>
        <v>1.8807496877366245</v>
      </c>
      <c r="S197" s="3">
        <f t="shared" si="47"/>
        <v>34.297488423445287</v>
      </c>
      <c r="T197" s="3">
        <f t="shared" si="48"/>
        <v>34.722624827253696</v>
      </c>
      <c r="U197" s="3">
        <f t="shared" si="49"/>
        <v>30.97988674930102</v>
      </c>
      <c r="V197" s="3">
        <f t="shared" si="50"/>
        <v>100</v>
      </c>
    </row>
    <row r="198" spans="1:22" ht="15" thickBot="1" x14ac:dyDescent="0.35">
      <c r="A198" s="26" t="s">
        <v>364</v>
      </c>
      <c r="B198" s="26">
        <v>42.484900000000003</v>
      </c>
      <c r="C198" s="26">
        <v>21.641200000000001</v>
      </c>
      <c r="D198" s="26">
        <v>36.028199999999998</v>
      </c>
      <c r="E198" s="26">
        <v>2.66E-3</v>
      </c>
      <c r="F198" s="26">
        <v>-1E-3</v>
      </c>
      <c r="G198" s="26">
        <v>2.6700000000000001E-3</v>
      </c>
      <c r="H198" s="26">
        <v>100.15900000000001</v>
      </c>
      <c r="I198" s="26"/>
      <c r="J198" s="26">
        <f t="shared" si="40"/>
        <v>1.4433333333333336E-3</v>
      </c>
      <c r="K198" s="27">
        <f t="shared" si="41"/>
        <v>14.433333333333335</v>
      </c>
      <c r="L198" s="28">
        <f t="shared" si="51"/>
        <v>0.21159946439755781</v>
      </c>
      <c r="M198" s="26"/>
      <c r="N198" s="29">
        <f t="shared" si="42"/>
        <v>36.028199999999998</v>
      </c>
      <c r="O198" s="29">
        <f t="shared" si="43"/>
        <v>0.67502183406113536</v>
      </c>
      <c r="P198" s="29">
        <f t="shared" si="44"/>
        <v>0.64508863025962393</v>
      </c>
      <c r="Q198" s="29">
        <f t="shared" si="45"/>
        <v>0.56691886842807582</v>
      </c>
      <c r="R198" s="29">
        <f t="shared" si="46"/>
        <v>1.8870293327488352</v>
      </c>
      <c r="S198" s="29">
        <f t="shared" si="47"/>
        <v>35.771666202868779</v>
      </c>
      <c r="T198" s="29">
        <f t="shared" si="48"/>
        <v>34.185405550634634</v>
      </c>
      <c r="U198" s="29">
        <f t="shared" si="49"/>
        <v>30.042928246496583</v>
      </c>
      <c r="V198" s="29">
        <f t="shared" si="50"/>
        <v>100</v>
      </c>
    </row>
    <row r="199" spans="1:22" x14ac:dyDescent="0.3">
      <c r="A199" t="s">
        <v>394</v>
      </c>
      <c r="B199">
        <v>46.863500000000002</v>
      </c>
      <c r="C199">
        <v>17.215800000000002</v>
      </c>
      <c r="D199">
        <v>34.138100000000001</v>
      </c>
      <c r="E199">
        <v>-7.1000000000000004E-3</v>
      </c>
      <c r="F199">
        <v>9.3000000000000005E-4</v>
      </c>
      <c r="G199">
        <v>3.9300000000000003E-3</v>
      </c>
      <c r="H199">
        <v>98.215199999999996</v>
      </c>
      <c r="J199">
        <f t="shared" ref="J199" si="52">AVERAGE(E199:G199)</f>
        <v>-7.4666666666666664E-4</v>
      </c>
      <c r="K199" s="10">
        <f t="shared" ref="K199" si="53">J199*10000</f>
        <v>-7.4666666666666668</v>
      </c>
      <c r="L199" s="7">
        <f t="shared" ref="L199" si="54">_xlfn.STDEV.S(E199:G199)*100</f>
        <v>0.57029495292640764</v>
      </c>
      <c r="N199" s="3">
        <f t="shared" ref="N199" si="55">D199</f>
        <v>34.138100000000001</v>
      </c>
      <c r="O199" s="3">
        <f t="shared" ref="O199" si="56">C199/32.06</f>
        <v>0.5369868995633188</v>
      </c>
      <c r="P199" s="3">
        <f t="shared" ref="P199" si="57">(N199)/55.85</f>
        <v>0.61124619516562217</v>
      </c>
      <c r="Q199" s="3">
        <f t="shared" ref="Q199" si="58">(B199)/74.94</f>
        <v>0.6253469442220444</v>
      </c>
      <c r="R199" s="3">
        <f t="shared" ref="R199" si="59">SUM(O199:Q199)</f>
        <v>1.7735800389509855</v>
      </c>
      <c r="S199" s="3">
        <f t="shared" ref="S199" si="60">100*O199/R199</f>
        <v>30.277004012794876</v>
      </c>
      <c r="T199" s="3">
        <f t="shared" ref="T199" si="61">100*P199/R199</f>
        <v>34.463975785787163</v>
      </c>
      <c r="U199" s="36">
        <f t="shared" ref="U199" si="62">100*Q199/R199</f>
        <v>35.259020201417954</v>
      </c>
      <c r="V199" s="3">
        <f t="shared" ref="V199" si="63">SUM(S199:U199)</f>
        <v>99.999999999999986</v>
      </c>
    </row>
    <row r="200" spans="1:22" x14ac:dyDescent="0.3">
      <c r="A200" t="s">
        <v>395</v>
      </c>
      <c r="B200">
        <v>45.542299999999997</v>
      </c>
      <c r="C200">
        <v>17.901499999999999</v>
      </c>
      <c r="D200">
        <v>34.484299999999998</v>
      </c>
      <c r="E200">
        <v>-3.7000000000000002E-3</v>
      </c>
      <c r="F200">
        <v>-1.58E-3</v>
      </c>
      <c r="G200">
        <v>-4.8399999999999997E-3</v>
      </c>
      <c r="H200">
        <v>97.918000000000006</v>
      </c>
      <c r="J200">
        <f t="shared" ref="J200:J211" si="64">AVERAGE(E200:G200)</f>
        <v>-3.3733333333333337E-3</v>
      </c>
      <c r="K200" s="10">
        <f t="shared" ref="K200:K211" si="65">J200*10000</f>
        <v>-33.733333333333334</v>
      </c>
      <c r="L200" s="7">
        <f t="shared" ref="L200:L211" si="66">_xlfn.STDEV.S(E200:G200)*100</f>
        <v>0.16543679558469854</v>
      </c>
      <c r="N200" s="3">
        <f t="shared" ref="N200:N211" si="67">D200</f>
        <v>34.484299999999998</v>
      </c>
      <c r="O200" s="3">
        <f t="shared" ref="O200:O211" si="68">C200/32.06</f>
        <v>0.5583749220212102</v>
      </c>
      <c r="P200" s="3">
        <f t="shared" ref="P200:P211" si="69">(N200)/55.85</f>
        <v>0.61744494180841536</v>
      </c>
      <c r="Q200" s="3">
        <f t="shared" ref="Q200:Q211" si="70">(B200)/74.94</f>
        <v>0.60771684013877769</v>
      </c>
      <c r="R200" s="3">
        <f t="shared" ref="R200:R211" si="71">SUM(O200:Q200)</f>
        <v>1.7835367039684034</v>
      </c>
      <c r="S200" s="3">
        <f t="shared" ref="S200:S211" si="72">100*O200/R200</f>
        <v>31.307173033154591</v>
      </c>
      <c r="T200" s="3">
        <f t="shared" ref="T200:T211" si="73">100*P200/R200</f>
        <v>34.619132896709587</v>
      </c>
      <c r="U200" s="36">
        <f t="shared" ref="U200:U211" si="74">100*Q200/R200</f>
        <v>34.073694070135815</v>
      </c>
      <c r="V200" s="3">
        <f t="shared" ref="V200:V211" si="75">SUM(S200:U200)</f>
        <v>100</v>
      </c>
    </row>
    <row r="201" spans="1:22" x14ac:dyDescent="0.3">
      <c r="A201" t="s">
        <v>396</v>
      </c>
      <c r="B201">
        <v>45.460900000000002</v>
      </c>
      <c r="C201">
        <v>17.654199999999999</v>
      </c>
      <c r="D201">
        <v>32.034799999999997</v>
      </c>
      <c r="E201">
        <v>-1.91E-3</v>
      </c>
      <c r="F201">
        <v>1.9E-3</v>
      </c>
      <c r="G201">
        <v>-1.8799999999999999E-3</v>
      </c>
      <c r="H201">
        <v>95.147999999999996</v>
      </c>
      <c r="J201">
        <f t="shared" si="64"/>
        <v>-6.3000000000000003E-4</v>
      </c>
      <c r="K201" s="10">
        <f t="shared" si="65"/>
        <v>-6.3</v>
      </c>
      <c r="L201" s="7">
        <f t="shared" si="66"/>
        <v>0.2191095616352696</v>
      </c>
      <c r="N201" s="3">
        <f t="shared" si="67"/>
        <v>32.034799999999997</v>
      </c>
      <c r="O201" s="3">
        <f t="shared" si="68"/>
        <v>0.55066126013724259</v>
      </c>
      <c r="P201" s="3">
        <f t="shared" si="69"/>
        <v>0.57358639212175466</v>
      </c>
      <c r="Q201" s="3">
        <f t="shared" si="70"/>
        <v>0.60663063784360827</v>
      </c>
      <c r="R201" s="3">
        <f t="shared" si="71"/>
        <v>1.7308782901026056</v>
      </c>
      <c r="S201" s="3">
        <f t="shared" si="72"/>
        <v>31.813979254693848</v>
      </c>
      <c r="T201" s="3">
        <f t="shared" si="73"/>
        <v>33.138458977826382</v>
      </c>
      <c r="U201" s="36">
        <f t="shared" si="74"/>
        <v>35.047561767479763</v>
      </c>
      <c r="V201" s="3">
        <f t="shared" si="75"/>
        <v>99.999999999999986</v>
      </c>
    </row>
    <row r="202" spans="1:22" x14ac:dyDescent="0.3">
      <c r="A202" t="s">
        <v>397</v>
      </c>
      <c r="B202">
        <v>45.7789</v>
      </c>
      <c r="C202">
        <v>16.9361</v>
      </c>
      <c r="D202">
        <v>30.693100000000001</v>
      </c>
      <c r="E202">
        <v>-4.5900000000000003E-3</v>
      </c>
      <c r="F202">
        <v>-1.15E-3</v>
      </c>
      <c r="G202">
        <v>-4.4999999999999999E-4</v>
      </c>
      <c r="H202">
        <v>93.401899999999998</v>
      </c>
      <c r="J202">
        <f t="shared" si="64"/>
        <v>-2.0633333333333333E-3</v>
      </c>
      <c r="K202" s="10">
        <f t="shared" si="65"/>
        <v>-20.633333333333333</v>
      </c>
      <c r="L202" s="7">
        <f t="shared" si="66"/>
        <v>0.22159723223301625</v>
      </c>
      <c r="N202" s="3">
        <f t="shared" si="67"/>
        <v>30.693100000000001</v>
      </c>
      <c r="O202" s="3">
        <f t="shared" si="68"/>
        <v>0.52826263256394257</v>
      </c>
      <c r="P202" s="3">
        <f t="shared" si="69"/>
        <v>0.54956311548791403</v>
      </c>
      <c r="Q202" s="3">
        <f t="shared" si="70"/>
        <v>0.61087403255938089</v>
      </c>
      <c r="R202" s="3">
        <f t="shared" si="71"/>
        <v>1.6886997806112376</v>
      </c>
      <c r="S202" s="3">
        <f t="shared" si="72"/>
        <v>31.282211239035863</v>
      </c>
      <c r="T202" s="3">
        <f t="shared" si="73"/>
        <v>32.543565280087591</v>
      </c>
      <c r="U202" s="36">
        <f t="shared" si="74"/>
        <v>36.174223480876535</v>
      </c>
      <c r="V202" s="3">
        <f t="shared" si="75"/>
        <v>99.999999999999986</v>
      </c>
    </row>
    <row r="203" spans="1:22" x14ac:dyDescent="0.3">
      <c r="A203" t="s">
        <v>398</v>
      </c>
      <c r="B203">
        <v>45.945599999999999</v>
      </c>
      <c r="C203">
        <v>17.673300000000001</v>
      </c>
      <c r="D203">
        <v>34.383000000000003</v>
      </c>
      <c r="E203">
        <v>2.6800000000000001E-3</v>
      </c>
      <c r="F203">
        <v>-1.6000000000000001E-3</v>
      </c>
      <c r="G203">
        <v>-1.47E-3</v>
      </c>
      <c r="H203">
        <v>98.001400000000004</v>
      </c>
      <c r="J203">
        <f t="shared" si="64"/>
        <v>-1.2999999999999999E-4</v>
      </c>
      <c r="K203" s="10">
        <f t="shared" si="65"/>
        <v>-1.2999999999999998</v>
      </c>
      <c r="L203" s="7">
        <f t="shared" si="66"/>
        <v>0.24343993098914565</v>
      </c>
      <c r="N203" s="3">
        <f t="shared" si="67"/>
        <v>34.383000000000003</v>
      </c>
      <c r="O203" s="3">
        <f t="shared" si="68"/>
        <v>0.55125701809107919</v>
      </c>
      <c r="P203" s="3">
        <f t="shared" si="69"/>
        <v>0.61563115487914055</v>
      </c>
      <c r="Q203" s="3">
        <f t="shared" si="70"/>
        <v>0.61309847878302648</v>
      </c>
      <c r="R203" s="3">
        <f t="shared" si="71"/>
        <v>1.7799866517532461</v>
      </c>
      <c r="S203" s="3">
        <f t="shared" si="72"/>
        <v>30.969727640828296</v>
      </c>
      <c r="T203" s="3">
        <f t="shared" si="73"/>
        <v>34.586279300058678</v>
      </c>
      <c r="U203" s="36">
        <f t="shared" si="74"/>
        <v>34.443993059113026</v>
      </c>
      <c r="V203" s="3">
        <f t="shared" si="75"/>
        <v>100</v>
      </c>
    </row>
    <row r="204" spans="1:22" x14ac:dyDescent="0.3">
      <c r="A204" t="s">
        <v>399</v>
      </c>
      <c r="B204">
        <v>45.013500000000001</v>
      </c>
      <c r="C204">
        <v>18.116700000000002</v>
      </c>
      <c r="D204">
        <v>34.600200000000001</v>
      </c>
      <c r="E204">
        <v>-3.8600000000000001E-3</v>
      </c>
      <c r="F204">
        <v>-7.2000000000000005E-4</v>
      </c>
      <c r="G204">
        <v>6.4000000000000005E-4</v>
      </c>
      <c r="H204">
        <v>97.726399999999998</v>
      </c>
      <c r="J204">
        <f t="shared" si="64"/>
        <v>-1.3133333333333332E-3</v>
      </c>
      <c r="K204" s="10">
        <f t="shared" si="65"/>
        <v>-13.133333333333333</v>
      </c>
      <c r="L204" s="7">
        <f t="shared" si="66"/>
        <v>0.23079283639951509</v>
      </c>
      <c r="N204" s="3">
        <f t="shared" si="67"/>
        <v>34.600200000000001</v>
      </c>
      <c r="O204" s="3">
        <f t="shared" si="68"/>
        <v>0.56508733624454155</v>
      </c>
      <c r="P204" s="3">
        <f t="shared" si="69"/>
        <v>0.61952014324082361</v>
      </c>
      <c r="Q204" s="3">
        <f t="shared" si="70"/>
        <v>0.6006605284227382</v>
      </c>
      <c r="R204" s="3">
        <f t="shared" si="71"/>
        <v>1.7852680079081034</v>
      </c>
      <c r="S204" s="3">
        <f t="shared" si="72"/>
        <v>31.652801357633994</v>
      </c>
      <c r="T204" s="3">
        <f t="shared" si="73"/>
        <v>34.701800541799294</v>
      </c>
      <c r="U204" s="36">
        <f t="shared" si="74"/>
        <v>33.645398100566716</v>
      </c>
      <c r="V204" s="3">
        <f t="shared" si="75"/>
        <v>100</v>
      </c>
    </row>
    <row r="205" spans="1:22" x14ac:dyDescent="0.3">
      <c r="A205" t="s">
        <v>400</v>
      </c>
      <c r="B205">
        <v>45.359200000000001</v>
      </c>
      <c r="C205">
        <v>18.4254</v>
      </c>
      <c r="D205">
        <v>34.497399999999999</v>
      </c>
      <c r="E205">
        <v>-6.3099999999999996E-3</v>
      </c>
      <c r="F205">
        <v>4.28E-3</v>
      </c>
      <c r="G205">
        <v>6.0999999999999997E-4</v>
      </c>
      <c r="H205">
        <v>98.280600000000007</v>
      </c>
      <c r="J205">
        <f t="shared" si="64"/>
        <v>-4.7333333333333326E-4</v>
      </c>
      <c r="K205" s="10">
        <f t="shared" si="65"/>
        <v>-4.7333333333333325</v>
      </c>
      <c r="L205" s="7">
        <f t="shared" si="66"/>
        <v>0.53774746241459226</v>
      </c>
      <c r="N205" s="3">
        <f t="shared" si="67"/>
        <v>34.497399999999999</v>
      </c>
      <c r="O205" s="3">
        <f t="shared" si="68"/>
        <v>0.57471615720524016</v>
      </c>
      <c r="P205" s="3">
        <f t="shared" si="69"/>
        <v>0.61767949865711724</v>
      </c>
      <c r="Q205" s="3">
        <f t="shared" si="70"/>
        <v>0.60527355217507339</v>
      </c>
      <c r="R205" s="3">
        <f t="shared" si="71"/>
        <v>1.7976692080374308</v>
      </c>
      <c r="S205" s="3">
        <f t="shared" si="72"/>
        <v>31.970072949776725</v>
      </c>
      <c r="T205" s="3">
        <f t="shared" si="73"/>
        <v>34.360019957812845</v>
      </c>
      <c r="U205" s="36">
        <f t="shared" si="74"/>
        <v>33.669907092410433</v>
      </c>
      <c r="V205" s="3">
        <f t="shared" si="75"/>
        <v>100</v>
      </c>
    </row>
    <row r="206" spans="1:22" x14ac:dyDescent="0.3">
      <c r="A206" t="s">
        <v>401</v>
      </c>
      <c r="B206">
        <v>44.058100000000003</v>
      </c>
      <c r="C206">
        <v>19.305199999999999</v>
      </c>
      <c r="D206">
        <v>34.902700000000003</v>
      </c>
      <c r="E206">
        <v>4.4000000000000002E-4</v>
      </c>
      <c r="F206">
        <v>-2.8900000000000002E-3</v>
      </c>
      <c r="G206">
        <v>-6.3099999999999996E-3</v>
      </c>
      <c r="H206">
        <v>98.257199999999997</v>
      </c>
      <c r="J206">
        <f t="shared" si="64"/>
        <v>-2.9200000000000003E-3</v>
      </c>
      <c r="K206" s="10">
        <f t="shared" si="65"/>
        <v>-29.200000000000003</v>
      </c>
      <c r="L206" s="7">
        <f t="shared" si="66"/>
        <v>0.33750999985185615</v>
      </c>
      <c r="N206" s="3">
        <f t="shared" si="67"/>
        <v>34.902700000000003</v>
      </c>
      <c r="O206" s="3">
        <f t="shared" si="68"/>
        <v>0.60215845290081094</v>
      </c>
      <c r="P206" s="3">
        <f t="shared" si="69"/>
        <v>0.62493643688451217</v>
      </c>
      <c r="Q206" s="3">
        <f t="shared" si="70"/>
        <v>0.58791166266346417</v>
      </c>
      <c r="R206" s="3">
        <f t="shared" si="71"/>
        <v>1.8150065524487873</v>
      </c>
      <c r="S206" s="3">
        <f t="shared" si="72"/>
        <v>33.176654491323198</v>
      </c>
      <c r="T206" s="3">
        <f t="shared" si="73"/>
        <v>34.431635304090477</v>
      </c>
      <c r="U206" s="36">
        <f t="shared" si="74"/>
        <v>32.391710204586317</v>
      </c>
      <c r="V206" s="3">
        <f t="shared" si="75"/>
        <v>99.999999999999986</v>
      </c>
    </row>
    <row r="207" spans="1:22" x14ac:dyDescent="0.3">
      <c r="A207" t="s">
        <v>402</v>
      </c>
      <c r="B207">
        <v>46.03</v>
      </c>
      <c r="C207">
        <v>17.142499999999998</v>
      </c>
      <c r="D207">
        <v>29.960599999999999</v>
      </c>
      <c r="E207">
        <v>-4.0600000000000002E-3</v>
      </c>
      <c r="F207">
        <v>-6.2E-4</v>
      </c>
      <c r="G207">
        <v>-3.5799999999999998E-3</v>
      </c>
      <c r="H207">
        <v>93.124799999999993</v>
      </c>
      <c r="J207">
        <f t="shared" si="64"/>
        <v>-2.7533333333333333E-3</v>
      </c>
      <c r="K207" s="10">
        <f t="shared" si="65"/>
        <v>-27.533333333333335</v>
      </c>
      <c r="L207" s="7">
        <f t="shared" si="66"/>
        <v>0.18630441039689141</v>
      </c>
      <c r="N207" s="3">
        <f t="shared" si="67"/>
        <v>29.960599999999999</v>
      </c>
      <c r="O207" s="3">
        <f t="shared" si="68"/>
        <v>0.53470056144728628</v>
      </c>
      <c r="P207" s="3">
        <f t="shared" si="69"/>
        <v>0.53644762757385855</v>
      </c>
      <c r="Q207" s="3">
        <f t="shared" si="70"/>
        <v>0.61422471310381643</v>
      </c>
      <c r="R207" s="3">
        <f t="shared" si="71"/>
        <v>1.6853729021249615</v>
      </c>
      <c r="S207" s="3">
        <f t="shared" si="72"/>
        <v>31.725949834195273</v>
      </c>
      <c r="T207" s="3">
        <f t="shared" si="73"/>
        <v>31.829610343057706</v>
      </c>
      <c r="U207" s="36">
        <f t="shared" si="74"/>
        <v>36.444439822747007</v>
      </c>
      <c r="V207" s="3">
        <f t="shared" si="75"/>
        <v>99.999999999999986</v>
      </c>
    </row>
    <row r="208" spans="1:22" x14ac:dyDescent="0.3">
      <c r="A208" t="s">
        <v>403</v>
      </c>
      <c r="B208">
        <v>45.089199999999998</v>
      </c>
      <c r="C208">
        <v>18.5459</v>
      </c>
      <c r="D208">
        <v>33.893799999999999</v>
      </c>
      <c r="E208">
        <v>-3.7200000000000002E-3</v>
      </c>
      <c r="F208">
        <v>1.6000000000000001E-3</v>
      </c>
      <c r="G208">
        <v>1.2E-4</v>
      </c>
      <c r="H208">
        <v>97.526799999999994</v>
      </c>
      <c r="J208">
        <f t="shared" si="64"/>
        <v>-6.6666666666666686E-4</v>
      </c>
      <c r="K208" s="10">
        <f t="shared" si="65"/>
        <v>-6.6666666666666687</v>
      </c>
      <c r="L208" s="7">
        <f t="shared" si="66"/>
        <v>0.27458574859838109</v>
      </c>
      <c r="N208" s="3">
        <f t="shared" si="67"/>
        <v>33.893799999999999</v>
      </c>
      <c r="O208" s="3">
        <f t="shared" si="68"/>
        <v>0.57847473487211476</v>
      </c>
      <c r="P208" s="3">
        <f t="shared" si="69"/>
        <v>0.60687197851387642</v>
      </c>
      <c r="Q208" s="3">
        <f t="shared" si="70"/>
        <v>0.60167066986922868</v>
      </c>
      <c r="R208" s="3">
        <f t="shared" si="71"/>
        <v>1.7870173832552199</v>
      </c>
      <c r="S208" s="3">
        <f t="shared" si="72"/>
        <v>32.370962940403452</v>
      </c>
      <c r="T208" s="3">
        <f t="shared" si="73"/>
        <v>33.960048973245136</v>
      </c>
      <c r="U208" s="36">
        <f t="shared" si="74"/>
        <v>33.668988086351412</v>
      </c>
      <c r="V208" s="3">
        <f t="shared" si="75"/>
        <v>100</v>
      </c>
    </row>
    <row r="209" spans="1:22" x14ac:dyDescent="0.3">
      <c r="A209" t="s">
        <v>404</v>
      </c>
      <c r="B209">
        <v>43.965200000000003</v>
      </c>
      <c r="C209">
        <v>19.328099999999999</v>
      </c>
      <c r="D209">
        <v>35.0379</v>
      </c>
      <c r="E209">
        <v>-3.81E-3</v>
      </c>
      <c r="F209">
        <v>2.0000000000000002E-5</v>
      </c>
      <c r="G209">
        <v>-3.2299999999999998E-3</v>
      </c>
      <c r="H209">
        <v>98.324100000000001</v>
      </c>
      <c r="J209">
        <f t="shared" si="64"/>
        <v>-2.3400000000000001E-3</v>
      </c>
      <c r="K209" s="10">
        <f t="shared" si="65"/>
        <v>-23.400000000000002</v>
      </c>
      <c r="L209" s="7">
        <f t="shared" si="66"/>
        <v>0.20642916460616698</v>
      </c>
      <c r="N209" s="3">
        <f t="shared" si="67"/>
        <v>35.0379</v>
      </c>
      <c r="O209" s="3">
        <f t="shared" si="68"/>
        <v>0.6028727386150966</v>
      </c>
      <c r="P209" s="3">
        <f t="shared" si="69"/>
        <v>0.62735720680393914</v>
      </c>
      <c r="Q209" s="3">
        <f t="shared" si="70"/>
        <v>0.58667200427008281</v>
      </c>
      <c r="R209" s="3">
        <f t="shared" si="71"/>
        <v>1.8169019496891186</v>
      </c>
      <c r="S209" s="3">
        <f t="shared" si="72"/>
        <v>33.181357899816845</v>
      </c>
      <c r="T209" s="3">
        <f t="shared" si="73"/>
        <v>34.52895225916199</v>
      </c>
      <c r="U209" s="36">
        <f t="shared" si="74"/>
        <v>32.289689841021165</v>
      </c>
      <c r="V209" s="3">
        <f t="shared" si="75"/>
        <v>100</v>
      </c>
    </row>
    <row r="210" spans="1:22" x14ac:dyDescent="0.3">
      <c r="A210" t="s">
        <v>405</v>
      </c>
      <c r="B210">
        <v>44.361899999999999</v>
      </c>
      <c r="C210">
        <v>19.339200000000002</v>
      </c>
      <c r="D210">
        <v>34.904000000000003</v>
      </c>
      <c r="E210">
        <v>-2.1000000000000001E-4</v>
      </c>
      <c r="F210">
        <v>1.25E-3</v>
      </c>
      <c r="G210">
        <v>-2.97E-3</v>
      </c>
      <c r="H210">
        <v>98.603099999999998</v>
      </c>
      <c r="J210">
        <f t="shared" si="64"/>
        <v>-6.4333333333333332E-4</v>
      </c>
      <c r="K210" s="10">
        <f t="shared" si="65"/>
        <v>-6.4333333333333336</v>
      </c>
      <c r="L210" s="7">
        <f t="shared" si="66"/>
        <v>0.21431130005982729</v>
      </c>
      <c r="N210" s="3">
        <f t="shared" si="67"/>
        <v>34.904000000000003</v>
      </c>
      <c r="O210" s="3">
        <f t="shared" si="68"/>
        <v>0.60321896444167189</v>
      </c>
      <c r="P210" s="3">
        <f t="shared" si="69"/>
        <v>0.62495971351835278</v>
      </c>
      <c r="Q210" s="3">
        <f t="shared" si="70"/>
        <v>0.59196557245796633</v>
      </c>
      <c r="R210" s="3">
        <f t="shared" si="71"/>
        <v>1.8201442504179912</v>
      </c>
      <c r="S210" s="3">
        <f t="shared" si="72"/>
        <v>33.141272418553875</v>
      </c>
      <c r="T210" s="3">
        <f t="shared" si="73"/>
        <v>34.335724400680469</v>
      </c>
      <c r="U210" s="36">
        <f t="shared" si="74"/>
        <v>32.523003180765649</v>
      </c>
      <c r="V210" s="3">
        <f t="shared" si="75"/>
        <v>100</v>
      </c>
    </row>
    <row r="211" spans="1:22" x14ac:dyDescent="0.3">
      <c r="A211" t="s">
        <v>420</v>
      </c>
      <c r="B211">
        <v>45.939300000000003</v>
      </c>
      <c r="C211">
        <v>18.148</v>
      </c>
      <c r="D211">
        <v>34.6541</v>
      </c>
      <c r="E211">
        <v>1.16E-3</v>
      </c>
      <c r="F211">
        <v>-4.0699999999999998E-3</v>
      </c>
      <c r="G211">
        <v>2.5100000000000001E-3</v>
      </c>
      <c r="H211">
        <v>98.741</v>
      </c>
      <c r="J211">
        <f t="shared" si="64"/>
        <v>-1.3333333333333326E-4</v>
      </c>
      <c r="K211" s="10">
        <f t="shared" si="65"/>
        <v>-1.3333333333333326</v>
      </c>
      <c r="L211" s="7">
        <f t="shared" si="66"/>
        <v>0.34754328267617735</v>
      </c>
      <c r="N211" s="3">
        <f t="shared" si="67"/>
        <v>34.6541</v>
      </c>
      <c r="O211" s="3">
        <f t="shared" si="68"/>
        <v>0.56606363069245158</v>
      </c>
      <c r="P211" s="3">
        <f t="shared" si="69"/>
        <v>0.6204852282900627</v>
      </c>
      <c r="Q211" s="3">
        <f t="shared" si="70"/>
        <v>0.61301441152922342</v>
      </c>
      <c r="R211" s="3">
        <f t="shared" si="71"/>
        <v>1.7995632705117375</v>
      </c>
      <c r="S211" s="3">
        <f t="shared" si="72"/>
        <v>31.455611479083</v>
      </c>
      <c r="T211" s="3">
        <f t="shared" si="73"/>
        <v>34.47976731118861</v>
      </c>
      <c r="U211" s="36">
        <f t="shared" si="74"/>
        <v>34.064621209728401</v>
      </c>
      <c r="V211" s="3">
        <f t="shared" si="75"/>
        <v>100.00000000000001</v>
      </c>
    </row>
    <row r="212" spans="1:22" x14ac:dyDescent="0.3">
      <c r="A212" t="s">
        <v>421</v>
      </c>
      <c r="B212">
        <v>45.953099999999999</v>
      </c>
      <c r="C212">
        <v>18.194400000000002</v>
      </c>
      <c r="D212">
        <v>34.660299999999999</v>
      </c>
      <c r="E212">
        <v>-4.6899999999999997E-3</v>
      </c>
      <c r="F212">
        <v>2.2399999999999998E-3</v>
      </c>
      <c r="G212">
        <v>-9.3000000000000005E-4</v>
      </c>
      <c r="H212">
        <v>98.804500000000004</v>
      </c>
      <c r="J212">
        <f t="shared" ref="J212:J264" si="76">AVERAGE(E212:G212)</f>
        <v>-1.1266666666666667E-3</v>
      </c>
      <c r="K212" s="10">
        <f t="shared" ref="K212:K264" si="77">J212*10000</f>
        <v>-11.266666666666666</v>
      </c>
      <c r="L212" s="7">
        <f t="shared" ref="L212:L264" si="78">_xlfn.STDEV.S(E212:G212)*100</f>
        <v>0.3469183381335344</v>
      </c>
      <c r="N212" s="3">
        <f t="shared" ref="N212:N264" si="79">D212</f>
        <v>34.660299999999999</v>
      </c>
      <c r="O212" s="3">
        <f t="shared" ref="O212:O264" si="80">C212/32.06</f>
        <v>0.56751091703056766</v>
      </c>
      <c r="P212" s="3">
        <f t="shared" ref="P212:P264" si="81">(N212)/55.85</f>
        <v>0.62059623992837953</v>
      </c>
      <c r="Q212" s="3">
        <f t="shared" ref="Q212:Q264" si="82">(B212)/74.94</f>
        <v>0.61319855884707763</v>
      </c>
      <c r="R212" s="3">
        <f t="shared" ref="R212:R264" si="83">SUM(O212:Q212)</f>
        <v>1.8013057158060248</v>
      </c>
      <c r="S212" s="3">
        <f t="shared" ref="S212:S264" si="84">100*O212/R212</f>
        <v>31.505530241246433</v>
      </c>
      <c r="T212" s="3">
        <f t="shared" ref="T212:T264" si="85">100*P212/R212</f>
        <v>34.452577065780488</v>
      </c>
      <c r="U212" s="36">
        <f t="shared" ref="U212:U264" si="86">100*Q212/R212</f>
        <v>34.041892692973079</v>
      </c>
      <c r="V212" s="3">
        <f t="shared" ref="V212:V264" si="87">SUM(S212:U212)</f>
        <v>100</v>
      </c>
    </row>
    <row r="213" spans="1:22" x14ac:dyDescent="0.3">
      <c r="A213" t="s">
        <v>422</v>
      </c>
      <c r="B213">
        <v>45.080300000000001</v>
      </c>
      <c r="C213">
        <v>18.756</v>
      </c>
      <c r="D213">
        <v>34.883499999999998</v>
      </c>
      <c r="E213">
        <v>-8.3000000000000001E-4</v>
      </c>
      <c r="F213">
        <v>2.0300000000000001E-3</v>
      </c>
      <c r="G213">
        <v>2.1199999999999999E-3</v>
      </c>
      <c r="H213">
        <v>98.723100000000002</v>
      </c>
      <c r="J213">
        <f t="shared" si="76"/>
        <v>1.1066666666666666E-3</v>
      </c>
      <c r="K213" s="10">
        <f t="shared" si="77"/>
        <v>11.066666666666666</v>
      </c>
      <c r="L213" s="7">
        <f t="shared" si="78"/>
        <v>0.16778061071927633</v>
      </c>
      <c r="N213" s="3">
        <f t="shared" si="79"/>
        <v>34.883499999999998</v>
      </c>
      <c r="O213" s="3">
        <f t="shared" si="80"/>
        <v>0.58502807236431686</v>
      </c>
      <c r="P213" s="3">
        <f t="shared" si="81"/>
        <v>0.6245926589077887</v>
      </c>
      <c r="Q213" s="3">
        <f t="shared" si="82"/>
        <v>0.60155190819322124</v>
      </c>
      <c r="R213" s="3">
        <f t="shared" si="83"/>
        <v>1.8111726394653269</v>
      </c>
      <c r="S213" s="3">
        <f t="shared" si="84"/>
        <v>32.301066149995613</v>
      </c>
      <c r="T213" s="3">
        <f t="shared" si="85"/>
        <v>34.485539660767714</v>
      </c>
      <c r="U213" s="36">
        <f t="shared" si="86"/>
        <v>33.213394189236666</v>
      </c>
      <c r="V213" s="3">
        <f t="shared" si="87"/>
        <v>99.999999999999986</v>
      </c>
    </row>
    <row r="214" spans="1:22" x14ac:dyDescent="0.3">
      <c r="A214" t="s">
        <v>423</v>
      </c>
      <c r="B214">
        <v>45.438800000000001</v>
      </c>
      <c r="C214">
        <v>18.472200000000001</v>
      </c>
      <c r="D214">
        <v>34.8523</v>
      </c>
      <c r="E214">
        <v>-1.82E-3</v>
      </c>
      <c r="F214">
        <v>-2.0699999999999998E-3</v>
      </c>
      <c r="G214">
        <v>2.0200000000000001E-3</v>
      </c>
      <c r="H214">
        <v>98.761499999999998</v>
      </c>
      <c r="J214">
        <f t="shared" si="76"/>
        <v>-6.2333333333333327E-4</v>
      </c>
      <c r="K214" s="10">
        <f t="shared" si="77"/>
        <v>-6.2333333333333325</v>
      </c>
      <c r="L214" s="7">
        <f t="shared" si="78"/>
        <v>0.22926040507103124</v>
      </c>
      <c r="N214" s="3">
        <f t="shared" si="79"/>
        <v>34.8523</v>
      </c>
      <c r="O214" s="3">
        <f t="shared" si="80"/>
        <v>0.5761759201497193</v>
      </c>
      <c r="P214" s="3">
        <f t="shared" si="81"/>
        <v>0.62403401969561323</v>
      </c>
      <c r="Q214" s="3">
        <f t="shared" si="82"/>
        <v>0.60633573525487061</v>
      </c>
      <c r="R214" s="3">
        <f t="shared" si="83"/>
        <v>1.8065456751002031</v>
      </c>
      <c r="S214" s="3">
        <f t="shared" si="84"/>
        <v>31.893792008207086</v>
      </c>
      <c r="T214" s="3">
        <f t="shared" si="85"/>
        <v>34.542941720031521</v>
      </c>
      <c r="U214" s="36">
        <f t="shared" si="86"/>
        <v>33.563266271761393</v>
      </c>
      <c r="V214" s="3">
        <f t="shared" si="87"/>
        <v>100</v>
      </c>
    </row>
    <row r="215" spans="1:22" x14ac:dyDescent="0.3">
      <c r="A215" t="s">
        <v>424</v>
      </c>
      <c r="B215">
        <v>45.585000000000001</v>
      </c>
      <c r="C215">
        <v>18.376300000000001</v>
      </c>
      <c r="D215">
        <v>34.774299999999997</v>
      </c>
      <c r="E215">
        <v>3.9699999999999996E-3</v>
      </c>
      <c r="F215">
        <v>3.6000000000000002E-4</v>
      </c>
      <c r="G215">
        <v>-1.7000000000000001E-4</v>
      </c>
      <c r="H215">
        <v>98.739800000000002</v>
      </c>
      <c r="J215">
        <f t="shared" si="76"/>
        <v>1.3866666666666665E-3</v>
      </c>
      <c r="K215" s="10">
        <f t="shared" si="77"/>
        <v>13.866666666666665</v>
      </c>
      <c r="L215" s="7">
        <f t="shared" si="78"/>
        <v>0.22528722407924806</v>
      </c>
      <c r="N215" s="3">
        <f t="shared" si="79"/>
        <v>34.774299999999997</v>
      </c>
      <c r="O215" s="3">
        <f t="shared" si="80"/>
        <v>0.57318465377417338</v>
      </c>
      <c r="P215" s="3">
        <f t="shared" si="81"/>
        <v>0.62263742166517455</v>
      </c>
      <c r="Q215" s="3">
        <f t="shared" si="82"/>
        <v>0.60828662930344279</v>
      </c>
      <c r="R215" s="3">
        <f t="shared" si="83"/>
        <v>1.8041087047427906</v>
      </c>
      <c r="S215" s="3">
        <f t="shared" si="84"/>
        <v>31.771070793424922</v>
      </c>
      <c r="T215" s="3">
        <f t="shared" si="85"/>
        <v>34.512189871282899</v>
      </c>
      <c r="U215" s="36">
        <f t="shared" si="86"/>
        <v>33.716739335292182</v>
      </c>
      <c r="V215" s="3">
        <f t="shared" si="87"/>
        <v>100</v>
      </c>
    </row>
    <row r="216" spans="1:22" x14ac:dyDescent="0.3">
      <c r="A216" t="s">
        <v>425</v>
      </c>
      <c r="B216">
        <v>45.337600000000002</v>
      </c>
      <c r="C216">
        <v>18.450900000000001</v>
      </c>
      <c r="D216">
        <v>34.742199999999997</v>
      </c>
      <c r="E216">
        <v>-1.5299999999999999E-3</v>
      </c>
      <c r="F216">
        <v>1E-3</v>
      </c>
      <c r="G216">
        <v>1.9000000000000001E-4</v>
      </c>
      <c r="H216">
        <v>98.5304</v>
      </c>
      <c r="J216">
        <f t="shared" si="76"/>
        <v>-1.1333333333333329E-4</v>
      </c>
      <c r="K216" s="10">
        <f t="shared" si="77"/>
        <v>-1.1333333333333329</v>
      </c>
      <c r="L216" s="7">
        <f t="shared" si="78"/>
        <v>0.12919881320404353</v>
      </c>
      <c r="N216" s="3">
        <f t="shared" si="79"/>
        <v>34.742199999999997</v>
      </c>
      <c r="O216" s="3">
        <f t="shared" si="80"/>
        <v>0.57551154086088585</v>
      </c>
      <c r="P216" s="3">
        <f t="shared" si="81"/>
        <v>0.62206266786034015</v>
      </c>
      <c r="Q216" s="3">
        <f t="shared" si="82"/>
        <v>0.60498532159060581</v>
      </c>
      <c r="R216" s="3">
        <f t="shared" si="83"/>
        <v>1.8025595303118318</v>
      </c>
      <c r="S216" s="3">
        <f t="shared" si="84"/>
        <v>31.927463763780711</v>
      </c>
      <c r="T216" s="3">
        <f t="shared" si="85"/>
        <v>34.509965268815677</v>
      </c>
      <c r="U216" s="36">
        <f t="shared" si="86"/>
        <v>33.562570967403616</v>
      </c>
      <c r="V216" s="3">
        <f t="shared" si="87"/>
        <v>100</v>
      </c>
    </row>
    <row r="217" spans="1:22" x14ac:dyDescent="0.3">
      <c r="A217" t="s">
        <v>426</v>
      </c>
      <c r="B217">
        <v>45.511800000000001</v>
      </c>
      <c r="C217">
        <v>18.285399999999999</v>
      </c>
      <c r="D217">
        <v>34.5976</v>
      </c>
      <c r="E217">
        <v>-3.5100000000000001E-3</v>
      </c>
      <c r="F217">
        <v>1.1199999999999999E-3</v>
      </c>
      <c r="G217">
        <v>-1.47E-3</v>
      </c>
      <c r="H217">
        <v>98.390900000000002</v>
      </c>
      <c r="J217">
        <f t="shared" si="76"/>
        <v>-1.2866666666666666E-3</v>
      </c>
      <c r="K217" s="10">
        <f t="shared" si="77"/>
        <v>-12.866666666666667</v>
      </c>
      <c r="L217" s="7">
        <f t="shared" si="78"/>
        <v>0.23204381770116894</v>
      </c>
      <c r="N217" s="3">
        <f t="shared" si="79"/>
        <v>34.5976</v>
      </c>
      <c r="O217" s="3">
        <f t="shared" si="80"/>
        <v>0.57034934497816592</v>
      </c>
      <c r="P217" s="3">
        <f t="shared" si="81"/>
        <v>0.61947358997314228</v>
      </c>
      <c r="Q217" s="3">
        <f t="shared" si="82"/>
        <v>0.60730984787830267</v>
      </c>
      <c r="R217" s="3">
        <f t="shared" si="83"/>
        <v>1.7971327828296109</v>
      </c>
      <c r="S217" s="3">
        <f t="shared" si="84"/>
        <v>31.736627945773872</v>
      </c>
      <c r="T217" s="3">
        <f t="shared" si="85"/>
        <v>34.470106821921767</v>
      </c>
      <c r="U217" s="36">
        <f t="shared" si="86"/>
        <v>33.793265232304357</v>
      </c>
      <c r="V217" s="3">
        <f t="shared" si="87"/>
        <v>100</v>
      </c>
    </row>
    <row r="218" spans="1:22" x14ac:dyDescent="0.3">
      <c r="A218" t="s">
        <v>427</v>
      </c>
      <c r="B218">
        <v>46.868099999999998</v>
      </c>
      <c r="C218">
        <v>17.646100000000001</v>
      </c>
      <c r="D218">
        <v>34.414000000000001</v>
      </c>
      <c r="E218">
        <v>3.9899999999999996E-3</v>
      </c>
      <c r="F218">
        <v>-9.3999999999999997E-4</v>
      </c>
      <c r="G218">
        <v>5.2199999999999998E-3</v>
      </c>
      <c r="H218">
        <v>98.936599999999999</v>
      </c>
      <c r="J218">
        <f t="shared" si="76"/>
        <v>2.7566666666666664E-3</v>
      </c>
      <c r="K218" s="10">
        <f t="shared" si="77"/>
        <v>27.566666666666663</v>
      </c>
      <c r="L218" s="7">
        <f t="shared" si="78"/>
        <v>0.32599437622961125</v>
      </c>
      <c r="N218" s="3">
        <f t="shared" si="79"/>
        <v>34.414000000000001</v>
      </c>
      <c r="O218" s="3">
        <f t="shared" si="80"/>
        <v>0.55040860885839049</v>
      </c>
      <c r="P218" s="3">
        <f t="shared" si="81"/>
        <v>0.61618621307072519</v>
      </c>
      <c r="Q218" s="3">
        <f t="shared" si="82"/>
        <v>0.62540832666132906</v>
      </c>
      <c r="R218" s="3">
        <f t="shared" si="83"/>
        <v>1.7920031485904448</v>
      </c>
      <c r="S218" s="3">
        <f t="shared" si="84"/>
        <v>30.714712152784514</v>
      </c>
      <c r="T218" s="3">
        <f t="shared" si="85"/>
        <v>34.385330938475491</v>
      </c>
      <c r="U218" s="36">
        <f t="shared" si="86"/>
        <v>34.899956908739988</v>
      </c>
      <c r="V218" s="3">
        <f t="shared" si="87"/>
        <v>100</v>
      </c>
    </row>
    <row r="219" spans="1:22" x14ac:dyDescent="0.3">
      <c r="A219" t="s">
        <v>428</v>
      </c>
      <c r="B219">
        <v>45.236199999999997</v>
      </c>
      <c r="C219">
        <v>18.971499999999999</v>
      </c>
      <c r="D219">
        <v>35.083500000000001</v>
      </c>
      <c r="E219">
        <v>-4.0400000000000002E-3</v>
      </c>
      <c r="F219">
        <v>-4.8700000000000002E-3</v>
      </c>
      <c r="G219">
        <v>-1.8799999999999999E-3</v>
      </c>
      <c r="H219">
        <v>99.2804</v>
      </c>
      <c r="J219">
        <f t="shared" si="76"/>
        <v>-3.5966666666666668E-3</v>
      </c>
      <c r="K219" s="10">
        <f t="shared" si="77"/>
        <v>-35.966666666666669</v>
      </c>
      <c r="L219" s="7">
        <f t="shared" si="78"/>
        <v>0.1543513308440628</v>
      </c>
      <c r="N219" s="3">
        <f t="shared" si="79"/>
        <v>35.083500000000001</v>
      </c>
      <c r="O219" s="3">
        <f t="shared" si="80"/>
        <v>0.59174984404242037</v>
      </c>
      <c r="P219" s="3">
        <f t="shared" si="81"/>
        <v>0.6281736794986571</v>
      </c>
      <c r="Q219" s="3">
        <f t="shared" si="82"/>
        <v>0.60363223912463304</v>
      </c>
      <c r="R219" s="3">
        <f t="shared" si="83"/>
        <v>1.8235557626657104</v>
      </c>
      <c r="S219" s="3">
        <f t="shared" si="84"/>
        <v>32.450328975813086</v>
      </c>
      <c r="T219" s="3">
        <f t="shared" si="85"/>
        <v>34.447736250213715</v>
      </c>
      <c r="U219" s="36">
        <f t="shared" si="86"/>
        <v>33.101934773973205</v>
      </c>
      <c r="V219" s="3">
        <f t="shared" si="87"/>
        <v>100</v>
      </c>
    </row>
    <row r="220" spans="1:22" x14ac:dyDescent="0.3">
      <c r="A220" t="s">
        <v>429</v>
      </c>
      <c r="B220">
        <v>44.634599999999999</v>
      </c>
      <c r="C220">
        <v>19.3184</v>
      </c>
      <c r="D220">
        <v>34.985999999999997</v>
      </c>
      <c r="E220">
        <v>9.3999999999999997E-4</v>
      </c>
      <c r="F220">
        <v>2.3400000000000001E-3</v>
      </c>
      <c r="G220">
        <v>1.8699999999999999E-3</v>
      </c>
      <c r="H220">
        <v>98.944100000000006</v>
      </c>
      <c r="J220">
        <f t="shared" si="76"/>
        <v>1.7166666666666667E-3</v>
      </c>
      <c r="K220" s="10">
        <f t="shared" si="77"/>
        <v>17.166666666666668</v>
      </c>
      <c r="L220" s="7">
        <f t="shared" si="78"/>
        <v>7.1248391794715857E-2</v>
      </c>
      <c r="N220" s="3">
        <f t="shared" si="79"/>
        <v>34.985999999999997</v>
      </c>
      <c r="O220" s="3">
        <f t="shared" si="80"/>
        <v>0.60257018091079229</v>
      </c>
      <c r="P220" s="3">
        <f t="shared" si="81"/>
        <v>0.62642793196060875</v>
      </c>
      <c r="Q220" s="3">
        <f t="shared" si="82"/>
        <v>0.59560448358686946</v>
      </c>
      <c r="R220" s="3">
        <f t="shared" si="83"/>
        <v>1.8246025964582704</v>
      </c>
      <c r="S220" s="3">
        <f t="shared" si="84"/>
        <v>33.024735472833328</v>
      </c>
      <c r="T220" s="3">
        <f t="shared" si="85"/>
        <v>34.332294230895307</v>
      </c>
      <c r="U220" s="36">
        <f t="shared" si="86"/>
        <v>32.642970296271379</v>
      </c>
      <c r="V220" s="3">
        <f t="shared" si="87"/>
        <v>100.00000000000003</v>
      </c>
    </row>
    <row r="221" spans="1:22" x14ac:dyDescent="0.3">
      <c r="A221" t="s">
        <v>430</v>
      </c>
      <c r="B221">
        <v>44.669699999999999</v>
      </c>
      <c r="C221">
        <v>18.947800000000001</v>
      </c>
      <c r="D221">
        <v>34.807000000000002</v>
      </c>
      <c r="E221">
        <v>4.2999999999999999E-4</v>
      </c>
      <c r="F221">
        <v>9.1E-4</v>
      </c>
      <c r="G221">
        <v>2.98E-3</v>
      </c>
      <c r="H221">
        <v>98.428799999999995</v>
      </c>
      <c r="J221">
        <f t="shared" si="76"/>
        <v>1.4400000000000001E-3</v>
      </c>
      <c r="K221" s="10">
        <f t="shared" si="77"/>
        <v>14.4</v>
      </c>
      <c r="L221" s="7">
        <f t="shared" si="78"/>
        <v>0.13551014722152729</v>
      </c>
      <c r="N221" s="3">
        <f t="shared" si="79"/>
        <v>34.807000000000002</v>
      </c>
      <c r="O221" s="3">
        <f t="shared" si="80"/>
        <v>0.59101060511540859</v>
      </c>
      <c r="P221" s="3">
        <f t="shared" si="81"/>
        <v>0.62322291853178158</v>
      </c>
      <c r="Q221" s="3">
        <f t="shared" si="82"/>
        <v>0.59607285828662926</v>
      </c>
      <c r="R221" s="3">
        <f t="shared" si="83"/>
        <v>1.8103063819338194</v>
      </c>
      <c r="S221" s="3">
        <f t="shared" si="84"/>
        <v>32.64699340473377</v>
      </c>
      <c r="T221" s="3">
        <f t="shared" si="85"/>
        <v>34.426378029228268</v>
      </c>
      <c r="U221" s="36">
        <f t="shared" si="86"/>
        <v>32.926628566037962</v>
      </c>
      <c r="V221" s="3">
        <f t="shared" si="87"/>
        <v>100</v>
      </c>
    </row>
    <row r="222" spans="1:22" x14ac:dyDescent="0.3">
      <c r="A222" t="s">
        <v>431</v>
      </c>
      <c r="B222">
        <v>44.287799999999997</v>
      </c>
      <c r="C222">
        <v>19.214300000000001</v>
      </c>
      <c r="D222">
        <v>35.228999999999999</v>
      </c>
      <c r="E222">
        <v>-5.0899999999999999E-3</v>
      </c>
      <c r="F222">
        <v>1.4300000000000001E-3</v>
      </c>
      <c r="G222">
        <v>2.98E-3</v>
      </c>
      <c r="H222">
        <v>98.730400000000003</v>
      </c>
      <c r="J222">
        <f t="shared" si="76"/>
        <v>-2.2666666666666668E-4</v>
      </c>
      <c r="K222" s="10">
        <f t="shared" si="77"/>
        <v>-2.2666666666666666</v>
      </c>
      <c r="L222" s="7">
        <f t="shared" si="78"/>
        <v>0.4282479811199737</v>
      </c>
      <c r="N222" s="3">
        <f t="shared" si="79"/>
        <v>35.228999999999999</v>
      </c>
      <c r="O222" s="3">
        <f t="shared" si="80"/>
        <v>0.59932314410480347</v>
      </c>
      <c r="P222" s="3">
        <f t="shared" si="81"/>
        <v>0.6307788719785139</v>
      </c>
      <c r="Q222" s="3">
        <f t="shared" si="82"/>
        <v>0.5909767814251401</v>
      </c>
      <c r="R222" s="3">
        <f t="shared" si="83"/>
        <v>1.8210787975084575</v>
      </c>
      <c r="S222" s="3">
        <f t="shared" si="84"/>
        <v>32.910335616711286</v>
      </c>
      <c r="T222" s="3">
        <f t="shared" si="85"/>
        <v>34.637648455493832</v>
      </c>
      <c r="U222" s="36">
        <f t="shared" si="86"/>
        <v>32.452015927794882</v>
      </c>
      <c r="V222" s="3">
        <f t="shared" si="87"/>
        <v>100</v>
      </c>
    </row>
    <row r="223" spans="1:22" x14ac:dyDescent="0.3">
      <c r="A223" t="s">
        <v>432</v>
      </c>
      <c r="B223">
        <v>46.521000000000001</v>
      </c>
      <c r="C223">
        <v>17.340800000000002</v>
      </c>
      <c r="D223">
        <v>32.584299999999999</v>
      </c>
      <c r="E223">
        <v>5.13E-3</v>
      </c>
      <c r="F223">
        <v>5.2100000000000002E-3</v>
      </c>
      <c r="G223">
        <v>7.2999999999999996E-4</v>
      </c>
      <c r="H223">
        <v>96.4572</v>
      </c>
      <c r="J223">
        <f t="shared" si="76"/>
        <v>3.6900000000000001E-3</v>
      </c>
      <c r="K223" s="10">
        <f t="shared" si="77"/>
        <v>36.9</v>
      </c>
      <c r="L223" s="7">
        <f t="shared" si="78"/>
        <v>0.25637472574339309</v>
      </c>
      <c r="N223" s="3">
        <f t="shared" si="79"/>
        <v>32.584299999999999</v>
      </c>
      <c r="O223" s="3">
        <f t="shared" si="80"/>
        <v>0.54088583905177789</v>
      </c>
      <c r="P223" s="3">
        <f t="shared" si="81"/>
        <v>0.58342524619516556</v>
      </c>
      <c r="Q223" s="3">
        <f t="shared" si="82"/>
        <v>0.6207766212970377</v>
      </c>
      <c r="R223" s="3">
        <f t="shared" si="83"/>
        <v>1.7450877065439809</v>
      </c>
      <c r="S223" s="3">
        <f t="shared" si="84"/>
        <v>30.994765307410418</v>
      </c>
      <c r="T223" s="3">
        <f t="shared" si="85"/>
        <v>33.432431161330953</v>
      </c>
      <c r="U223" s="36">
        <f t="shared" si="86"/>
        <v>35.572803531258643</v>
      </c>
      <c r="V223" s="3">
        <f t="shared" si="87"/>
        <v>100.00000000000001</v>
      </c>
    </row>
    <row r="224" spans="1:22" x14ac:dyDescent="0.3">
      <c r="A224" t="s">
        <v>433</v>
      </c>
      <c r="B224">
        <v>46.703099999999999</v>
      </c>
      <c r="C224">
        <v>16.727</v>
      </c>
      <c r="D224">
        <v>30.779</v>
      </c>
      <c r="E224">
        <v>-5.5700000000000003E-3</v>
      </c>
      <c r="F224">
        <v>2.5400000000000002E-3</v>
      </c>
      <c r="G224">
        <v>3.7100000000000002E-3</v>
      </c>
      <c r="H224">
        <v>94.209800000000001</v>
      </c>
      <c r="J224">
        <f t="shared" si="76"/>
        <v>2.2666666666666668E-4</v>
      </c>
      <c r="K224" s="10">
        <f t="shared" si="77"/>
        <v>2.2666666666666666</v>
      </c>
      <c r="L224" s="7">
        <f t="shared" si="78"/>
        <v>0.50540313941776549</v>
      </c>
      <c r="N224" s="3">
        <f t="shared" si="79"/>
        <v>30.779</v>
      </c>
      <c r="O224" s="3">
        <f t="shared" si="80"/>
        <v>0.52174048658764816</v>
      </c>
      <c r="P224" s="3">
        <f t="shared" si="81"/>
        <v>0.55110116383169205</v>
      </c>
      <c r="Q224" s="3">
        <f t="shared" si="82"/>
        <v>0.62320656525220175</v>
      </c>
      <c r="R224" s="3">
        <f t="shared" si="83"/>
        <v>1.6960482156715417</v>
      </c>
      <c r="S224" s="3">
        <f t="shared" si="84"/>
        <v>30.762125850359016</v>
      </c>
      <c r="T224" s="3">
        <f t="shared" si="85"/>
        <v>32.493248643493686</v>
      </c>
      <c r="U224" s="36">
        <f t="shared" si="86"/>
        <v>36.744625506147315</v>
      </c>
      <c r="V224" s="3">
        <f t="shared" si="87"/>
        <v>100.00000000000001</v>
      </c>
    </row>
    <row r="225" spans="1:22" x14ac:dyDescent="0.3">
      <c r="A225" t="s">
        <v>434</v>
      </c>
      <c r="B225">
        <v>44.774299999999997</v>
      </c>
      <c r="C225">
        <v>19.203099999999999</v>
      </c>
      <c r="D225">
        <v>35.223799999999997</v>
      </c>
      <c r="E225">
        <v>-2.64E-3</v>
      </c>
      <c r="F225">
        <v>-2.6099999999999999E-3</v>
      </c>
      <c r="G225">
        <v>-3.0699999999999998E-3</v>
      </c>
      <c r="H225">
        <v>99.192999999999998</v>
      </c>
      <c r="J225">
        <f t="shared" si="76"/>
        <v>-2.7733333333333329E-3</v>
      </c>
      <c r="K225" s="10">
        <f t="shared" si="77"/>
        <v>-27.733333333333331</v>
      </c>
      <c r="L225" s="7">
        <f t="shared" si="78"/>
        <v>2.5735837529276818E-2</v>
      </c>
      <c r="N225" s="3">
        <f t="shared" si="79"/>
        <v>35.223799999999997</v>
      </c>
      <c r="O225" s="3">
        <f t="shared" si="80"/>
        <v>0.59897379912663751</v>
      </c>
      <c r="P225" s="3">
        <f t="shared" si="81"/>
        <v>0.63068576544315125</v>
      </c>
      <c r="Q225" s="3">
        <f t="shared" si="82"/>
        <v>0.59746864157993063</v>
      </c>
      <c r="R225" s="3">
        <f t="shared" si="83"/>
        <v>1.8271282061497194</v>
      </c>
      <c r="S225" s="3">
        <f t="shared" si="84"/>
        <v>32.78225343523355</v>
      </c>
      <c r="T225" s="3">
        <f t="shared" si="85"/>
        <v>34.517871450968741</v>
      </c>
      <c r="U225" s="36">
        <f t="shared" si="86"/>
        <v>32.69987511379771</v>
      </c>
      <c r="V225" s="3">
        <f t="shared" si="87"/>
        <v>100</v>
      </c>
    </row>
    <row r="226" spans="1:22" x14ac:dyDescent="0.3">
      <c r="A226" t="s">
        <v>439</v>
      </c>
      <c r="B226">
        <v>42.697099999999999</v>
      </c>
      <c r="C226">
        <v>20.8187</v>
      </c>
      <c r="D226">
        <v>35.571599999999997</v>
      </c>
      <c r="E226">
        <v>-5.5399999999999998E-3</v>
      </c>
      <c r="F226">
        <v>-1.6100000000000001E-3</v>
      </c>
      <c r="G226">
        <v>2.3700000000000001E-3</v>
      </c>
      <c r="H226">
        <v>99.082599999999999</v>
      </c>
      <c r="J226">
        <f t="shared" si="76"/>
        <v>-1.5933333333333331E-3</v>
      </c>
      <c r="K226" s="10">
        <f t="shared" si="77"/>
        <v>-15.933333333333332</v>
      </c>
      <c r="L226" s="7">
        <f t="shared" si="78"/>
        <v>0.3955026337881119</v>
      </c>
      <c r="N226" s="3">
        <f t="shared" si="79"/>
        <v>35.571599999999997</v>
      </c>
      <c r="O226" s="3">
        <f t="shared" si="80"/>
        <v>0.64936681222707415</v>
      </c>
      <c r="P226" s="3">
        <f t="shared" si="81"/>
        <v>0.63691316025067135</v>
      </c>
      <c r="Q226" s="3">
        <f t="shared" si="82"/>
        <v>0.56975046704029886</v>
      </c>
      <c r="R226" s="3">
        <f t="shared" si="83"/>
        <v>1.8560304395180443</v>
      </c>
      <c r="S226" s="3">
        <f t="shared" si="84"/>
        <v>34.986862197997972</v>
      </c>
      <c r="T226" s="3">
        <f t="shared" si="85"/>
        <v>34.315879022763156</v>
      </c>
      <c r="U226" s="36">
        <f t="shared" si="86"/>
        <v>30.697258779238883</v>
      </c>
      <c r="V226" s="3">
        <f t="shared" si="87"/>
        <v>100.00000000000001</v>
      </c>
    </row>
    <row r="227" spans="1:22" x14ac:dyDescent="0.3">
      <c r="A227" t="s">
        <v>440</v>
      </c>
      <c r="B227">
        <v>43.6464</v>
      </c>
      <c r="C227">
        <v>19.971299999999999</v>
      </c>
      <c r="D227">
        <v>35.127200000000002</v>
      </c>
      <c r="E227">
        <v>-2.0200000000000001E-3</v>
      </c>
      <c r="F227">
        <v>8.7000000000000001E-4</v>
      </c>
      <c r="G227">
        <v>-4.0999999999999999E-4</v>
      </c>
      <c r="H227">
        <v>98.743300000000005</v>
      </c>
      <c r="J227">
        <f t="shared" si="76"/>
        <v>-5.1999999999999995E-4</v>
      </c>
      <c r="K227" s="10">
        <f t="shared" si="77"/>
        <v>-5.1999999999999993</v>
      </c>
      <c r="L227" s="7">
        <f t="shared" si="78"/>
        <v>0.14481367338756379</v>
      </c>
      <c r="N227" s="3">
        <f t="shared" si="79"/>
        <v>35.127200000000002</v>
      </c>
      <c r="O227" s="3">
        <f t="shared" si="80"/>
        <v>0.622935121646912</v>
      </c>
      <c r="P227" s="3">
        <f t="shared" si="81"/>
        <v>0.62895613249776183</v>
      </c>
      <c r="Q227" s="3">
        <f t="shared" si="82"/>
        <v>0.58241793434747802</v>
      </c>
      <c r="R227" s="3">
        <f t="shared" si="83"/>
        <v>1.8343091884921519</v>
      </c>
      <c r="S227" s="3">
        <f t="shared" si="84"/>
        <v>33.960202868469537</v>
      </c>
      <c r="T227" s="3">
        <f t="shared" si="85"/>
        <v>34.288446922886514</v>
      </c>
      <c r="U227" s="36">
        <f t="shared" si="86"/>
        <v>31.751350208643952</v>
      </c>
      <c r="V227" s="3">
        <f t="shared" si="87"/>
        <v>100.00000000000001</v>
      </c>
    </row>
    <row r="228" spans="1:22" x14ac:dyDescent="0.3">
      <c r="A228" t="s">
        <v>441</v>
      </c>
      <c r="B228">
        <v>43.455100000000002</v>
      </c>
      <c r="C228">
        <v>20.0808</v>
      </c>
      <c r="D228">
        <v>35.241300000000003</v>
      </c>
      <c r="E228">
        <v>3.9899999999999996E-3</v>
      </c>
      <c r="F228">
        <v>7.1000000000000002E-4</v>
      </c>
      <c r="G228">
        <v>4.2000000000000002E-4</v>
      </c>
      <c r="H228">
        <v>98.782300000000006</v>
      </c>
      <c r="J228">
        <f t="shared" si="76"/>
        <v>1.7066666666666664E-3</v>
      </c>
      <c r="K228" s="10">
        <f t="shared" si="77"/>
        <v>17.066666666666663</v>
      </c>
      <c r="L228" s="7">
        <f t="shared" si="78"/>
        <v>0.19827338029431316</v>
      </c>
      <c r="N228" s="3">
        <f t="shared" si="79"/>
        <v>35.241300000000003</v>
      </c>
      <c r="O228" s="3">
        <f t="shared" si="80"/>
        <v>0.62635059263880222</v>
      </c>
      <c r="P228" s="3">
        <f t="shared" si="81"/>
        <v>0.63099910474485232</v>
      </c>
      <c r="Q228" s="3">
        <f t="shared" si="82"/>
        <v>0.57986522551374442</v>
      </c>
      <c r="R228" s="3">
        <f t="shared" si="83"/>
        <v>1.8372149228973988</v>
      </c>
      <c r="S228" s="3">
        <f t="shared" si="84"/>
        <v>34.092396313165665</v>
      </c>
      <c r="T228" s="3">
        <f t="shared" si="85"/>
        <v>34.345415818293525</v>
      </c>
      <c r="U228" s="36">
        <f t="shared" si="86"/>
        <v>31.562187868540821</v>
      </c>
      <c r="V228" s="3">
        <f t="shared" si="87"/>
        <v>100.00000000000001</v>
      </c>
    </row>
    <row r="229" spans="1:22" x14ac:dyDescent="0.3">
      <c r="A229" t="s">
        <v>442</v>
      </c>
      <c r="B229">
        <v>43.726300000000002</v>
      </c>
      <c r="C229">
        <v>19.8705</v>
      </c>
      <c r="D229">
        <v>34.922199999999997</v>
      </c>
      <c r="E229">
        <v>3.32E-3</v>
      </c>
      <c r="F229">
        <v>3.2000000000000003E-4</v>
      </c>
      <c r="G229">
        <v>1.32E-3</v>
      </c>
      <c r="H229">
        <v>98.523899999999998</v>
      </c>
      <c r="J229">
        <f t="shared" si="76"/>
        <v>1.6533333333333333E-3</v>
      </c>
      <c r="K229" s="10">
        <f t="shared" si="77"/>
        <v>16.533333333333331</v>
      </c>
      <c r="L229" s="7">
        <f t="shared" si="78"/>
        <v>0.15275252316519469</v>
      </c>
      <c r="N229" s="3">
        <f t="shared" si="79"/>
        <v>34.922199999999997</v>
      </c>
      <c r="O229" s="3">
        <f t="shared" si="80"/>
        <v>0.61979101684341853</v>
      </c>
      <c r="P229" s="3">
        <f t="shared" si="81"/>
        <v>0.62528558639212173</v>
      </c>
      <c r="Q229" s="3">
        <f t="shared" si="82"/>
        <v>0.58348412062983723</v>
      </c>
      <c r="R229" s="3">
        <f t="shared" si="83"/>
        <v>1.8285607238653774</v>
      </c>
      <c r="S229" s="3">
        <f t="shared" si="84"/>
        <v>33.895019659683392</v>
      </c>
      <c r="T229" s="3">
        <f t="shared" si="85"/>
        <v>34.195505690964225</v>
      </c>
      <c r="U229" s="36">
        <f t="shared" si="86"/>
        <v>31.909474649352397</v>
      </c>
      <c r="V229" s="3">
        <f t="shared" si="87"/>
        <v>100.00000000000003</v>
      </c>
    </row>
    <row r="230" spans="1:22" x14ac:dyDescent="0.3">
      <c r="A230" t="s">
        <v>446</v>
      </c>
      <c r="B230">
        <v>43.655299999999997</v>
      </c>
      <c r="C230">
        <v>19.674700000000001</v>
      </c>
      <c r="D230">
        <v>34.945999999999998</v>
      </c>
      <c r="E230">
        <v>-4.0200000000000001E-3</v>
      </c>
      <c r="F230">
        <v>1.3500000000000001E-3</v>
      </c>
      <c r="G230">
        <v>4.2700000000000004E-3</v>
      </c>
      <c r="H230">
        <v>98.277699999999996</v>
      </c>
      <c r="J230">
        <f t="shared" si="76"/>
        <v>5.3333333333333347E-4</v>
      </c>
      <c r="K230" s="10">
        <f t="shared" si="77"/>
        <v>5.3333333333333348</v>
      </c>
      <c r="L230" s="7">
        <f t="shared" si="78"/>
        <v>0.42049058649788262</v>
      </c>
      <c r="N230" s="3">
        <f t="shared" si="79"/>
        <v>34.945999999999998</v>
      </c>
      <c r="O230" s="3">
        <f t="shared" si="80"/>
        <v>0.61368371802869615</v>
      </c>
      <c r="P230" s="3">
        <f t="shared" si="81"/>
        <v>0.62571172784243501</v>
      </c>
      <c r="Q230" s="3">
        <f t="shared" si="82"/>
        <v>0.58253669602348546</v>
      </c>
      <c r="R230" s="3">
        <f t="shared" si="83"/>
        <v>1.8219321418946166</v>
      </c>
      <c r="S230" s="3">
        <f t="shared" si="84"/>
        <v>33.683127045035278</v>
      </c>
      <c r="T230" s="3">
        <f t="shared" si="85"/>
        <v>34.343305848469257</v>
      </c>
      <c r="U230" s="36">
        <f t="shared" si="86"/>
        <v>31.973567106495466</v>
      </c>
      <c r="V230" s="3">
        <f t="shared" si="87"/>
        <v>100</v>
      </c>
    </row>
    <row r="231" spans="1:22" x14ac:dyDescent="0.3">
      <c r="A231" t="s">
        <v>447</v>
      </c>
      <c r="B231">
        <v>43.764400000000002</v>
      </c>
      <c r="C231">
        <v>19.697099999999999</v>
      </c>
      <c r="D231">
        <v>35.077399999999997</v>
      </c>
      <c r="E231">
        <v>3.5400000000000002E-3</v>
      </c>
      <c r="F231">
        <v>3.48E-3</v>
      </c>
      <c r="G231">
        <v>1.4400000000000001E-3</v>
      </c>
      <c r="H231">
        <v>98.547300000000007</v>
      </c>
      <c r="J231">
        <f t="shared" si="76"/>
        <v>2.82E-3</v>
      </c>
      <c r="K231" s="10">
        <f t="shared" si="77"/>
        <v>28.2</v>
      </c>
      <c r="L231" s="7">
        <f t="shared" si="78"/>
        <v>0.11954915307102765</v>
      </c>
      <c r="N231" s="3">
        <f t="shared" si="79"/>
        <v>35.077399999999997</v>
      </c>
      <c r="O231" s="3">
        <f t="shared" si="80"/>
        <v>0.61438240798502797</v>
      </c>
      <c r="P231" s="3">
        <f t="shared" si="81"/>
        <v>0.62806445837063551</v>
      </c>
      <c r="Q231" s="3">
        <f t="shared" si="82"/>
        <v>0.58399252735521756</v>
      </c>
      <c r="R231" s="3">
        <f t="shared" si="83"/>
        <v>1.8264393937108809</v>
      </c>
      <c r="S231" s="3">
        <f t="shared" si="84"/>
        <v>33.638258685208946</v>
      </c>
      <c r="T231" s="3">
        <f t="shared" si="85"/>
        <v>34.387369246047697</v>
      </c>
      <c r="U231" s="36">
        <f t="shared" si="86"/>
        <v>31.974372068743364</v>
      </c>
      <c r="V231" s="3">
        <f t="shared" si="87"/>
        <v>100.00000000000001</v>
      </c>
    </row>
    <row r="232" spans="1:22" x14ac:dyDescent="0.3">
      <c r="A232" t="s">
        <v>448</v>
      </c>
      <c r="B232">
        <v>43.914299999999997</v>
      </c>
      <c r="C232">
        <v>19.682099999999998</v>
      </c>
      <c r="D232">
        <v>34.968299999999999</v>
      </c>
      <c r="E232">
        <v>-2.2200000000000002E-3</v>
      </c>
      <c r="F232">
        <v>4.8799999999999998E-3</v>
      </c>
      <c r="G232">
        <v>-4.9100000000000003E-3</v>
      </c>
      <c r="H232">
        <v>98.5625</v>
      </c>
      <c r="J232">
        <f t="shared" si="76"/>
        <v>-7.5000000000000023E-4</v>
      </c>
      <c r="K232" s="10">
        <f t="shared" si="77"/>
        <v>-7.5000000000000027</v>
      </c>
      <c r="L232" s="7">
        <f t="shared" si="78"/>
        <v>0.5057835505431153</v>
      </c>
      <c r="N232" s="3">
        <f t="shared" si="79"/>
        <v>34.968299999999999</v>
      </c>
      <c r="O232" s="3">
        <f t="shared" si="80"/>
        <v>0.61391453524641293</v>
      </c>
      <c r="P232" s="3">
        <f t="shared" si="81"/>
        <v>0.62611101163831684</v>
      </c>
      <c r="Q232" s="3">
        <f t="shared" si="82"/>
        <v>0.5859927942353883</v>
      </c>
      <c r="R232" s="3">
        <f t="shared" si="83"/>
        <v>1.8260183411201178</v>
      </c>
      <c r="S232" s="3">
        <f t="shared" si="84"/>
        <v>33.620392600756951</v>
      </c>
      <c r="T232" s="3">
        <f t="shared" si="85"/>
        <v>34.288319976799755</v>
      </c>
      <c r="U232" s="36">
        <f t="shared" si="86"/>
        <v>32.091287422443308</v>
      </c>
      <c r="V232" s="3">
        <f t="shared" si="87"/>
        <v>100.00000000000003</v>
      </c>
    </row>
    <row r="233" spans="1:22" x14ac:dyDescent="0.3">
      <c r="A233" t="s">
        <v>479</v>
      </c>
      <c r="B233">
        <v>33.967500000000001</v>
      </c>
      <c r="C233">
        <v>26.9939</v>
      </c>
      <c r="D233">
        <v>38.098999999999997</v>
      </c>
      <c r="E233">
        <v>-3.49E-3</v>
      </c>
      <c r="F233">
        <v>-2.4199999999999998E-3</v>
      </c>
      <c r="G233">
        <v>-1.56E-3</v>
      </c>
      <c r="H233">
        <v>99.052999999999997</v>
      </c>
      <c r="J233">
        <f t="shared" si="76"/>
        <v>-2.49E-3</v>
      </c>
      <c r="K233" s="10">
        <f t="shared" si="77"/>
        <v>-24.9</v>
      </c>
      <c r="L233" s="7">
        <f t="shared" si="78"/>
        <v>9.6690227013902494E-2</v>
      </c>
      <c r="N233" s="3">
        <f t="shared" si="79"/>
        <v>38.098999999999997</v>
      </c>
      <c r="O233" s="3">
        <f t="shared" si="80"/>
        <v>0.84198066126013715</v>
      </c>
      <c r="P233" s="3">
        <f t="shared" si="81"/>
        <v>0.68216651745747525</v>
      </c>
      <c r="Q233" s="3">
        <f t="shared" si="82"/>
        <v>0.45326261008807051</v>
      </c>
      <c r="R233" s="3">
        <f t="shared" si="83"/>
        <v>1.977409788805683</v>
      </c>
      <c r="S233" s="3">
        <f t="shared" si="84"/>
        <v>42.579978415535059</v>
      </c>
      <c r="T233" s="3">
        <f t="shared" si="85"/>
        <v>34.497984247842254</v>
      </c>
      <c r="U233" s="36">
        <f t="shared" si="86"/>
        <v>22.92203733662269</v>
      </c>
      <c r="V233" s="3">
        <f t="shared" si="87"/>
        <v>100.00000000000001</v>
      </c>
    </row>
    <row r="234" spans="1:22" x14ac:dyDescent="0.3">
      <c r="A234" t="s">
        <v>480</v>
      </c>
      <c r="B234">
        <v>40.555</v>
      </c>
      <c r="C234">
        <v>22.5458</v>
      </c>
      <c r="D234">
        <v>36.566699999999997</v>
      </c>
      <c r="E234">
        <v>2.12E-2</v>
      </c>
      <c r="F234">
        <v>2.0060000000000001E-2</v>
      </c>
      <c r="G234">
        <v>1.6070000000000001E-2</v>
      </c>
      <c r="H234">
        <v>99.724800000000002</v>
      </c>
      <c r="J234">
        <f t="shared" si="76"/>
        <v>1.9110000000000002E-2</v>
      </c>
      <c r="K234" s="10">
        <f t="shared" si="77"/>
        <v>191.10000000000002</v>
      </c>
      <c r="L234" s="7">
        <f t="shared" si="78"/>
        <v>0.26937149069639871</v>
      </c>
      <c r="N234" s="3">
        <f t="shared" si="79"/>
        <v>36.566699999999997</v>
      </c>
      <c r="O234" s="3">
        <f t="shared" si="80"/>
        <v>0.70323767935121639</v>
      </c>
      <c r="P234" s="3">
        <f t="shared" si="81"/>
        <v>0.65473052820053712</v>
      </c>
      <c r="Q234" s="3">
        <f t="shared" si="82"/>
        <v>0.54116626634641052</v>
      </c>
      <c r="R234" s="3">
        <f t="shared" si="83"/>
        <v>1.8991344738981641</v>
      </c>
      <c r="S234" s="3">
        <f t="shared" si="84"/>
        <v>37.029377804287364</v>
      </c>
      <c r="T234" s="3">
        <f t="shared" si="85"/>
        <v>34.475206321574319</v>
      </c>
      <c r="U234" s="36">
        <f t="shared" si="86"/>
        <v>28.49541587413831</v>
      </c>
      <c r="V234" s="3">
        <f t="shared" si="87"/>
        <v>100</v>
      </c>
    </row>
    <row r="235" spans="1:22" x14ac:dyDescent="0.3">
      <c r="A235" t="s">
        <v>481</v>
      </c>
      <c r="B235">
        <v>36.982999999999997</v>
      </c>
      <c r="C235">
        <v>24.388500000000001</v>
      </c>
      <c r="D235">
        <v>36.9482</v>
      </c>
      <c r="E235">
        <v>3.7599999999999999E-3</v>
      </c>
      <c r="F235">
        <v>7.7099999999999998E-3</v>
      </c>
      <c r="G235">
        <v>5.8599999999999998E-3</v>
      </c>
      <c r="H235">
        <v>98.337100000000007</v>
      </c>
      <c r="J235">
        <f t="shared" si="76"/>
        <v>5.7766666666666661E-3</v>
      </c>
      <c r="K235" s="10">
        <f t="shared" si="77"/>
        <v>57.766666666666659</v>
      </c>
      <c r="L235" s="7">
        <f t="shared" si="78"/>
        <v>0.19763181255388346</v>
      </c>
      <c r="N235" s="3">
        <f t="shared" si="79"/>
        <v>36.9482</v>
      </c>
      <c r="O235" s="3">
        <f t="shared" si="80"/>
        <v>0.76071428571428568</v>
      </c>
      <c r="P235" s="3">
        <f t="shared" si="81"/>
        <v>0.66156132497761855</v>
      </c>
      <c r="Q235" s="3">
        <f t="shared" si="82"/>
        <v>0.4935014678409394</v>
      </c>
      <c r="R235" s="3">
        <f t="shared" si="83"/>
        <v>1.9157770785328436</v>
      </c>
      <c r="S235" s="3">
        <f t="shared" si="84"/>
        <v>39.707870724544961</v>
      </c>
      <c r="T235" s="3">
        <f t="shared" si="85"/>
        <v>34.532270606570833</v>
      </c>
      <c r="U235" s="36">
        <f t="shared" si="86"/>
        <v>25.75985866888421</v>
      </c>
      <c r="V235" s="3">
        <f t="shared" si="87"/>
        <v>100</v>
      </c>
    </row>
    <row r="236" spans="1:22" x14ac:dyDescent="0.3">
      <c r="A236" t="s">
        <v>482</v>
      </c>
      <c r="B236">
        <v>39.567100000000003</v>
      </c>
      <c r="C236">
        <v>19.275400000000001</v>
      </c>
      <c r="D236">
        <v>33.032200000000003</v>
      </c>
      <c r="E236">
        <v>5.8399999999999997E-3</v>
      </c>
      <c r="F236">
        <v>8.4600000000000005E-3</v>
      </c>
      <c r="G236">
        <v>3.64E-3</v>
      </c>
      <c r="H236">
        <v>91.892600000000002</v>
      </c>
      <c r="J236">
        <f t="shared" si="76"/>
        <v>5.9800000000000001E-3</v>
      </c>
      <c r="K236" s="10">
        <f t="shared" si="77"/>
        <v>59.800000000000004</v>
      </c>
      <c r="L236" s="7">
        <f t="shared" si="78"/>
        <v>0.24130478652525733</v>
      </c>
      <c r="N236" s="3">
        <f t="shared" si="79"/>
        <v>33.032200000000003</v>
      </c>
      <c r="O236" s="3">
        <f t="shared" si="80"/>
        <v>0.60122894572676233</v>
      </c>
      <c r="P236" s="3">
        <f t="shared" si="81"/>
        <v>0.59144494180841545</v>
      </c>
      <c r="Q236" s="3">
        <f t="shared" si="82"/>
        <v>0.52798372030958107</v>
      </c>
      <c r="R236" s="3">
        <f t="shared" si="83"/>
        <v>1.7206576078447591</v>
      </c>
      <c r="S236" s="3">
        <f t="shared" si="84"/>
        <v>34.94181195524672</v>
      </c>
      <c r="T236" s="3">
        <f t="shared" si="85"/>
        <v>34.373191918713019</v>
      </c>
      <c r="U236" s="36">
        <f t="shared" si="86"/>
        <v>30.684996126040243</v>
      </c>
      <c r="V236" s="3">
        <f t="shared" si="87"/>
        <v>99.999999999999986</v>
      </c>
    </row>
    <row r="237" spans="1:22" ht="15" thickBot="1" x14ac:dyDescent="0.35">
      <c r="A237" t="s">
        <v>483</v>
      </c>
      <c r="B237">
        <v>42.935099999999998</v>
      </c>
      <c r="C237">
        <v>20.742899999999999</v>
      </c>
      <c r="D237">
        <v>35.501199999999997</v>
      </c>
      <c r="E237">
        <v>7.1199999999999996E-3</v>
      </c>
      <c r="F237">
        <v>6.1000000000000004E-3</v>
      </c>
      <c r="G237">
        <v>3.0699999999999998E-3</v>
      </c>
      <c r="H237">
        <v>99.195499999999996</v>
      </c>
      <c r="J237">
        <f t="shared" si="76"/>
        <v>5.4299999999999999E-3</v>
      </c>
      <c r="K237" s="10">
        <f t="shared" si="77"/>
        <v>54.3</v>
      </c>
      <c r="L237" s="7">
        <f t="shared" si="78"/>
        <v>0.21064899714928623</v>
      </c>
      <c r="N237" s="3">
        <f t="shared" si="79"/>
        <v>35.501199999999997</v>
      </c>
      <c r="O237" s="3">
        <f t="shared" si="80"/>
        <v>0.64700249532127252</v>
      </c>
      <c r="P237" s="3">
        <f t="shared" si="81"/>
        <v>0.6356526410026857</v>
      </c>
      <c r="Q237" s="3">
        <f t="shared" si="82"/>
        <v>0.57292634107285834</v>
      </c>
      <c r="R237" s="3">
        <f t="shared" si="83"/>
        <v>1.8555814773968167</v>
      </c>
      <c r="S237" s="3">
        <f t="shared" si="84"/>
        <v>34.867910851802002</v>
      </c>
      <c r="T237" s="3">
        <f t="shared" si="85"/>
        <v>34.256250600994292</v>
      </c>
      <c r="U237" s="36">
        <f t="shared" si="86"/>
        <v>30.875838547203706</v>
      </c>
      <c r="V237" s="3">
        <f t="shared" si="87"/>
        <v>100</v>
      </c>
    </row>
    <row r="238" spans="1:22" ht="15.6" thickTop="1" thickBot="1" x14ac:dyDescent="0.35">
      <c r="A238" t="s">
        <v>484</v>
      </c>
      <c r="B238">
        <v>16.4697</v>
      </c>
      <c r="C238">
        <v>7.8507800000000003</v>
      </c>
      <c r="D238">
        <v>12.8645</v>
      </c>
      <c r="E238">
        <v>5.0000000000000002E-5</v>
      </c>
      <c r="F238">
        <v>2.3E-3</v>
      </c>
      <c r="G238">
        <v>8.7799999999999996E-3</v>
      </c>
      <c r="H238">
        <v>37.196100000000001</v>
      </c>
      <c r="J238">
        <f t="shared" si="76"/>
        <v>3.7099999999999998E-3</v>
      </c>
      <c r="K238" s="44"/>
      <c r="L238" s="7">
        <f t="shared" si="78"/>
        <v>0.45325820455894666</v>
      </c>
      <c r="N238" s="3">
        <f t="shared" si="79"/>
        <v>12.8645</v>
      </c>
      <c r="O238" s="3">
        <f t="shared" si="80"/>
        <v>0.24487772925764192</v>
      </c>
      <c r="P238" s="3">
        <f t="shared" si="81"/>
        <v>0.23034019695613248</v>
      </c>
      <c r="Q238" s="3">
        <f t="shared" si="82"/>
        <v>0.21977181745396318</v>
      </c>
      <c r="R238" s="3">
        <f t="shared" si="83"/>
        <v>0.69498974366773758</v>
      </c>
      <c r="S238" s="3">
        <f t="shared" si="84"/>
        <v>35.234725618442177</v>
      </c>
      <c r="T238" s="3">
        <f t="shared" si="85"/>
        <v>33.142963483250206</v>
      </c>
      <c r="U238" s="36">
        <f t="shared" si="86"/>
        <v>31.622310898307621</v>
      </c>
      <c r="V238" s="3">
        <f t="shared" si="87"/>
        <v>100</v>
      </c>
    </row>
    <row r="239" spans="1:22" ht="15" thickTop="1" x14ac:dyDescent="0.3">
      <c r="A239" t="s">
        <v>485</v>
      </c>
      <c r="B239">
        <v>41.992699999999999</v>
      </c>
      <c r="C239">
        <v>20.988600000000002</v>
      </c>
      <c r="D239">
        <v>35.495100000000001</v>
      </c>
      <c r="E239">
        <v>5.3400000000000001E-3</v>
      </c>
      <c r="F239">
        <v>3.0300000000000001E-3</v>
      </c>
      <c r="G239">
        <v>-6.8999999999999997E-4</v>
      </c>
      <c r="H239">
        <v>98.484099999999998</v>
      </c>
      <c r="J239">
        <f t="shared" si="76"/>
        <v>2.5600000000000002E-3</v>
      </c>
      <c r="K239" s="10">
        <f t="shared" si="77"/>
        <v>25.6</v>
      </c>
      <c r="L239" s="7">
        <f t="shared" si="78"/>
        <v>0.30423510645551738</v>
      </c>
      <c r="N239" s="3">
        <f t="shared" si="79"/>
        <v>35.495100000000001</v>
      </c>
      <c r="O239" s="3">
        <f t="shared" si="80"/>
        <v>0.65466625077978791</v>
      </c>
      <c r="P239" s="3">
        <f t="shared" si="81"/>
        <v>0.63554341987466423</v>
      </c>
      <c r="Q239" s="3">
        <f t="shared" si="82"/>
        <v>0.56035094742460634</v>
      </c>
      <c r="R239" s="3">
        <f t="shared" si="83"/>
        <v>1.8505606180790584</v>
      </c>
      <c r="S239" s="3">
        <f t="shared" si="84"/>
        <v>35.376644481895035</v>
      </c>
      <c r="T239" s="3">
        <f t="shared" si="85"/>
        <v>34.343291090587392</v>
      </c>
      <c r="U239" s="36">
        <f t="shared" si="86"/>
        <v>30.280064427517576</v>
      </c>
      <c r="V239" s="3">
        <f t="shared" si="87"/>
        <v>100</v>
      </c>
    </row>
    <row r="240" spans="1:22" x14ac:dyDescent="0.3">
      <c r="A240" t="s">
        <v>486</v>
      </c>
      <c r="B240">
        <v>40.670999999999999</v>
      </c>
      <c r="C240">
        <v>20.116299999999999</v>
      </c>
      <c r="D240">
        <v>33.612099999999998</v>
      </c>
      <c r="E240">
        <v>3.0200000000000001E-3</v>
      </c>
      <c r="F240">
        <v>3.48E-3</v>
      </c>
      <c r="G240">
        <v>6.4599999999999996E-3</v>
      </c>
      <c r="H240">
        <v>94.412400000000005</v>
      </c>
      <c r="J240">
        <f t="shared" si="76"/>
        <v>4.3200000000000001E-3</v>
      </c>
      <c r="K240" s="10">
        <f t="shared" si="77"/>
        <v>43.2</v>
      </c>
      <c r="L240" s="7">
        <f t="shared" si="78"/>
        <v>0.18675117134840141</v>
      </c>
      <c r="N240" s="3">
        <f t="shared" si="79"/>
        <v>33.612099999999998</v>
      </c>
      <c r="O240" s="3">
        <f t="shared" si="80"/>
        <v>0.6274578914535246</v>
      </c>
      <c r="P240" s="3">
        <f t="shared" si="81"/>
        <v>0.60182811101163824</v>
      </c>
      <c r="Q240" s="3">
        <f t="shared" si="82"/>
        <v>0.54271417133706967</v>
      </c>
      <c r="R240" s="3">
        <f t="shared" si="83"/>
        <v>1.7720001738022324</v>
      </c>
      <c r="S240" s="3">
        <f t="shared" si="84"/>
        <v>35.409584080749269</v>
      </c>
      <c r="T240" s="3">
        <f t="shared" si="85"/>
        <v>33.963208351175162</v>
      </c>
      <c r="U240" s="36">
        <f t="shared" si="86"/>
        <v>30.627207568075576</v>
      </c>
      <c r="V240" s="3">
        <f t="shared" si="87"/>
        <v>100.00000000000001</v>
      </c>
    </row>
    <row r="241" spans="1:22" x14ac:dyDescent="0.3">
      <c r="A241" t="s">
        <v>487</v>
      </c>
      <c r="B241">
        <v>41.129800000000003</v>
      </c>
      <c r="C241">
        <v>21.174399999999999</v>
      </c>
      <c r="D241">
        <v>35.353299999999997</v>
      </c>
      <c r="E241">
        <v>-7.9000000000000001E-4</v>
      </c>
      <c r="F241">
        <v>2.99E-3</v>
      </c>
      <c r="G241">
        <v>3.7399999999999998E-3</v>
      </c>
      <c r="H241">
        <v>97.663399999999996</v>
      </c>
      <c r="J241">
        <f t="shared" si="76"/>
        <v>1.98E-3</v>
      </c>
      <c r="K241" s="10">
        <f t="shared" si="77"/>
        <v>19.8</v>
      </c>
      <c r="L241" s="7">
        <f t="shared" si="78"/>
        <v>0.24280238878561308</v>
      </c>
      <c r="N241" s="3">
        <f t="shared" si="79"/>
        <v>35.353299999999997</v>
      </c>
      <c r="O241" s="3">
        <f t="shared" si="80"/>
        <v>0.66046163443543349</v>
      </c>
      <c r="P241" s="3">
        <f t="shared" si="81"/>
        <v>0.63300447627573853</v>
      </c>
      <c r="Q241" s="3">
        <f t="shared" si="82"/>
        <v>0.54883640245529763</v>
      </c>
      <c r="R241" s="3">
        <f t="shared" si="83"/>
        <v>1.8423025131664696</v>
      </c>
      <c r="S241" s="3">
        <f t="shared" si="84"/>
        <v>35.849792838867742</v>
      </c>
      <c r="T241" s="3">
        <f t="shared" si="85"/>
        <v>34.359420982809056</v>
      </c>
      <c r="U241" s="36">
        <f t="shared" si="86"/>
        <v>29.790786178323202</v>
      </c>
      <c r="V241" s="3">
        <f t="shared" si="87"/>
        <v>100</v>
      </c>
    </row>
    <row r="242" spans="1:22" x14ac:dyDescent="0.3">
      <c r="A242" t="s">
        <v>488</v>
      </c>
      <c r="B242">
        <v>34.898200000000003</v>
      </c>
      <c r="C242">
        <v>18.770600000000002</v>
      </c>
      <c r="D242">
        <v>29.974799999999998</v>
      </c>
      <c r="E242">
        <v>5.0600000000000003E-3</v>
      </c>
      <c r="F242">
        <v>6.4999999999999997E-3</v>
      </c>
      <c r="G242">
        <v>4.4999999999999997E-3</v>
      </c>
      <c r="H242">
        <v>83.659700000000001</v>
      </c>
      <c r="J242">
        <f t="shared" si="76"/>
        <v>5.3533333333333341E-3</v>
      </c>
      <c r="K242" s="43"/>
      <c r="L242" s="7">
        <f t="shared" si="78"/>
        <v>0.10317622465148321</v>
      </c>
      <c r="N242" s="3">
        <f t="shared" si="79"/>
        <v>29.974799999999998</v>
      </c>
      <c r="O242" s="3">
        <f t="shared" si="80"/>
        <v>0.58548346849656896</v>
      </c>
      <c r="P242" s="3">
        <f t="shared" si="81"/>
        <v>0.53670188003581021</v>
      </c>
      <c r="Q242" s="3">
        <f t="shared" si="82"/>
        <v>0.4656818788364025</v>
      </c>
      <c r="R242" s="3">
        <f t="shared" si="83"/>
        <v>1.5878672273687817</v>
      </c>
      <c r="S242" s="3">
        <f t="shared" si="84"/>
        <v>36.872318944875516</v>
      </c>
      <c r="T242" s="3">
        <f t="shared" si="85"/>
        <v>33.800173640787747</v>
      </c>
      <c r="U242" s="36">
        <f t="shared" si="86"/>
        <v>29.327507414336729</v>
      </c>
      <c r="V242" s="3">
        <f t="shared" si="87"/>
        <v>100</v>
      </c>
    </row>
    <row r="243" spans="1:22" x14ac:dyDescent="0.3">
      <c r="A243" t="s">
        <v>489</v>
      </c>
      <c r="B243">
        <v>41.5212</v>
      </c>
      <c r="C243">
        <v>21.066099999999999</v>
      </c>
      <c r="D243">
        <v>35.1312</v>
      </c>
      <c r="E243">
        <v>-2.8600000000000001E-3</v>
      </c>
      <c r="F243">
        <v>4.9399999999999999E-3</v>
      </c>
      <c r="G243">
        <v>5.6999999999999998E-4</v>
      </c>
      <c r="H243">
        <v>97.721100000000007</v>
      </c>
      <c r="J243">
        <f t="shared" si="76"/>
        <v>8.8333333333333319E-4</v>
      </c>
      <c r="K243" s="10">
        <f t="shared" si="77"/>
        <v>8.8333333333333321</v>
      </c>
      <c r="L243" s="7">
        <f t="shared" si="78"/>
        <v>0.39094287732779237</v>
      </c>
      <c r="N243" s="3">
        <f t="shared" si="79"/>
        <v>35.1312</v>
      </c>
      <c r="O243" s="3">
        <f t="shared" si="80"/>
        <v>0.65708359326263244</v>
      </c>
      <c r="P243" s="3">
        <f t="shared" si="81"/>
        <v>0.62902775290957924</v>
      </c>
      <c r="Q243" s="3">
        <f t="shared" si="82"/>
        <v>0.55405924739791834</v>
      </c>
      <c r="R243" s="3">
        <f t="shared" si="83"/>
        <v>1.84017059357013</v>
      </c>
      <c r="S243" s="3">
        <f t="shared" si="84"/>
        <v>35.707754246187534</v>
      </c>
      <c r="T243" s="3">
        <f t="shared" si="85"/>
        <v>34.183121668583858</v>
      </c>
      <c r="U243" s="36">
        <f t="shared" si="86"/>
        <v>30.109124085228615</v>
      </c>
      <c r="V243" s="3">
        <f t="shared" si="87"/>
        <v>100</v>
      </c>
    </row>
    <row r="244" spans="1:22" x14ac:dyDescent="0.3">
      <c r="A244" t="s">
        <v>493</v>
      </c>
      <c r="B244">
        <v>41.079700000000003</v>
      </c>
      <c r="C244">
        <v>21.279699999999998</v>
      </c>
      <c r="D244">
        <v>34.790799999999997</v>
      </c>
      <c r="E244">
        <v>-1.65E-3</v>
      </c>
      <c r="F244">
        <v>3.15E-3</v>
      </c>
      <c r="G244">
        <v>1.33E-3</v>
      </c>
      <c r="H244">
        <v>97.153000000000006</v>
      </c>
      <c r="J244">
        <f t="shared" si="76"/>
        <v>9.4333333333333335E-4</v>
      </c>
      <c r="K244" s="10">
        <f t="shared" si="77"/>
        <v>9.4333333333333336</v>
      </c>
      <c r="L244" s="7">
        <f t="shared" si="78"/>
        <v>0.24232485083732816</v>
      </c>
      <c r="N244" s="3">
        <f t="shared" si="79"/>
        <v>34.790799999999997</v>
      </c>
      <c r="O244" s="3">
        <f t="shared" si="80"/>
        <v>0.66374610106051146</v>
      </c>
      <c r="P244" s="3">
        <f t="shared" si="81"/>
        <v>0.62293285586392111</v>
      </c>
      <c r="Q244" s="3">
        <f t="shared" si="82"/>
        <v>0.5481678676274353</v>
      </c>
      <c r="R244" s="3">
        <f t="shared" si="83"/>
        <v>1.8348468245518679</v>
      </c>
      <c r="S244" s="3">
        <f t="shared" si="84"/>
        <v>36.174469289697846</v>
      </c>
      <c r="T244" s="3">
        <f t="shared" si="85"/>
        <v>33.950128562696918</v>
      </c>
      <c r="U244" s="36">
        <f t="shared" si="86"/>
        <v>29.875402147605243</v>
      </c>
      <c r="V244" s="3">
        <f t="shared" si="87"/>
        <v>100.00000000000001</v>
      </c>
    </row>
    <row r="245" spans="1:22" x14ac:dyDescent="0.3">
      <c r="A245" t="s">
        <v>495</v>
      </c>
      <c r="B245">
        <v>42.571800000000003</v>
      </c>
      <c r="C245">
        <v>20.838899999999999</v>
      </c>
      <c r="D245">
        <v>35.928800000000003</v>
      </c>
      <c r="E245">
        <v>7.6099999999999996E-3</v>
      </c>
      <c r="F245">
        <v>3.65E-3</v>
      </c>
      <c r="G245">
        <v>9.7699999999999992E-3</v>
      </c>
      <c r="H245">
        <v>99.360500000000002</v>
      </c>
      <c r="J245">
        <f t="shared" si="76"/>
        <v>7.0099999999999997E-3</v>
      </c>
      <c r="K245" s="10">
        <f t="shared" si="77"/>
        <v>70.099999999999994</v>
      </c>
      <c r="L245" s="7">
        <f t="shared" si="78"/>
        <v>0.31038041175306119</v>
      </c>
      <c r="N245" s="3">
        <f t="shared" si="79"/>
        <v>35.928800000000003</v>
      </c>
      <c r="O245" s="3">
        <f t="shared" si="80"/>
        <v>0.64999688084840912</v>
      </c>
      <c r="P245" s="3">
        <f t="shared" si="81"/>
        <v>0.64330886302596246</v>
      </c>
      <c r="Q245" s="3">
        <f t="shared" si="82"/>
        <v>0.56807846277021623</v>
      </c>
      <c r="R245" s="3">
        <f t="shared" si="83"/>
        <v>1.8613842066445878</v>
      </c>
      <c r="S245" s="3">
        <f t="shared" si="84"/>
        <v>34.92008143875475</v>
      </c>
      <c r="T245" s="3">
        <f t="shared" si="85"/>
        <v>34.560777980684541</v>
      </c>
      <c r="U245" s="36">
        <f t="shared" si="86"/>
        <v>30.519140580560702</v>
      </c>
      <c r="V245" s="3">
        <f t="shared" si="87"/>
        <v>100</v>
      </c>
    </row>
    <row r="246" spans="1:22" ht="15" thickBot="1" x14ac:dyDescent="0.35">
      <c r="A246" t="s">
        <v>496</v>
      </c>
      <c r="B246">
        <v>41.631100000000004</v>
      </c>
      <c r="C246">
        <v>21.453499999999998</v>
      </c>
      <c r="D246">
        <v>36.058399999999999</v>
      </c>
      <c r="E246">
        <v>2.2399999999999998E-3</v>
      </c>
      <c r="F246">
        <v>5.1200000000000004E-3</v>
      </c>
      <c r="G246">
        <v>2.9199999999999999E-3</v>
      </c>
      <c r="H246">
        <v>99.153199999999998</v>
      </c>
      <c r="J246">
        <f t="shared" si="76"/>
        <v>3.4266666666666668E-3</v>
      </c>
      <c r="K246" s="10">
        <f t="shared" si="77"/>
        <v>34.266666666666666</v>
      </c>
      <c r="L246" s="7">
        <f t="shared" si="78"/>
        <v>0.15053681720208295</v>
      </c>
      <c r="N246" s="3">
        <f t="shared" si="79"/>
        <v>36.058399999999999</v>
      </c>
      <c r="O246" s="3">
        <f t="shared" si="80"/>
        <v>0.66916718652526508</v>
      </c>
      <c r="P246" s="3">
        <f t="shared" si="81"/>
        <v>0.6456293643688451</v>
      </c>
      <c r="Q246" s="3">
        <f t="shared" si="82"/>
        <v>0.55552575393648262</v>
      </c>
      <c r="R246" s="3">
        <f t="shared" si="83"/>
        <v>1.8703223048305928</v>
      </c>
      <c r="S246" s="3">
        <f t="shared" si="84"/>
        <v>35.778174959308735</v>
      </c>
      <c r="T246" s="3">
        <f t="shared" si="85"/>
        <v>34.519684799851859</v>
      </c>
      <c r="U246" s="36">
        <f t="shared" si="86"/>
        <v>29.702140240839409</v>
      </c>
      <c r="V246" s="3">
        <f t="shared" si="87"/>
        <v>100</v>
      </c>
    </row>
    <row r="247" spans="1:22" ht="15.6" thickTop="1" thickBot="1" x14ac:dyDescent="0.35">
      <c r="A247" t="s">
        <v>497</v>
      </c>
      <c r="B247">
        <v>32.306199999999997</v>
      </c>
      <c r="C247">
        <v>20.762599999999999</v>
      </c>
      <c r="D247">
        <v>31.667000000000002</v>
      </c>
      <c r="E247">
        <v>-6.43E-3</v>
      </c>
      <c r="F247">
        <v>3.4299999999999999E-3</v>
      </c>
      <c r="G247">
        <v>-8.4000000000000003E-4</v>
      </c>
      <c r="H247">
        <v>84.731899999999996</v>
      </c>
      <c r="J247">
        <f t="shared" si="76"/>
        <v>-1.2800000000000001E-3</v>
      </c>
      <c r="K247" s="44"/>
      <c r="L247" s="7">
        <f t="shared" si="78"/>
        <v>0.49447042378690353</v>
      </c>
      <c r="N247" s="3">
        <f t="shared" si="79"/>
        <v>31.667000000000002</v>
      </c>
      <c r="O247" s="3">
        <f t="shared" si="80"/>
        <v>0.64761696818465375</v>
      </c>
      <c r="P247" s="3">
        <f t="shared" si="81"/>
        <v>0.56700089525514774</v>
      </c>
      <c r="Q247" s="3">
        <f t="shared" si="82"/>
        <v>0.43109420870029352</v>
      </c>
      <c r="R247" s="3">
        <f t="shared" si="83"/>
        <v>1.6457120721400951</v>
      </c>
      <c r="S247" s="3">
        <f t="shared" si="84"/>
        <v>39.351778427588997</v>
      </c>
      <c r="T247" s="3">
        <f t="shared" si="85"/>
        <v>34.453225740625207</v>
      </c>
      <c r="U247" s="36">
        <f t="shared" si="86"/>
        <v>26.194995831785796</v>
      </c>
      <c r="V247" s="3">
        <f t="shared" si="87"/>
        <v>100</v>
      </c>
    </row>
    <row r="248" spans="1:22" ht="15" thickTop="1" x14ac:dyDescent="0.3">
      <c r="A248" t="s">
        <v>498</v>
      </c>
      <c r="B248">
        <v>40.659599999999998</v>
      </c>
      <c r="C248">
        <v>22.024899999999999</v>
      </c>
      <c r="D248">
        <v>35.905999999999999</v>
      </c>
      <c r="E248">
        <v>2.4299999999999999E-3</v>
      </c>
      <c r="F248">
        <v>5.7400000000000003E-3</v>
      </c>
      <c r="G248">
        <v>-1.97E-3</v>
      </c>
      <c r="H248">
        <v>98.596699999999998</v>
      </c>
      <c r="J248">
        <f t="shared" si="76"/>
        <v>2.0666666666666667E-3</v>
      </c>
      <c r="K248" s="10">
        <f t="shared" si="77"/>
        <v>20.666666666666668</v>
      </c>
      <c r="L248" s="7">
        <f t="shared" si="78"/>
        <v>0.38678202302244258</v>
      </c>
      <c r="N248" s="3">
        <f t="shared" si="79"/>
        <v>35.905999999999999</v>
      </c>
      <c r="O248" s="3">
        <f t="shared" si="80"/>
        <v>0.6869900187149095</v>
      </c>
      <c r="P248" s="3">
        <f t="shared" si="81"/>
        <v>0.64290062667860337</v>
      </c>
      <c r="Q248" s="3">
        <f t="shared" si="82"/>
        <v>0.54256204963971177</v>
      </c>
      <c r="R248" s="3">
        <f t="shared" si="83"/>
        <v>1.8724526950332248</v>
      </c>
      <c r="S248" s="3">
        <f t="shared" si="84"/>
        <v>36.689312394229518</v>
      </c>
      <c r="T248" s="3">
        <f t="shared" si="85"/>
        <v>34.334679235631945</v>
      </c>
      <c r="U248" s="36">
        <f t="shared" si="86"/>
        <v>28.976008370138537</v>
      </c>
      <c r="V248" s="3">
        <f t="shared" si="87"/>
        <v>100</v>
      </c>
    </row>
    <row r="249" spans="1:22" x14ac:dyDescent="0.3">
      <c r="A249" t="s">
        <v>499</v>
      </c>
      <c r="B249">
        <v>39.065899999999999</v>
      </c>
      <c r="C249">
        <v>23.066099999999999</v>
      </c>
      <c r="D249">
        <v>36.283299999999997</v>
      </c>
      <c r="E249">
        <v>5.5100000000000001E-3</v>
      </c>
      <c r="F249">
        <v>1.4499999999999999E-3</v>
      </c>
      <c r="G249">
        <v>-7.6000000000000004E-4</v>
      </c>
      <c r="H249">
        <v>98.421599999999998</v>
      </c>
      <c r="J249">
        <f t="shared" si="76"/>
        <v>2.0666666666666667E-3</v>
      </c>
      <c r="K249" s="10">
        <f t="shared" si="77"/>
        <v>20.666666666666668</v>
      </c>
      <c r="L249" s="7">
        <f t="shared" si="78"/>
        <v>0.31801624696441744</v>
      </c>
      <c r="N249" s="3">
        <f t="shared" si="79"/>
        <v>36.283299999999997</v>
      </c>
      <c r="O249" s="3">
        <f t="shared" si="80"/>
        <v>0.71946662507797865</v>
      </c>
      <c r="P249" s="3">
        <f t="shared" si="81"/>
        <v>0.64965622202327655</v>
      </c>
      <c r="Q249" s="3">
        <f t="shared" si="82"/>
        <v>0.52129570322925012</v>
      </c>
      <c r="R249" s="3">
        <f t="shared" si="83"/>
        <v>1.8904185503305055</v>
      </c>
      <c r="S249" s="3">
        <f t="shared" si="84"/>
        <v>38.058588927419962</v>
      </c>
      <c r="T249" s="3">
        <f t="shared" si="85"/>
        <v>34.365734609919897</v>
      </c>
      <c r="U249" s="36">
        <f t="shared" si="86"/>
        <v>27.575676462660134</v>
      </c>
      <c r="V249" s="3">
        <f t="shared" si="87"/>
        <v>100</v>
      </c>
    </row>
    <row r="250" spans="1:22" x14ac:dyDescent="0.3">
      <c r="A250" t="s">
        <v>520</v>
      </c>
      <c r="B250">
        <v>40.573799999999999</v>
      </c>
      <c r="C250">
        <v>22.251899999999999</v>
      </c>
      <c r="D250">
        <v>36.545699999999997</v>
      </c>
      <c r="E250">
        <v>3.5E-4</v>
      </c>
      <c r="F250">
        <v>1.58E-3</v>
      </c>
      <c r="G250">
        <v>-2.7200000000000002E-3</v>
      </c>
      <c r="H250">
        <v>99.370699999999999</v>
      </c>
      <c r="J250">
        <f t="shared" si="76"/>
        <v>-2.6333333333333336E-4</v>
      </c>
      <c r="K250" s="10">
        <f t="shared" si="77"/>
        <v>-2.6333333333333337</v>
      </c>
      <c r="L250" s="7">
        <f t="shared" si="78"/>
        <v>0.22146406781537575</v>
      </c>
      <c r="N250" s="3">
        <f t="shared" si="79"/>
        <v>36.545699999999997</v>
      </c>
      <c r="O250" s="3">
        <f t="shared" si="80"/>
        <v>0.69407049282595124</v>
      </c>
      <c r="P250" s="3">
        <f t="shared" si="81"/>
        <v>0.6543545210384959</v>
      </c>
      <c r="Q250" s="3">
        <f t="shared" si="82"/>
        <v>0.54141713370696554</v>
      </c>
      <c r="R250" s="3">
        <f t="shared" si="83"/>
        <v>1.8898421475714127</v>
      </c>
      <c r="S250" s="3">
        <f t="shared" si="84"/>
        <v>36.726373878256624</v>
      </c>
      <c r="T250" s="3">
        <f t="shared" si="85"/>
        <v>34.624824188591091</v>
      </c>
      <c r="U250" s="36">
        <f t="shared" si="86"/>
        <v>28.648801933152285</v>
      </c>
      <c r="V250" s="3">
        <f t="shared" si="87"/>
        <v>100</v>
      </c>
    </row>
    <row r="251" spans="1:22" x14ac:dyDescent="0.3">
      <c r="A251" t="s">
        <v>521</v>
      </c>
      <c r="B251">
        <v>40.983699999999999</v>
      </c>
      <c r="C251">
        <v>21.640999999999998</v>
      </c>
      <c r="D251">
        <v>36.107599999999998</v>
      </c>
      <c r="E251">
        <v>-2.7100000000000002E-3</v>
      </c>
      <c r="F251">
        <v>-1.91E-3</v>
      </c>
      <c r="G251">
        <v>4.1200000000000004E-3</v>
      </c>
      <c r="H251">
        <v>98.731800000000007</v>
      </c>
      <c r="J251">
        <f t="shared" si="76"/>
        <v>-1.6666666666666653E-4</v>
      </c>
      <c r="K251" s="10">
        <f t="shared" si="77"/>
        <v>-1.6666666666666652</v>
      </c>
      <c r="L251" s="7">
        <f t="shared" si="78"/>
        <v>0.37338496666755794</v>
      </c>
      <c r="N251" s="3">
        <f t="shared" si="79"/>
        <v>36.107599999999998</v>
      </c>
      <c r="O251" s="3">
        <f t="shared" si="80"/>
        <v>0.67501559575795378</v>
      </c>
      <c r="P251" s="3">
        <f t="shared" si="81"/>
        <v>0.64651029543419869</v>
      </c>
      <c r="Q251" s="3">
        <f t="shared" si="82"/>
        <v>0.54688684280757938</v>
      </c>
      <c r="R251" s="3">
        <f t="shared" si="83"/>
        <v>1.8684127339997318</v>
      </c>
      <c r="S251" s="3">
        <f t="shared" si="84"/>
        <v>36.127756114835528</v>
      </c>
      <c r="T251" s="3">
        <f t="shared" si="85"/>
        <v>34.602113530355091</v>
      </c>
      <c r="U251" s="36">
        <f t="shared" si="86"/>
        <v>29.270130354809382</v>
      </c>
      <c r="V251" s="3">
        <f t="shared" si="87"/>
        <v>100</v>
      </c>
    </row>
    <row r="252" spans="1:22" x14ac:dyDescent="0.3">
      <c r="A252" t="s">
        <v>522</v>
      </c>
      <c r="B252">
        <v>40.659500000000001</v>
      </c>
      <c r="C252">
        <v>21.395199999999999</v>
      </c>
      <c r="D252">
        <v>35.825099999999999</v>
      </c>
      <c r="E252">
        <v>-9.2000000000000003E-4</v>
      </c>
      <c r="F252">
        <v>3.3E-4</v>
      </c>
      <c r="G252">
        <v>-4.4000000000000002E-4</v>
      </c>
      <c r="H252">
        <v>97.878799999999998</v>
      </c>
      <c r="J252">
        <f t="shared" si="76"/>
        <v>-3.4333333333333335E-4</v>
      </c>
      <c r="K252" s="10">
        <f t="shared" si="77"/>
        <v>-3.4333333333333336</v>
      </c>
      <c r="L252" s="7">
        <f t="shared" si="78"/>
        <v>6.3058174199173672E-2</v>
      </c>
      <c r="N252" s="3">
        <f t="shared" si="79"/>
        <v>35.825099999999999</v>
      </c>
      <c r="O252" s="3">
        <f t="shared" si="80"/>
        <v>0.66734872114784771</v>
      </c>
      <c r="P252" s="3">
        <f t="shared" si="81"/>
        <v>0.64145210384959706</v>
      </c>
      <c r="Q252" s="3">
        <f t="shared" si="82"/>
        <v>0.54256071523885774</v>
      </c>
      <c r="R252" s="3">
        <f t="shared" si="83"/>
        <v>1.8513615402363026</v>
      </c>
      <c r="S252" s="3">
        <f t="shared" si="84"/>
        <v>36.04637487838648</v>
      </c>
      <c r="T252" s="3">
        <f t="shared" si="85"/>
        <v>34.647587189681168</v>
      </c>
      <c r="U252" s="36">
        <f t="shared" si="86"/>
        <v>29.306037931932345</v>
      </c>
      <c r="V252" s="3">
        <f t="shared" si="87"/>
        <v>100</v>
      </c>
    </row>
    <row r="253" spans="1:22" x14ac:dyDescent="0.3">
      <c r="A253" t="s">
        <v>523</v>
      </c>
      <c r="B253">
        <v>39.784500000000001</v>
      </c>
      <c r="C253">
        <v>21.749500000000001</v>
      </c>
      <c r="D253">
        <v>35.6111</v>
      </c>
      <c r="E253">
        <v>-1.5299999999999999E-3</v>
      </c>
      <c r="F253">
        <v>-1.0499999999999999E-3</v>
      </c>
      <c r="G253">
        <v>4.2700000000000004E-3</v>
      </c>
      <c r="H253">
        <v>97.146799999999999</v>
      </c>
      <c r="J253">
        <f t="shared" si="76"/>
        <v>5.6333333333333355E-4</v>
      </c>
      <c r="K253" s="10">
        <f t="shared" si="77"/>
        <v>5.6333333333333355</v>
      </c>
      <c r="L253" s="7">
        <f t="shared" si="78"/>
        <v>0.32190267680361612</v>
      </c>
      <c r="N253" s="3">
        <f t="shared" si="79"/>
        <v>35.6111</v>
      </c>
      <c r="O253" s="3">
        <f t="shared" si="80"/>
        <v>0.67839987523393641</v>
      </c>
      <c r="P253" s="3">
        <f t="shared" si="81"/>
        <v>0.63762041181736795</v>
      </c>
      <c r="Q253" s="3">
        <f t="shared" si="82"/>
        <v>0.53088470776621299</v>
      </c>
      <c r="R253" s="3">
        <f t="shared" si="83"/>
        <v>1.8469049948175176</v>
      </c>
      <c r="S253" s="3">
        <f t="shared" si="84"/>
        <v>36.731714795160073</v>
      </c>
      <c r="T253" s="3">
        <f t="shared" si="85"/>
        <v>34.523725562849954</v>
      </c>
      <c r="U253" s="36">
        <f t="shared" si="86"/>
        <v>28.744559641989966</v>
      </c>
      <c r="V253" s="3">
        <f t="shared" si="87"/>
        <v>99.999999999999986</v>
      </c>
    </row>
    <row r="254" spans="1:22" x14ac:dyDescent="0.3">
      <c r="A254" t="s">
        <v>524</v>
      </c>
      <c r="B254">
        <v>41.199199999999998</v>
      </c>
      <c r="C254">
        <v>21.161999999999999</v>
      </c>
      <c r="D254">
        <v>35.5092</v>
      </c>
      <c r="E254">
        <v>-1.08E-3</v>
      </c>
      <c r="F254">
        <v>5.5599999999999998E-3</v>
      </c>
      <c r="G254">
        <v>3.0500000000000002E-3</v>
      </c>
      <c r="H254">
        <v>97.878</v>
      </c>
      <c r="J254">
        <f t="shared" si="76"/>
        <v>2.5100000000000001E-3</v>
      </c>
      <c r="K254" s="10">
        <f t="shared" si="77"/>
        <v>25.1</v>
      </c>
      <c r="L254" s="7">
        <f t="shared" si="78"/>
        <v>0.33527749700807535</v>
      </c>
      <c r="N254" s="3">
        <f t="shared" si="79"/>
        <v>35.5092</v>
      </c>
      <c r="O254" s="3">
        <f t="shared" si="80"/>
        <v>0.66007485963817836</v>
      </c>
      <c r="P254" s="3">
        <f t="shared" si="81"/>
        <v>0.63579588182632052</v>
      </c>
      <c r="Q254" s="3">
        <f t="shared" si="82"/>
        <v>0.54976247664798505</v>
      </c>
      <c r="R254" s="3">
        <f t="shared" si="83"/>
        <v>1.8456332181124839</v>
      </c>
      <c r="S254" s="3">
        <f t="shared" si="84"/>
        <v>35.764140629915211</v>
      </c>
      <c r="T254" s="3">
        <f t="shared" si="85"/>
        <v>34.44865835675327</v>
      </c>
      <c r="U254" s="36">
        <f t="shared" si="86"/>
        <v>29.787201013331526</v>
      </c>
      <c r="V254" s="3">
        <f t="shared" si="87"/>
        <v>100</v>
      </c>
    </row>
    <row r="255" spans="1:22" x14ac:dyDescent="0.3">
      <c r="A255" t="s">
        <v>525</v>
      </c>
      <c r="B255">
        <v>41.0289</v>
      </c>
      <c r="C255">
        <v>21.483599999999999</v>
      </c>
      <c r="D255">
        <v>35.665199999999999</v>
      </c>
      <c r="E255">
        <v>3.8000000000000002E-4</v>
      </c>
      <c r="F255">
        <v>1.2600000000000001E-3</v>
      </c>
      <c r="G255">
        <v>-4.1200000000000004E-3</v>
      </c>
      <c r="H255">
        <v>98.175200000000004</v>
      </c>
      <c r="J255">
        <f t="shared" si="76"/>
        <v>-8.2666666666666685E-4</v>
      </c>
      <c r="K255" s="10">
        <f t="shared" si="77"/>
        <v>-8.2666666666666693</v>
      </c>
      <c r="L255" s="7">
        <f t="shared" si="78"/>
        <v>0.28858505389803774</v>
      </c>
      <c r="N255" s="3">
        <f t="shared" si="79"/>
        <v>35.665199999999999</v>
      </c>
      <c r="O255" s="3">
        <f t="shared" si="80"/>
        <v>0.67010605115408606</v>
      </c>
      <c r="P255" s="3">
        <f t="shared" si="81"/>
        <v>0.63858907788719776</v>
      </c>
      <c r="Q255" s="3">
        <f t="shared" si="82"/>
        <v>0.54748999199359494</v>
      </c>
      <c r="R255" s="3">
        <f t="shared" si="83"/>
        <v>1.8561851210348788</v>
      </c>
      <c r="S255" s="3">
        <f t="shared" si="84"/>
        <v>36.101251085370293</v>
      </c>
      <c r="T255" s="3">
        <f t="shared" si="85"/>
        <v>34.403307657760195</v>
      </c>
      <c r="U255" s="36">
        <f t="shared" si="86"/>
        <v>29.495441256869515</v>
      </c>
      <c r="V255" s="3">
        <f t="shared" si="87"/>
        <v>100</v>
      </c>
    </row>
    <row r="256" spans="1:22" x14ac:dyDescent="0.3">
      <c r="A256" t="s">
        <v>526</v>
      </c>
      <c r="B256">
        <v>41.4664</v>
      </c>
      <c r="C256">
        <v>21.077300000000001</v>
      </c>
      <c r="D256">
        <v>35.6235</v>
      </c>
      <c r="E256">
        <v>-4.9500000000000004E-3</v>
      </c>
      <c r="F256">
        <v>2.15E-3</v>
      </c>
      <c r="G256">
        <v>-4.1000000000000003E-3</v>
      </c>
      <c r="H256">
        <v>98.160200000000003</v>
      </c>
      <c r="J256">
        <f t="shared" si="76"/>
        <v>-2.3000000000000004E-3</v>
      </c>
      <c r="K256" s="10">
        <f t="shared" si="77"/>
        <v>-23.000000000000004</v>
      </c>
      <c r="L256" s="7">
        <f t="shared" si="78"/>
        <v>0.38771768079364138</v>
      </c>
      <c r="N256" s="3">
        <f t="shared" si="79"/>
        <v>35.6235</v>
      </c>
      <c r="O256" s="3">
        <f t="shared" si="80"/>
        <v>0.65743293824079851</v>
      </c>
      <c r="P256" s="3">
        <f t="shared" si="81"/>
        <v>0.63784243509400174</v>
      </c>
      <c r="Q256" s="3">
        <f t="shared" si="82"/>
        <v>0.55332799572991731</v>
      </c>
      <c r="R256" s="3">
        <f t="shared" si="83"/>
        <v>1.8486033690647174</v>
      </c>
      <c r="S256" s="3">
        <f t="shared" si="84"/>
        <v>35.5637639334943</v>
      </c>
      <c r="T256" s="3">
        <f t="shared" si="85"/>
        <v>34.504017777307837</v>
      </c>
      <c r="U256" s="36">
        <f t="shared" si="86"/>
        <v>29.932218289197866</v>
      </c>
      <c r="V256" s="3">
        <f t="shared" si="87"/>
        <v>100</v>
      </c>
    </row>
    <row r="257" spans="1:22" x14ac:dyDescent="0.3">
      <c r="A257" t="s">
        <v>527</v>
      </c>
      <c r="B257">
        <v>41.581400000000002</v>
      </c>
      <c r="C257">
        <v>21.014299999999999</v>
      </c>
      <c r="D257">
        <v>35.667700000000004</v>
      </c>
      <c r="E257">
        <v>6.0999999999999997E-4</v>
      </c>
      <c r="F257">
        <v>1.5E-3</v>
      </c>
      <c r="G257">
        <v>2.9E-4</v>
      </c>
      <c r="H257">
        <v>98.265799999999999</v>
      </c>
      <c r="J257">
        <f t="shared" si="76"/>
        <v>7.9999999999999993E-4</v>
      </c>
      <c r="K257" s="10">
        <f t="shared" si="77"/>
        <v>7.9999999999999991</v>
      </c>
      <c r="L257" s="7">
        <f t="shared" si="78"/>
        <v>6.2697687357668938E-2</v>
      </c>
      <c r="N257" s="3">
        <f t="shared" si="79"/>
        <v>35.667700000000004</v>
      </c>
      <c r="O257" s="3">
        <f t="shared" si="80"/>
        <v>0.65546787273861495</v>
      </c>
      <c r="P257" s="3">
        <f t="shared" si="81"/>
        <v>0.63863384064458373</v>
      </c>
      <c r="Q257" s="3">
        <f t="shared" si="82"/>
        <v>0.55486255671203633</v>
      </c>
      <c r="R257" s="3">
        <f t="shared" si="83"/>
        <v>1.8489642700952351</v>
      </c>
      <c r="S257" s="3">
        <f t="shared" si="84"/>
        <v>35.450542952074116</v>
      </c>
      <c r="T257" s="3">
        <f t="shared" si="85"/>
        <v>34.540085548093877</v>
      </c>
      <c r="U257" s="36">
        <f t="shared" si="86"/>
        <v>30.009371499832003</v>
      </c>
      <c r="V257" s="3">
        <f t="shared" si="87"/>
        <v>99.999999999999986</v>
      </c>
    </row>
    <row r="258" spans="1:22" x14ac:dyDescent="0.3">
      <c r="A258" t="s">
        <v>528</v>
      </c>
      <c r="B258">
        <v>41.583100000000002</v>
      </c>
      <c r="C258">
        <v>20.8721</v>
      </c>
      <c r="D258">
        <v>35.561700000000002</v>
      </c>
      <c r="E258">
        <v>1.2999999999999999E-4</v>
      </c>
      <c r="F258">
        <v>2.0600000000000002E-3</v>
      </c>
      <c r="G258">
        <v>-1.2999999999999999E-3</v>
      </c>
      <c r="H258">
        <v>98.017899999999997</v>
      </c>
      <c r="J258">
        <f t="shared" si="76"/>
        <v>2.966666666666667E-4</v>
      </c>
      <c r="K258" s="10">
        <f t="shared" si="77"/>
        <v>2.9666666666666672</v>
      </c>
      <c r="L258" s="7">
        <f t="shared" si="78"/>
        <v>0.16861889969197799</v>
      </c>
      <c r="N258" s="3">
        <f t="shared" si="79"/>
        <v>35.561700000000002</v>
      </c>
      <c r="O258" s="3">
        <f t="shared" si="80"/>
        <v>0.65103243917654396</v>
      </c>
      <c r="P258" s="3">
        <f t="shared" si="81"/>
        <v>0.63673589973142353</v>
      </c>
      <c r="Q258" s="3">
        <f t="shared" si="82"/>
        <v>0.55488524152655461</v>
      </c>
      <c r="R258" s="3">
        <f t="shared" si="83"/>
        <v>1.8426535804345221</v>
      </c>
      <c r="S258" s="3">
        <f t="shared" si="84"/>
        <v>35.331244358096974</v>
      </c>
      <c r="T258" s="3">
        <f t="shared" si="85"/>
        <v>34.555377445459541</v>
      </c>
      <c r="U258" s="36">
        <f t="shared" si="86"/>
        <v>30.113378196443485</v>
      </c>
      <c r="V258" s="3">
        <f t="shared" si="87"/>
        <v>100</v>
      </c>
    </row>
    <row r="259" spans="1:22" x14ac:dyDescent="0.3">
      <c r="A259" t="s">
        <v>529</v>
      </c>
      <c r="B259">
        <v>42.164000000000001</v>
      </c>
      <c r="C259">
        <v>21.234000000000002</v>
      </c>
      <c r="D259">
        <v>36.5852</v>
      </c>
      <c r="E259">
        <v>2.9999999999999997E-4</v>
      </c>
      <c r="F259">
        <v>3.8300000000000001E-3</v>
      </c>
      <c r="G259">
        <v>5.1200000000000004E-3</v>
      </c>
      <c r="H259">
        <v>99.992500000000007</v>
      </c>
      <c r="J259">
        <f t="shared" si="76"/>
        <v>3.0833333333333338E-3</v>
      </c>
      <c r="K259" s="10">
        <f t="shared" si="77"/>
        <v>30.833333333333339</v>
      </c>
      <c r="L259" s="7">
        <f t="shared" si="78"/>
        <v>0.2495242139218824</v>
      </c>
      <c r="N259" s="3">
        <f t="shared" si="79"/>
        <v>36.5852</v>
      </c>
      <c r="O259" s="3">
        <f t="shared" si="80"/>
        <v>0.66232064878353092</v>
      </c>
      <c r="P259" s="3">
        <f t="shared" si="81"/>
        <v>0.65506177260519249</v>
      </c>
      <c r="Q259" s="3">
        <f t="shared" si="82"/>
        <v>0.56263677608753671</v>
      </c>
      <c r="R259" s="3">
        <f t="shared" si="83"/>
        <v>1.8800191974762601</v>
      </c>
      <c r="S259" s="3">
        <f t="shared" si="84"/>
        <v>35.229462000847164</v>
      </c>
      <c r="T259" s="3">
        <f t="shared" si="85"/>
        <v>34.843355508526095</v>
      </c>
      <c r="U259" s="36">
        <f t="shared" si="86"/>
        <v>29.927182490626741</v>
      </c>
      <c r="V259" s="3">
        <f t="shared" si="87"/>
        <v>100</v>
      </c>
    </row>
    <row r="260" spans="1:22" x14ac:dyDescent="0.3">
      <c r="A260" t="s">
        <v>530</v>
      </c>
      <c r="B260">
        <v>41.230499999999999</v>
      </c>
      <c r="C260">
        <v>21.896899999999999</v>
      </c>
      <c r="D260">
        <v>36.403399999999998</v>
      </c>
      <c r="E260">
        <v>2.0200000000000001E-3</v>
      </c>
      <c r="F260">
        <v>2.3900000000000002E-3</v>
      </c>
      <c r="G260">
        <v>-2.5799999999999998E-3</v>
      </c>
      <c r="H260">
        <v>99.532700000000006</v>
      </c>
      <c r="J260">
        <f t="shared" si="76"/>
        <v>6.100000000000003E-4</v>
      </c>
      <c r="K260" s="10">
        <f t="shared" si="77"/>
        <v>6.1000000000000032</v>
      </c>
      <c r="L260" s="7">
        <f t="shared" si="78"/>
        <v>0.2768808407961808</v>
      </c>
      <c r="N260" s="3">
        <f t="shared" si="79"/>
        <v>36.403399999999998</v>
      </c>
      <c r="O260" s="3">
        <f t="shared" si="80"/>
        <v>0.68299750467872733</v>
      </c>
      <c r="P260" s="3">
        <f t="shared" si="81"/>
        <v>0.65180662488809304</v>
      </c>
      <c r="Q260" s="3">
        <f t="shared" si="82"/>
        <v>0.55018014411529226</v>
      </c>
      <c r="R260" s="3">
        <f t="shared" si="83"/>
        <v>1.8849842736821127</v>
      </c>
      <c r="S260" s="3">
        <f t="shared" si="84"/>
        <v>36.233591665174245</v>
      </c>
      <c r="T260" s="3">
        <f t="shared" si="85"/>
        <v>34.578889277142849</v>
      </c>
      <c r="U260" s="36">
        <f t="shared" si="86"/>
        <v>29.187519057682898</v>
      </c>
      <c r="V260" s="3">
        <f t="shared" si="87"/>
        <v>100</v>
      </c>
    </row>
    <row r="261" spans="1:22" x14ac:dyDescent="0.3">
      <c r="A261" t="s">
        <v>531</v>
      </c>
      <c r="B261">
        <v>40.608499999999999</v>
      </c>
      <c r="C261">
        <v>21.918099999999999</v>
      </c>
      <c r="D261">
        <v>35.942100000000003</v>
      </c>
      <c r="E261">
        <v>-3.6800000000000001E-3</v>
      </c>
      <c r="F261">
        <v>5.2500000000000003E-3</v>
      </c>
      <c r="G261">
        <v>1.3500000000000001E-3</v>
      </c>
      <c r="H261">
        <v>98.471599999999995</v>
      </c>
      <c r="J261">
        <f t="shared" si="76"/>
        <v>9.7333333333333343E-4</v>
      </c>
      <c r="K261" s="10">
        <f t="shared" si="77"/>
        <v>9.7333333333333343</v>
      </c>
      <c r="L261" s="7">
        <f t="shared" si="78"/>
        <v>0.44768999691006423</v>
      </c>
      <c r="N261" s="3">
        <f t="shared" si="79"/>
        <v>35.942100000000003</v>
      </c>
      <c r="O261" s="3">
        <f t="shared" si="80"/>
        <v>0.68365876481596999</v>
      </c>
      <c r="P261" s="3">
        <f t="shared" si="81"/>
        <v>0.64354700089525518</v>
      </c>
      <c r="Q261" s="3">
        <f t="shared" si="82"/>
        <v>0.5418801708033093</v>
      </c>
      <c r="R261" s="3">
        <f t="shared" si="83"/>
        <v>1.8690859365145345</v>
      </c>
      <c r="S261" s="3">
        <f t="shared" si="84"/>
        <v>36.57717130389706</v>
      </c>
      <c r="T261" s="3">
        <f t="shared" si="85"/>
        <v>34.431108186247428</v>
      </c>
      <c r="U261" s="36">
        <f t="shared" si="86"/>
        <v>28.991720509855515</v>
      </c>
      <c r="V261" s="3">
        <f t="shared" si="87"/>
        <v>100</v>
      </c>
    </row>
    <row r="262" spans="1:22" x14ac:dyDescent="0.3">
      <c r="A262" t="s">
        <v>532</v>
      </c>
      <c r="B262">
        <v>41.029400000000003</v>
      </c>
      <c r="C262">
        <v>22.008400000000002</v>
      </c>
      <c r="D262">
        <v>36.592100000000002</v>
      </c>
      <c r="E262">
        <v>-2.5899999999999999E-3</v>
      </c>
      <c r="F262">
        <v>2.14E-3</v>
      </c>
      <c r="G262">
        <v>3.1E-4</v>
      </c>
      <c r="H262">
        <v>99.629800000000003</v>
      </c>
      <c r="J262">
        <f t="shared" si="76"/>
        <v>-4.6666666666666624E-5</v>
      </c>
      <c r="K262" s="10">
        <f t="shared" si="77"/>
        <v>-0.46666666666666623</v>
      </c>
      <c r="L262" s="7">
        <f t="shared" si="78"/>
        <v>0.23850856029361575</v>
      </c>
      <c r="N262" s="3">
        <f t="shared" si="79"/>
        <v>36.592100000000002</v>
      </c>
      <c r="O262" s="3">
        <f t="shared" si="80"/>
        <v>0.68647535870243293</v>
      </c>
      <c r="P262" s="3">
        <f t="shared" si="81"/>
        <v>0.65518531781557743</v>
      </c>
      <c r="Q262" s="3">
        <f t="shared" si="82"/>
        <v>0.54749666399786501</v>
      </c>
      <c r="R262" s="3">
        <f t="shared" si="83"/>
        <v>1.8891573405158755</v>
      </c>
      <c r="S262" s="3">
        <f t="shared" si="84"/>
        <v>36.337648748461355</v>
      </c>
      <c r="T262" s="3">
        <f t="shared" si="85"/>
        <v>34.681352567312622</v>
      </c>
      <c r="U262" s="36">
        <f t="shared" si="86"/>
        <v>28.980998684226012</v>
      </c>
      <c r="V262" s="3">
        <f t="shared" si="87"/>
        <v>99.999999999999986</v>
      </c>
    </row>
    <row r="263" spans="1:22" x14ac:dyDescent="0.3">
      <c r="A263" t="s">
        <v>533</v>
      </c>
      <c r="B263">
        <v>41.249699999999997</v>
      </c>
      <c r="C263">
        <v>21.956800000000001</v>
      </c>
      <c r="D263">
        <v>36.830300000000001</v>
      </c>
      <c r="E263">
        <v>-5.3800000000000002E-3</v>
      </c>
      <c r="F263">
        <v>1.6299999999999999E-3</v>
      </c>
      <c r="G263">
        <v>4.8999999999999998E-4</v>
      </c>
      <c r="H263">
        <v>100.03400000000001</v>
      </c>
      <c r="J263">
        <f t="shared" si="76"/>
        <v>-1.0866666666666668E-3</v>
      </c>
      <c r="K263" s="10">
        <f t="shared" si="77"/>
        <v>-10.866666666666667</v>
      </c>
      <c r="L263" s="7">
        <f t="shared" si="78"/>
        <v>0.37615732524215628</v>
      </c>
      <c r="N263" s="3">
        <f t="shared" si="79"/>
        <v>36.830300000000001</v>
      </c>
      <c r="O263" s="3">
        <f t="shared" si="80"/>
        <v>0.68486587648159702</v>
      </c>
      <c r="P263" s="3">
        <f t="shared" si="81"/>
        <v>0.65945031333930171</v>
      </c>
      <c r="Q263" s="3">
        <f t="shared" si="82"/>
        <v>0.55043634907926342</v>
      </c>
      <c r="R263" s="3">
        <f t="shared" si="83"/>
        <v>1.894752538900162</v>
      </c>
      <c r="S263" s="3">
        <f t="shared" si="84"/>
        <v>36.145399592874426</v>
      </c>
      <c r="T263" s="3">
        <f t="shared" si="85"/>
        <v>34.804033761690576</v>
      </c>
      <c r="U263" s="36">
        <f t="shared" si="86"/>
        <v>29.050566645435005</v>
      </c>
      <c r="V263" s="3">
        <f t="shared" si="87"/>
        <v>100</v>
      </c>
    </row>
    <row r="264" spans="1:22" x14ac:dyDescent="0.3">
      <c r="A264" t="s">
        <v>534</v>
      </c>
      <c r="B264">
        <v>40.624499999999998</v>
      </c>
      <c r="C264">
        <v>21.504899999999999</v>
      </c>
      <c r="D264">
        <v>35.591200000000001</v>
      </c>
      <c r="E264">
        <v>6.8999999999999997E-4</v>
      </c>
      <c r="F264">
        <v>3.0799999999999998E-3</v>
      </c>
      <c r="G264">
        <v>-2.49E-3</v>
      </c>
      <c r="H264">
        <v>97.721900000000005</v>
      </c>
      <c r="J264">
        <f t="shared" si="76"/>
        <v>4.2666666666666661E-4</v>
      </c>
      <c r="K264" s="10">
        <f t="shared" si="77"/>
        <v>4.2666666666666657</v>
      </c>
      <c r="L264" s="7">
        <f t="shared" si="78"/>
        <v>0.2794321623101631</v>
      </c>
      <c r="N264" s="3">
        <f t="shared" si="79"/>
        <v>35.591200000000001</v>
      </c>
      <c r="O264" s="3">
        <f t="shared" si="80"/>
        <v>0.67077043044291951</v>
      </c>
      <c r="P264" s="3">
        <f t="shared" si="81"/>
        <v>0.63726410026857649</v>
      </c>
      <c r="Q264" s="3">
        <f t="shared" si="82"/>
        <v>0.54209367493995197</v>
      </c>
      <c r="R264" s="3">
        <f t="shared" si="83"/>
        <v>1.8501282056514481</v>
      </c>
      <c r="S264" s="3">
        <f t="shared" si="84"/>
        <v>36.255348596598189</v>
      </c>
      <c r="T264" s="3">
        <f t="shared" si="85"/>
        <v>34.444321119043188</v>
      </c>
      <c r="U264" s="36">
        <f t="shared" si="86"/>
        <v>29.300330284358619</v>
      </c>
      <c r="V264" s="3">
        <f t="shared" si="87"/>
        <v>100</v>
      </c>
    </row>
    <row r="265" spans="1:22" x14ac:dyDescent="0.3">
      <c r="A265" t="s">
        <v>540</v>
      </c>
      <c r="B265">
        <v>39.795299999999997</v>
      </c>
      <c r="C265">
        <v>21.561399999999999</v>
      </c>
      <c r="D265">
        <v>35.588799999999999</v>
      </c>
      <c r="E265">
        <v>-3.64E-3</v>
      </c>
      <c r="F265">
        <v>4.9199999999999999E-3</v>
      </c>
      <c r="G265">
        <v>-2.1800000000000001E-3</v>
      </c>
      <c r="H265">
        <v>96.944500000000005</v>
      </c>
      <c r="J265">
        <f t="shared" ref="J265:J306" si="88">AVERAGE(E265:G265)</f>
        <v>-3.0000000000000008E-4</v>
      </c>
      <c r="K265" s="10">
        <f t="shared" ref="K265:K306" si="89">J265*10000</f>
        <v>-3.0000000000000009</v>
      </c>
      <c r="L265" s="7">
        <f t="shared" ref="L265:L306" si="90">_xlfn.STDEV.S(E265:G265)*100</f>
        <v>0.45792139063380738</v>
      </c>
      <c r="N265" s="3">
        <f t="shared" ref="N265:N306" si="91">D265</f>
        <v>35.588799999999999</v>
      </c>
      <c r="O265" s="3">
        <f t="shared" ref="O265:O306" si="92">C265/32.06</f>
        <v>0.67253275109170296</v>
      </c>
      <c r="P265" s="3">
        <f t="shared" ref="P265:P306" si="93">(N265)/55.85</f>
        <v>0.63722112802148612</v>
      </c>
      <c r="Q265" s="3">
        <f t="shared" ref="Q265:Q306" si="94">(B265)/74.94</f>
        <v>0.53102882305844679</v>
      </c>
      <c r="R265" s="3">
        <f t="shared" ref="R265:R306" si="95">SUM(O265:Q265)</f>
        <v>1.8407827021716359</v>
      </c>
      <c r="S265" s="3">
        <f t="shared" ref="S265:S306" si="96">100*O265/R265</f>
        <v>36.535151612316461</v>
      </c>
      <c r="T265" s="3">
        <f t="shared" ref="T265:T306" si="97">100*P265/R265</f>
        <v>34.616857669823496</v>
      </c>
      <c r="U265" s="36">
        <f t="shared" ref="U265:U306" si="98">100*Q265/R265</f>
        <v>28.847990717860043</v>
      </c>
      <c r="V265" s="3">
        <f t="shared" ref="V265:V306" si="99">SUM(S265:U265)</f>
        <v>100</v>
      </c>
    </row>
    <row r="266" spans="1:22" x14ac:dyDescent="0.3">
      <c r="A266" t="s">
        <v>541</v>
      </c>
      <c r="B266">
        <v>40.269300000000001</v>
      </c>
      <c r="C266">
        <v>21.949400000000001</v>
      </c>
      <c r="D266">
        <v>35.882199999999997</v>
      </c>
      <c r="E266">
        <v>8.4999999999999995E-4</v>
      </c>
      <c r="F266">
        <v>7.5500000000000003E-3</v>
      </c>
      <c r="G266">
        <v>-2.7100000000000002E-3</v>
      </c>
      <c r="H266">
        <v>98.1066</v>
      </c>
      <c r="J266">
        <f t="shared" si="88"/>
        <v>1.8966666666666663E-3</v>
      </c>
      <c r="K266" s="10">
        <f t="shared" si="89"/>
        <v>18.966666666666661</v>
      </c>
      <c r="L266" s="7">
        <f t="shared" si="90"/>
        <v>0.52094657435607872</v>
      </c>
      <c r="N266" s="3">
        <f t="shared" si="91"/>
        <v>35.882199999999997</v>
      </c>
      <c r="O266" s="3">
        <f t="shared" si="92"/>
        <v>0.68463505926388024</v>
      </c>
      <c r="P266" s="3">
        <f t="shared" si="93"/>
        <v>0.64247448522828998</v>
      </c>
      <c r="Q266" s="3">
        <f t="shared" si="94"/>
        <v>0.53735388310648524</v>
      </c>
      <c r="R266" s="3">
        <f t="shared" si="95"/>
        <v>1.8644634275986554</v>
      </c>
      <c r="S266" s="3">
        <f t="shared" si="96"/>
        <v>36.720219293636632</v>
      </c>
      <c r="T266" s="3">
        <f t="shared" si="97"/>
        <v>34.458948119769133</v>
      </c>
      <c r="U266" s="36">
        <f t="shared" si="98"/>
        <v>28.820832586594243</v>
      </c>
      <c r="V266" s="3">
        <f t="shared" si="99"/>
        <v>100</v>
      </c>
    </row>
    <row r="267" spans="1:22" x14ac:dyDescent="0.3">
      <c r="A267" t="s">
        <v>542</v>
      </c>
      <c r="B267">
        <v>41.846800000000002</v>
      </c>
      <c r="C267">
        <v>20.6357</v>
      </c>
      <c r="D267">
        <v>35.4512</v>
      </c>
      <c r="E267">
        <v>-2.4399999999999999E-3</v>
      </c>
      <c r="F267">
        <v>3.5100000000000001E-3</v>
      </c>
      <c r="G267">
        <v>6.3000000000000003E-4</v>
      </c>
      <c r="H267">
        <v>97.935299999999998</v>
      </c>
      <c r="J267">
        <f t="shared" si="88"/>
        <v>5.6666666666666671E-4</v>
      </c>
      <c r="K267" s="10">
        <f t="shared" si="89"/>
        <v>5.666666666666667</v>
      </c>
      <c r="L267" s="7">
        <f t="shared" si="90"/>
        <v>0.29755055592845614</v>
      </c>
      <c r="N267" s="3">
        <f t="shared" si="91"/>
        <v>35.4512</v>
      </c>
      <c r="O267" s="3">
        <f t="shared" si="92"/>
        <v>0.64365876481597006</v>
      </c>
      <c r="P267" s="3">
        <f t="shared" si="93"/>
        <v>0.63475738585496866</v>
      </c>
      <c r="Q267" s="3">
        <f t="shared" si="94"/>
        <v>0.55840405657859626</v>
      </c>
      <c r="R267" s="3">
        <f t="shared" si="95"/>
        <v>1.8368202072495352</v>
      </c>
      <c r="S267" s="3">
        <f t="shared" si="96"/>
        <v>35.042012401409082</v>
      </c>
      <c r="T267" s="3">
        <f t="shared" si="97"/>
        <v>34.557404331121653</v>
      </c>
      <c r="U267" s="36">
        <f t="shared" si="98"/>
        <v>30.400583267469255</v>
      </c>
      <c r="V267" s="3">
        <f t="shared" si="99"/>
        <v>99.999999999999986</v>
      </c>
    </row>
    <row r="268" spans="1:22" x14ac:dyDescent="0.3">
      <c r="A268" t="s">
        <v>543</v>
      </c>
      <c r="B268">
        <v>41.600099999999998</v>
      </c>
      <c r="C268">
        <v>20.901599999999998</v>
      </c>
      <c r="D268">
        <v>35.475299999999997</v>
      </c>
      <c r="E268">
        <v>1.15E-3</v>
      </c>
      <c r="F268">
        <v>2.5200000000000001E-3</v>
      </c>
      <c r="G268">
        <v>1.67E-3</v>
      </c>
      <c r="H268">
        <v>97.982399999999998</v>
      </c>
      <c r="J268">
        <f t="shared" si="88"/>
        <v>1.7800000000000001E-3</v>
      </c>
      <c r="K268" s="10">
        <f t="shared" si="89"/>
        <v>17.8</v>
      </c>
      <c r="L268" s="7">
        <f t="shared" si="90"/>
        <v>6.9159236548706926E-2</v>
      </c>
      <c r="N268" s="3">
        <f t="shared" si="91"/>
        <v>35.475299999999997</v>
      </c>
      <c r="O268" s="3">
        <f t="shared" si="92"/>
        <v>0.6519525888958202</v>
      </c>
      <c r="P268" s="3">
        <f t="shared" si="93"/>
        <v>0.63518889883616825</v>
      </c>
      <c r="Q268" s="3">
        <f t="shared" si="94"/>
        <v>0.55511208967173742</v>
      </c>
      <c r="R268" s="3">
        <f t="shared" si="95"/>
        <v>1.8422535774037259</v>
      </c>
      <c r="S268" s="3">
        <f t="shared" si="96"/>
        <v>35.388862689283641</v>
      </c>
      <c r="T268" s="3">
        <f t="shared" si="97"/>
        <v>34.478907063995784</v>
      </c>
      <c r="U268" s="36">
        <f t="shared" si="98"/>
        <v>30.132230246720582</v>
      </c>
      <c r="V268" s="3">
        <f t="shared" si="99"/>
        <v>100</v>
      </c>
    </row>
    <row r="269" spans="1:22" x14ac:dyDescent="0.3">
      <c r="A269" t="s">
        <v>544</v>
      </c>
      <c r="B269">
        <v>41.830100000000002</v>
      </c>
      <c r="C269">
        <v>20.771100000000001</v>
      </c>
      <c r="D269">
        <v>35.270699999999998</v>
      </c>
      <c r="E269">
        <v>-3.0500000000000002E-3</v>
      </c>
      <c r="F269">
        <v>1.0200000000000001E-3</v>
      </c>
      <c r="G269">
        <v>-5.3299999999999997E-3</v>
      </c>
      <c r="H269">
        <v>97.864599999999996</v>
      </c>
      <c r="J269">
        <f t="shared" si="88"/>
        <v>-2.4533333333333334E-3</v>
      </c>
      <c r="K269" s="10">
        <f t="shared" si="89"/>
        <v>-24.533333333333335</v>
      </c>
      <c r="L269" s="7">
        <f t="shared" si="90"/>
        <v>0.32167737460588258</v>
      </c>
      <c r="N269" s="3">
        <f t="shared" si="91"/>
        <v>35.270699999999998</v>
      </c>
      <c r="O269" s="3">
        <f t="shared" si="92"/>
        <v>0.64788209606986902</v>
      </c>
      <c r="P269" s="3">
        <f t="shared" si="93"/>
        <v>0.63152551477170993</v>
      </c>
      <c r="Q269" s="3">
        <f t="shared" si="94"/>
        <v>0.55818121163597545</v>
      </c>
      <c r="R269" s="3">
        <f t="shared" si="95"/>
        <v>1.8375888224775545</v>
      </c>
      <c r="S269" s="3">
        <f t="shared" si="96"/>
        <v>35.257185293299344</v>
      </c>
      <c r="T269" s="3">
        <f t="shared" si="97"/>
        <v>34.367074235913506</v>
      </c>
      <c r="U269" s="36">
        <f t="shared" si="98"/>
        <v>30.375740470787143</v>
      </c>
      <c r="V269" s="3">
        <f t="shared" si="99"/>
        <v>100</v>
      </c>
    </row>
    <row r="270" spans="1:22" x14ac:dyDescent="0.3">
      <c r="A270" t="s">
        <v>545</v>
      </c>
      <c r="B270">
        <v>40.403199999999998</v>
      </c>
      <c r="C270">
        <v>21.812000000000001</v>
      </c>
      <c r="D270">
        <v>35.658499999999997</v>
      </c>
      <c r="E270">
        <v>3.0899999999999999E-3</v>
      </c>
      <c r="F270">
        <v>3.29E-3</v>
      </c>
      <c r="G270">
        <v>3.2000000000000003E-4</v>
      </c>
      <c r="H270">
        <v>97.880399999999995</v>
      </c>
      <c r="J270">
        <f t="shared" si="88"/>
        <v>2.2333333333333333E-3</v>
      </c>
      <c r="K270" s="10">
        <f t="shared" si="89"/>
        <v>22.333333333333332</v>
      </c>
      <c r="L270" s="7">
        <f t="shared" si="90"/>
        <v>0.166001004013028</v>
      </c>
      <c r="N270" s="3">
        <f t="shared" si="91"/>
        <v>35.658499999999997</v>
      </c>
      <c r="O270" s="3">
        <f t="shared" si="92"/>
        <v>0.6803493449781659</v>
      </c>
      <c r="P270" s="3">
        <f t="shared" si="93"/>
        <v>0.63846911369740367</v>
      </c>
      <c r="Q270" s="3">
        <f t="shared" si="94"/>
        <v>0.53914064585001331</v>
      </c>
      <c r="R270" s="3">
        <f t="shared" si="95"/>
        <v>1.857959104525583</v>
      </c>
      <c r="S270" s="3">
        <f t="shared" si="96"/>
        <v>36.618101190762673</v>
      </c>
      <c r="T270" s="3">
        <f t="shared" si="97"/>
        <v>34.364002530638714</v>
      </c>
      <c r="U270" s="36">
        <f t="shared" si="98"/>
        <v>29.017896278598617</v>
      </c>
      <c r="V270" s="3">
        <f t="shared" si="99"/>
        <v>100</v>
      </c>
    </row>
    <row r="271" spans="1:22" x14ac:dyDescent="0.3">
      <c r="A271" t="s">
        <v>546</v>
      </c>
      <c r="B271">
        <v>41.2759</v>
      </c>
      <c r="C271">
        <v>20.974299999999999</v>
      </c>
      <c r="D271">
        <v>35.598599999999998</v>
      </c>
      <c r="E271">
        <v>-4.4900000000000001E-3</v>
      </c>
      <c r="F271">
        <v>-1.89E-3</v>
      </c>
      <c r="G271">
        <v>2.8800000000000002E-3</v>
      </c>
      <c r="H271">
        <v>97.845399999999998</v>
      </c>
      <c r="J271">
        <f t="shared" si="88"/>
        <v>-1.1666666666666668E-3</v>
      </c>
      <c r="K271" s="10">
        <f t="shared" si="89"/>
        <v>-11.666666666666668</v>
      </c>
      <c r="L271" s="7">
        <f t="shared" si="90"/>
        <v>0.37378648093976508</v>
      </c>
      <c r="N271" s="3">
        <f t="shared" si="91"/>
        <v>35.598599999999998</v>
      </c>
      <c r="O271" s="3">
        <f t="shared" si="92"/>
        <v>0.65422021210230807</v>
      </c>
      <c r="P271" s="3">
        <f t="shared" si="93"/>
        <v>0.63739659803043858</v>
      </c>
      <c r="Q271" s="3">
        <f t="shared" si="94"/>
        <v>0.55078596210301578</v>
      </c>
      <c r="R271" s="3">
        <f t="shared" si="95"/>
        <v>1.8424027722357623</v>
      </c>
      <c r="S271" s="3">
        <f t="shared" si="96"/>
        <v>35.50907662326243</v>
      </c>
      <c r="T271" s="3">
        <f t="shared" si="97"/>
        <v>34.595942192214331</v>
      </c>
      <c r="U271" s="36">
        <f t="shared" si="98"/>
        <v>29.894981184523242</v>
      </c>
      <c r="V271" s="3">
        <f t="shared" si="99"/>
        <v>100.00000000000001</v>
      </c>
    </row>
    <row r="272" spans="1:22" x14ac:dyDescent="0.3">
      <c r="A272" t="s">
        <v>553</v>
      </c>
      <c r="B272">
        <v>42.050699999999999</v>
      </c>
      <c r="C272">
        <v>20.905799999999999</v>
      </c>
      <c r="D272">
        <v>35.314500000000002</v>
      </c>
      <c r="E272">
        <v>9.1E-4</v>
      </c>
      <c r="F272">
        <v>2.97E-3</v>
      </c>
      <c r="G272">
        <v>1.3600000000000001E-3</v>
      </c>
      <c r="H272">
        <v>98.276200000000003</v>
      </c>
      <c r="J272">
        <f t="shared" si="88"/>
        <v>1.7466666666666665E-3</v>
      </c>
      <c r="K272" s="10">
        <f t="shared" si="89"/>
        <v>17.466666666666665</v>
      </c>
      <c r="L272" s="7">
        <f t="shared" si="90"/>
        <v>0.10830666338380725</v>
      </c>
      <c r="N272" s="3">
        <f t="shared" si="91"/>
        <v>35.314500000000002</v>
      </c>
      <c r="O272" s="3">
        <f t="shared" si="92"/>
        <v>0.65208359326263254</v>
      </c>
      <c r="P272" s="3">
        <f t="shared" si="93"/>
        <v>0.63230975828111013</v>
      </c>
      <c r="Q272" s="3">
        <f t="shared" si="94"/>
        <v>0.56112489991993597</v>
      </c>
      <c r="R272" s="3">
        <f t="shared" si="95"/>
        <v>1.8455182514636785</v>
      </c>
      <c r="S272" s="3">
        <f t="shared" si="96"/>
        <v>35.333359220125061</v>
      </c>
      <c r="T272" s="3">
        <f t="shared" si="97"/>
        <v>34.261907612109823</v>
      </c>
      <c r="U272" s="36">
        <f t="shared" si="98"/>
        <v>30.404733167765123</v>
      </c>
      <c r="V272" s="3">
        <f t="shared" si="99"/>
        <v>100</v>
      </c>
    </row>
    <row r="273" spans="1:22" x14ac:dyDescent="0.3">
      <c r="A273" t="s">
        <v>554</v>
      </c>
      <c r="B273">
        <v>41.642299999999999</v>
      </c>
      <c r="C273">
        <v>21.175799999999999</v>
      </c>
      <c r="D273">
        <v>35.523000000000003</v>
      </c>
      <c r="E273">
        <v>6.6400000000000001E-3</v>
      </c>
      <c r="F273">
        <v>8.4399999999999996E-3</v>
      </c>
      <c r="G273">
        <v>8.0199999999999994E-3</v>
      </c>
      <c r="H273">
        <v>98.364199999999997</v>
      </c>
      <c r="J273">
        <f t="shared" si="88"/>
        <v>7.6999999999999994E-3</v>
      </c>
      <c r="K273" s="10">
        <f t="shared" si="89"/>
        <v>77</v>
      </c>
      <c r="L273" s="7">
        <f t="shared" si="90"/>
        <v>9.4170058935948389E-2</v>
      </c>
      <c r="N273" s="3">
        <f t="shared" si="91"/>
        <v>35.523000000000003</v>
      </c>
      <c r="O273" s="3">
        <f t="shared" si="92"/>
        <v>0.66050530255770423</v>
      </c>
      <c r="P273" s="3">
        <f t="shared" si="93"/>
        <v>0.6360429722470905</v>
      </c>
      <c r="Q273" s="3">
        <f t="shared" si="94"/>
        <v>0.55567520683213234</v>
      </c>
      <c r="R273" s="3">
        <f t="shared" si="95"/>
        <v>1.8522234816369272</v>
      </c>
      <c r="S273" s="3">
        <f t="shared" si="96"/>
        <v>35.660130060222208</v>
      </c>
      <c r="T273" s="3">
        <f t="shared" si="97"/>
        <v>34.339429261796155</v>
      </c>
      <c r="U273" s="36">
        <f t="shared" si="98"/>
        <v>30.000440677981629</v>
      </c>
      <c r="V273" s="3">
        <f t="shared" si="99"/>
        <v>100</v>
      </c>
    </row>
    <row r="274" spans="1:22" x14ac:dyDescent="0.3">
      <c r="A274" t="s">
        <v>555</v>
      </c>
      <c r="B274">
        <v>41.612200000000001</v>
      </c>
      <c r="C274">
        <v>20.876999999999999</v>
      </c>
      <c r="D274">
        <v>35.334499999999998</v>
      </c>
      <c r="E274">
        <v>3.5500000000000002E-3</v>
      </c>
      <c r="F274">
        <v>-2.63E-3</v>
      </c>
      <c r="G274">
        <v>3.0500000000000002E-3</v>
      </c>
      <c r="H274">
        <v>97.827699999999993</v>
      </c>
      <c r="J274">
        <f t="shared" si="88"/>
        <v>1.3233333333333335E-3</v>
      </c>
      <c r="K274" s="10">
        <f t="shared" si="89"/>
        <v>13.233333333333334</v>
      </c>
      <c r="L274" s="7">
        <f t="shared" si="90"/>
        <v>0.3432802547967671</v>
      </c>
      <c r="N274" s="3">
        <f t="shared" si="91"/>
        <v>35.334499999999998</v>
      </c>
      <c r="O274" s="3">
        <f t="shared" si="92"/>
        <v>0.65118527760449152</v>
      </c>
      <c r="P274" s="3">
        <f t="shared" si="93"/>
        <v>0.63266786034019695</v>
      </c>
      <c r="Q274" s="3">
        <f t="shared" si="94"/>
        <v>0.55527355217507346</v>
      </c>
      <c r="R274" s="3">
        <f t="shared" si="95"/>
        <v>1.839126690119762</v>
      </c>
      <c r="S274" s="3">
        <f t="shared" si="96"/>
        <v>35.407309409559332</v>
      </c>
      <c r="T274" s="3">
        <f t="shared" si="97"/>
        <v>34.400450155992154</v>
      </c>
      <c r="U274" s="36">
        <f t="shared" si="98"/>
        <v>30.192240434448518</v>
      </c>
      <c r="V274" s="3">
        <f t="shared" si="99"/>
        <v>100.00000000000001</v>
      </c>
    </row>
    <row r="275" spans="1:22" x14ac:dyDescent="0.3">
      <c r="A275" t="s">
        <v>556</v>
      </c>
      <c r="B275">
        <v>40.146999999999998</v>
      </c>
      <c r="C275">
        <v>22.151499999999999</v>
      </c>
      <c r="D275">
        <v>35.734200000000001</v>
      </c>
      <c r="E275">
        <v>5.5700000000000003E-3</v>
      </c>
      <c r="F275">
        <v>1.8400000000000001E-3</v>
      </c>
      <c r="G275">
        <v>2.0799999999999998E-3</v>
      </c>
      <c r="H275">
        <v>98.042100000000005</v>
      </c>
      <c r="J275">
        <f t="shared" si="88"/>
        <v>3.1633333333333335E-3</v>
      </c>
      <c r="K275" s="10">
        <f t="shared" si="89"/>
        <v>31.633333333333336</v>
      </c>
      <c r="L275" s="7">
        <f t="shared" si="90"/>
        <v>0.2087686119447397</v>
      </c>
      <c r="N275" s="3">
        <f t="shared" si="91"/>
        <v>35.734200000000001</v>
      </c>
      <c r="O275" s="3">
        <f t="shared" si="92"/>
        <v>0.69093886462882081</v>
      </c>
      <c r="P275" s="3">
        <f t="shared" si="93"/>
        <v>0.63982452999104744</v>
      </c>
      <c r="Q275" s="3">
        <f t="shared" si="94"/>
        <v>0.53572191086202292</v>
      </c>
      <c r="R275" s="3">
        <f t="shared" si="95"/>
        <v>1.8664853054818913</v>
      </c>
      <c r="S275" s="3">
        <f t="shared" si="96"/>
        <v>37.018178637652518</v>
      </c>
      <c r="T275" s="3">
        <f t="shared" si="97"/>
        <v>34.279644640752039</v>
      </c>
      <c r="U275" s="36">
        <f t="shared" si="98"/>
        <v>28.702176721595439</v>
      </c>
      <c r="V275" s="3">
        <f t="shared" si="99"/>
        <v>100</v>
      </c>
    </row>
    <row r="276" spans="1:22" x14ac:dyDescent="0.3">
      <c r="A276" t="s">
        <v>557</v>
      </c>
      <c r="B276">
        <v>41.550699999999999</v>
      </c>
      <c r="C276">
        <v>21.112100000000002</v>
      </c>
      <c r="D276">
        <v>35.438400000000001</v>
      </c>
      <c r="E276">
        <v>6.8999999999999997E-4</v>
      </c>
      <c r="F276">
        <v>-1.7600000000000001E-3</v>
      </c>
      <c r="G276">
        <v>-1.57E-3</v>
      </c>
      <c r="H276">
        <v>98.098500000000001</v>
      </c>
      <c r="J276">
        <f t="shared" si="88"/>
        <v>-8.8000000000000003E-4</v>
      </c>
      <c r="K276" s="10">
        <f t="shared" si="89"/>
        <v>-8.8000000000000007</v>
      </c>
      <c r="L276" s="7">
        <f t="shared" si="90"/>
        <v>0.13629746879527882</v>
      </c>
      <c r="N276" s="3">
        <f t="shared" si="91"/>
        <v>35.438400000000001</v>
      </c>
      <c r="O276" s="3">
        <f t="shared" si="92"/>
        <v>0.65851840299438558</v>
      </c>
      <c r="P276" s="3">
        <f t="shared" si="93"/>
        <v>0.63452820053715309</v>
      </c>
      <c r="Q276" s="3">
        <f t="shared" si="94"/>
        <v>0.55445289564985323</v>
      </c>
      <c r="R276" s="3">
        <f t="shared" si="95"/>
        <v>1.8474994991813918</v>
      </c>
      <c r="S276" s="3">
        <f t="shared" si="96"/>
        <v>35.643766251962091</v>
      </c>
      <c r="T276" s="3">
        <f t="shared" si="97"/>
        <v>34.345243439487049</v>
      </c>
      <c r="U276" s="36">
        <f t="shared" si="98"/>
        <v>30.010990308550863</v>
      </c>
      <c r="V276" s="3">
        <f t="shared" si="99"/>
        <v>100</v>
      </c>
    </row>
    <row r="277" spans="1:22" x14ac:dyDescent="0.3">
      <c r="A277" t="s">
        <v>558</v>
      </c>
      <c r="B277">
        <v>41.645200000000003</v>
      </c>
      <c r="C277">
        <v>21.150400000000001</v>
      </c>
      <c r="D277">
        <v>35.633000000000003</v>
      </c>
      <c r="E277">
        <v>5.11E-3</v>
      </c>
      <c r="F277">
        <v>-1.6000000000000001E-4</v>
      </c>
      <c r="G277">
        <v>2.7399999999999998E-3</v>
      </c>
      <c r="H277">
        <v>98.436300000000003</v>
      </c>
      <c r="J277">
        <f t="shared" si="88"/>
        <v>2.5633333333333328E-3</v>
      </c>
      <c r="K277" s="10">
        <f t="shared" si="89"/>
        <v>25.633333333333329</v>
      </c>
      <c r="L277" s="7">
        <f t="shared" si="90"/>
        <v>0.26394380715094146</v>
      </c>
      <c r="N277" s="3">
        <f t="shared" si="91"/>
        <v>35.633000000000003</v>
      </c>
      <c r="O277" s="3">
        <f t="shared" si="92"/>
        <v>0.65971303805364945</v>
      </c>
      <c r="P277" s="3">
        <f t="shared" si="93"/>
        <v>0.63801253357206811</v>
      </c>
      <c r="Q277" s="3">
        <f t="shared" si="94"/>
        <v>0.55571390445689894</v>
      </c>
      <c r="R277" s="3">
        <f t="shared" si="95"/>
        <v>1.8534394760826167</v>
      </c>
      <c r="S277" s="3">
        <f t="shared" si="96"/>
        <v>35.59398872025767</v>
      </c>
      <c r="T277" s="3">
        <f t="shared" si="97"/>
        <v>34.423165245220495</v>
      </c>
      <c r="U277" s="36">
        <f t="shared" si="98"/>
        <v>29.982846034521824</v>
      </c>
      <c r="V277" s="3">
        <f t="shared" si="99"/>
        <v>100</v>
      </c>
    </row>
    <row r="278" spans="1:22" x14ac:dyDescent="0.3">
      <c r="A278" t="s">
        <v>559</v>
      </c>
      <c r="B278">
        <v>41.304200000000002</v>
      </c>
      <c r="C278">
        <v>21.3123</v>
      </c>
      <c r="D278">
        <v>35.476900000000001</v>
      </c>
      <c r="E278">
        <v>1.7000000000000001E-4</v>
      </c>
      <c r="F278">
        <v>-3.6800000000000001E-3</v>
      </c>
      <c r="G278">
        <v>-1.42E-3</v>
      </c>
      <c r="H278">
        <v>98.088499999999996</v>
      </c>
      <c r="J278">
        <f t="shared" si="88"/>
        <v>-1.6433333333333335E-3</v>
      </c>
      <c r="K278" s="10">
        <f t="shared" si="89"/>
        <v>-16.433333333333334</v>
      </c>
      <c r="L278" s="7">
        <f t="shared" si="90"/>
        <v>0.19346920512922292</v>
      </c>
      <c r="N278" s="3">
        <f t="shared" si="91"/>
        <v>35.476900000000001</v>
      </c>
      <c r="O278" s="3">
        <f t="shared" si="92"/>
        <v>0.66476294447910167</v>
      </c>
      <c r="P278" s="3">
        <f t="shared" si="93"/>
        <v>0.63521754700089528</v>
      </c>
      <c r="Q278" s="3">
        <f t="shared" si="94"/>
        <v>0.55116359754470245</v>
      </c>
      <c r="R278" s="3">
        <f t="shared" si="95"/>
        <v>1.8511440890246993</v>
      </c>
      <c r="S278" s="3">
        <f t="shared" si="96"/>
        <v>35.91092386705246</v>
      </c>
      <c r="T278" s="3">
        <f t="shared" si="97"/>
        <v>34.314862401422701</v>
      </c>
      <c r="U278" s="36">
        <f t="shared" si="98"/>
        <v>29.774213731524842</v>
      </c>
      <c r="V278" s="3">
        <f t="shared" si="99"/>
        <v>100</v>
      </c>
    </row>
    <row r="279" spans="1:22" x14ac:dyDescent="0.3">
      <c r="A279" t="s">
        <v>589</v>
      </c>
      <c r="B279">
        <v>42.694299999999998</v>
      </c>
      <c r="C279">
        <v>20.595300000000002</v>
      </c>
      <c r="D279">
        <v>35.013599999999997</v>
      </c>
      <c r="E279">
        <v>-3.7000000000000002E-3</v>
      </c>
      <c r="F279">
        <v>-3.0000000000000001E-5</v>
      </c>
      <c r="G279">
        <v>6.3000000000000003E-4</v>
      </c>
      <c r="H279">
        <v>98.3001</v>
      </c>
      <c r="J279">
        <f t="shared" si="88"/>
        <v>-1.0333333333333334E-3</v>
      </c>
      <c r="K279" s="10">
        <f t="shared" si="89"/>
        <v>-10.333333333333334</v>
      </c>
      <c r="L279" s="7">
        <f t="shared" si="90"/>
        <v>0.23328594756935819</v>
      </c>
      <c r="N279" s="3">
        <f t="shared" si="91"/>
        <v>35.013599999999997</v>
      </c>
      <c r="O279" s="3">
        <f t="shared" si="92"/>
        <v>0.64239862757330002</v>
      </c>
      <c r="P279" s="3">
        <f t="shared" si="93"/>
        <v>0.62692211280214849</v>
      </c>
      <c r="Q279" s="3">
        <f t="shared" si="94"/>
        <v>0.5697131038163864</v>
      </c>
      <c r="R279" s="3">
        <f t="shared" si="95"/>
        <v>1.8390338441918348</v>
      </c>
      <c r="S279" s="3">
        <f t="shared" si="96"/>
        <v>34.931310785941662</v>
      </c>
      <c r="T279" s="3">
        <f t="shared" si="97"/>
        <v>34.089753964133813</v>
      </c>
      <c r="U279" s="36">
        <f t="shared" si="98"/>
        <v>30.978935249924525</v>
      </c>
      <c r="V279" s="3">
        <f t="shared" si="99"/>
        <v>100</v>
      </c>
    </row>
    <row r="280" spans="1:22" x14ac:dyDescent="0.3">
      <c r="A280" t="s">
        <v>590</v>
      </c>
      <c r="B280">
        <v>39.314599999999999</v>
      </c>
      <c r="C280">
        <v>22.410499999999999</v>
      </c>
      <c r="D280">
        <v>35.872999999999998</v>
      </c>
      <c r="E280">
        <v>2.955E-2</v>
      </c>
      <c r="F280">
        <v>2.5690000000000001E-2</v>
      </c>
      <c r="G280">
        <v>2.6849999999999999E-2</v>
      </c>
      <c r="H280">
        <v>97.680199999999999</v>
      </c>
      <c r="J280">
        <f t="shared" si="88"/>
        <v>2.7363333333333333E-2</v>
      </c>
      <c r="K280" s="10">
        <f t="shared" si="89"/>
        <v>273.63333333333333</v>
      </c>
      <c r="L280" s="7">
        <f t="shared" si="90"/>
        <v>0.19805386472708209</v>
      </c>
      <c r="N280" s="3">
        <f t="shared" si="91"/>
        <v>35.872999999999998</v>
      </c>
      <c r="O280" s="3">
        <f t="shared" si="92"/>
        <v>0.69901746724890823</v>
      </c>
      <c r="P280" s="3">
        <f t="shared" si="93"/>
        <v>0.64230975828111003</v>
      </c>
      <c r="Q280" s="3">
        <f t="shared" si="94"/>
        <v>0.52461435815318924</v>
      </c>
      <c r="R280" s="3">
        <f t="shared" si="95"/>
        <v>1.8659415836832076</v>
      </c>
      <c r="S280" s="3">
        <f t="shared" si="96"/>
        <v>37.461915922850494</v>
      </c>
      <c r="T280" s="3">
        <f t="shared" si="97"/>
        <v>34.422822445129604</v>
      </c>
      <c r="U280" s="36">
        <f t="shared" si="98"/>
        <v>28.115261632019891</v>
      </c>
      <c r="V280" s="3">
        <f t="shared" si="99"/>
        <v>100</v>
      </c>
    </row>
    <row r="281" spans="1:22" x14ac:dyDescent="0.3">
      <c r="A281" t="s">
        <v>591</v>
      </c>
      <c r="B281">
        <v>41.4649</v>
      </c>
      <c r="C281">
        <v>20.854399999999998</v>
      </c>
      <c r="D281">
        <v>34.667900000000003</v>
      </c>
      <c r="E281">
        <v>-2.0500000000000002E-3</v>
      </c>
      <c r="F281">
        <v>3.8300000000000001E-3</v>
      </c>
      <c r="G281">
        <v>1.5499999999999999E-3</v>
      </c>
      <c r="H281">
        <v>96.990499999999997</v>
      </c>
      <c r="J281">
        <f t="shared" si="88"/>
        <v>1.1099999999999999E-3</v>
      </c>
      <c r="K281" s="10">
        <f t="shared" si="89"/>
        <v>11.099999999999998</v>
      </c>
      <c r="L281" s="7">
        <f t="shared" si="90"/>
        <v>0.2964591034190045</v>
      </c>
      <c r="N281" s="3">
        <f t="shared" si="91"/>
        <v>34.667900000000003</v>
      </c>
      <c r="O281" s="3">
        <f t="shared" si="92"/>
        <v>0.65048034934497811</v>
      </c>
      <c r="P281" s="3">
        <f t="shared" si="93"/>
        <v>0.62073231871083268</v>
      </c>
      <c r="Q281" s="3">
        <f t="shared" si="94"/>
        <v>0.55330797971710699</v>
      </c>
      <c r="R281" s="3">
        <f t="shared" si="95"/>
        <v>1.8245206477729179</v>
      </c>
      <c r="S281" s="3">
        <f t="shared" si="96"/>
        <v>35.652123210498061</v>
      </c>
      <c r="T281" s="3">
        <f t="shared" si="97"/>
        <v>34.021665880762882</v>
      </c>
      <c r="U281" s="36">
        <f t="shared" si="98"/>
        <v>30.32621090873905</v>
      </c>
      <c r="V281" s="3">
        <f t="shared" si="99"/>
        <v>100</v>
      </c>
    </row>
    <row r="282" spans="1:22" x14ac:dyDescent="0.3">
      <c r="A282" t="s">
        <v>592</v>
      </c>
      <c r="B282">
        <v>40.780799999999999</v>
      </c>
      <c r="C282">
        <v>20.2682</v>
      </c>
      <c r="D282">
        <v>33.805599999999998</v>
      </c>
      <c r="E282">
        <v>-4.5799999999999999E-3</v>
      </c>
      <c r="F282">
        <v>1.0300000000000001E-3</v>
      </c>
      <c r="G282">
        <v>-1.34E-3</v>
      </c>
      <c r="H282">
        <v>94.849800000000002</v>
      </c>
      <c r="J282">
        <f t="shared" si="88"/>
        <v>-1.6300000000000002E-3</v>
      </c>
      <c r="K282" s="10">
        <f t="shared" si="89"/>
        <v>-16.3</v>
      </c>
      <c r="L282" s="7">
        <f t="shared" si="90"/>
        <v>0.28162208720198068</v>
      </c>
      <c r="N282" s="3">
        <f t="shared" si="91"/>
        <v>33.805599999999998</v>
      </c>
      <c r="O282" s="3">
        <f t="shared" si="92"/>
        <v>0.63219588271990013</v>
      </c>
      <c r="P282" s="3">
        <f t="shared" si="93"/>
        <v>0.6052927484333035</v>
      </c>
      <c r="Q282" s="3">
        <f t="shared" si="94"/>
        <v>0.54417934347477981</v>
      </c>
      <c r="R282" s="3">
        <f t="shared" si="95"/>
        <v>1.7816679746279833</v>
      </c>
      <c r="S282" s="3">
        <f t="shared" si="96"/>
        <v>35.483372419707109</v>
      </c>
      <c r="T282" s="3">
        <f t="shared" si="97"/>
        <v>33.97337534563308</v>
      </c>
      <c r="U282" s="36">
        <f t="shared" si="98"/>
        <v>30.543252234659818</v>
      </c>
      <c r="V282" s="3">
        <f t="shared" si="99"/>
        <v>100.00000000000001</v>
      </c>
    </row>
    <row r="283" spans="1:22" x14ac:dyDescent="0.3">
      <c r="A283" t="s">
        <v>593</v>
      </c>
      <c r="B283">
        <v>41.972999999999999</v>
      </c>
      <c r="C283">
        <v>20.790500000000002</v>
      </c>
      <c r="D283">
        <v>34.845100000000002</v>
      </c>
      <c r="E283">
        <v>-2.4599999999999999E-3</v>
      </c>
      <c r="F283">
        <v>4.0999999999999999E-4</v>
      </c>
      <c r="G283">
        <v>1.4499999999999999E-3</v>
      </c>
      <c r="H283">
        <v>97.608000000000004</v>
      </c>
      <c r="J283">
        <f t="shared" si="88"/>
        <v>-1.9999999999999996E-4</v>
      </c>
      <c r="K283" s="10">
        <f t="shared" si="89"/>
        <v>-1.9999999999999996</v>
      </c>
      <c r="L283" s="7">
        <f t="shared" si="90"/>
        <v>0.20251172805543877</v>
      </c>
      <c r="N283" s="3">
        <f t="shared" si="91"/>
        <v>34.845100000000002</v>
      </c>
      <c r="O283" s="3">
        <f t="shared" si="92"/>
        <v>0.64848721147847788</v>
      </c>
      <c r="P283" s="3">
        <f t="shared" si="93"/>
        <v>0.62390510295434198</v>
      </c>
      <c r="Q283" s="3">
        <f t="shared" si="94"/>
        <v>0.56008807045636511</v>
      </c>
      <c r="R283" s="3">
        <f t="shared" si="95"/>
        <v>1.8324803848891849</v>
      </c>
      <c r="S283" s="3">
        <f t="shared" si="96"/>
        <v>35.388494022962959</v>
      </c>
      <c r="T283" s="3">
        <f t="shared" si="97"/>
        <v>34.047027629824875</v>
      </c>
      <c r="U283" s="36">
        <f t="shared" si="98"/>
        <v>30.564478347212166</v>
      </c>
      <c r="V283" s="3">
        <f t="shared" si="99"/>
        <v>100</v>
      </c>
    </row>
    <row r="284" spans="1:22" x14ac:dyDescent="0.3">
      <c r="A284" t="s">
        <v>594</v>
      </c>
      <c r="B284">
        <v>40.770299999999999</v>
      </c>
      <c r="C284">
        <v>20.933199999999999</v>
      </c>
      <c r="D284">
        <v>31.704799999999999</v>
      </c>
      <c r="E284">
        <v>-1.15E-3</v>
      </c>
      <c r="F284">
        <v>4.9899999999999996E-3</v>
      </c>
      <c r="G284">
        <v>-1.16E-3</v>
      </c>
      <c r="H284">
        <v>93.411000000000001</v>
      </c>
      <c r="J284">
        <f t="shared" si="88"/>
        <v>8.9333333333333322E-4</v>
      </c>
      <c r="K284" s="10">
        <f t="shared" si="89"/>
        <v>8.9333333333333318</v>
      </c>
      <c r="L284" s="7">
        <f t="shared" si="90"/>
        <v>0.3547820927461437</v>
      </c>
      <c r="N284" s="3">
        <f t="shared" si="91"/>
        <v>31.704799999999999</v>
      </c>
      <c r="O284" s="3">
        <f t="shared" si="92"/>
        <v>0.65293824079850271</v>
      </c>
      <c r="P284" s="3">
        <f t="shared" si="93"/>
        <v>0.56767770814682184</v>
      </c>
      <c r="Q284" s="3">
        <f t="shared" si="94"/>
        <v>0.54403923138510812</v>
      </c>
      <c r="R284" s="3">
        <f t="shared" si="95"/>
        <v>1.7646551803304327</v>
      </c>
      <c r="S284" s="3">
        <f t="shared" si="96"/>
        <v>37.00089672341764</v>
      </c>
      <c r="T284" s="45">
        <f t="shared" si="97"/>
        <v>32.16932772330761</v>
      </c>
      <c r="U284" s="36">
        <f t="shared" si="98"/>
        <v>30.829775553274747</v>
      </c>
      <c r="V284" s="3">
        <f t="shared" si="99"/>
        <v>100</v>
      </c>
    </row>
    <row r="285" spans="1:22" x14ac:dyDescent="0.3">
      <c r="A285" t="s">
        <v>595</v>
      </c>
      <c r="B285">
        <v>41.181800000000003</v>
      </c>
      <c r="C285">
        <v>20.595800000000001</v>
      </c>
      <c r="D285">
        <v>31.5611</v>
      </c>
      <c r="E285">
        <v>-8.7000000000000001E-4</v>
      </c>
      <c r="F285">
        <v>3.8400000000000001E-3</v>
      </c>
      <c r="G285">
        <v>1.8500000000000001E-3</v>
      </c>
      <c r="H285">
        <v>93.343400000000003</v>
      </c>
      <c r="J285">
        <f t="shared" si="88"/>
        <v>1.6066666666666666E-3</v>
      </c>
      <c r="K285" s="10">
        <f t="shared" si="89"/>
        <v>16.066666666666666</v>
      </c>
      <c r="L285" s="7">
        <f t="shared" si="90"/>
        <v>0.2364409721967268</v>
      </c>
      <c r="N285" s="3">
        <f t="shared" si="91"/>
        <v>31.5611</v>
      </c>
      <c r="O285" s="3">
        <f t="shared" si="92"/>
        <v>0.64241422333125386</v>
      </c>
      <c r="P285" s="3">
        <f t="shared" si="93"/>
        <v>0.5651047448522829</v>
      </c>
      <c r="Q285" s="3">
        <f t="shared" si="94"/>
        <v>0.54953029089938621</v>
      </c>
      <c r="R285" s="3">
        <f t="shared" si="95"/>
        <v>1.757049259082923</v>
      </c>
      <c r="S285" s="3">
        <f t="shared" si="96"/>
        <v>36.562106611999972</v>
      </c>
      <c r="T285" s="45">
        <f t="shared" si="97"/>
        <v>32.162145820956354</v>
      </c>
      <c r="U285" s="36">
        <f t="shared" si="98"/>
        <v>31.275747567043677</v>
      </c>
      <c r="V285" s="3">
        <f t="shared" si="99"/>
        <v>100</v>
      </c>
    </row>
    <row r="286" spans="1:22" x14ac:dyDescent="0.3">
      <c r="A286" t="s">
        <v>596</v>
      </c>
      <c r="B286">
        <v>37.652500000000003</v>
      </c>
      <c r="C286">
        <v>23.3718</v>
      </c>
      <c r="D286">
        <v>32.433300000000003</v>
      </c>
      <c r="E286">
        <v>8.8100000000000001E-3</v>
      </c>
      <c r="F286">
        <v>3.6800000000000001E-3</v>
      </c>
      <c r="G286">
        <v>2.1199999999999999E-3</v>
      </c>
      <c r="H286">
        <v>93.472099999999998</v>
      </c>
      <c r="J286">
        <f t="shared" si="88"/>
        <v>4.8700000000000002E-3</v>
      </c>
      <c r="K286" s="10">
        <f t="shared" si="89"/>
        <v>48.7</v>
      </c>
      <c r="L286" s="7">
        <f t="shared" si="90"/>
        <v>0.35001571393296038</v>
      </c>
      <c r="N286" s="3">
        <f t="shared" si="91"/>
        <v>32.433300000000003</v>
      </c>
      <c r="O286" s="3">
        <f t="shared" si="92"/>
        <v>0.72900187149095441</v>
      </c>
      <c r="P286" s="3">
        <f t="shared" si="93"/>
        <v>0.58072157564906002</v>
      </c>
      <c r="Q286" s="3">
        <f t="shared" si="94"/>
        <v>0.5024352815585803</v>
      </c>
      <c r="R286" s="3">
        <f t="shared" si="95"/>
        <v>1.8121587286985945</v>
      </c>
      <c r="S286" s="3">
        <f t="shared" si="96"/>
        <v>40.228367413183975</v>
      </c>
      <c r="T286" s="45">
        <f t="shared" si="97"/>
        <v>32.045844905987146</v>
      </c>
      <c r="U286" s="36">
        <f t="shared" si="98"/>
        <v>27.725787680828887</v>
      </c>
      <c r="V286" s="3">
        <f t="shared" si="99"/>
        <v>100</v>
      </c>
    </row>
    <row r="287" spans="1:22" x14ac:dyDescent="0.3">
      <c r="A287" t="s">
        <v>597</v>
      </c>
      <c r="B287">
        <v>40.017099999999999</v>
      </c>
      <c r="C287">
        <v>21.625599999999999</v>
      </c>
      <c r="D287">
        <v>32.094499999999996</v>
      </c>
      <c r="E287">
        <v>1.6920000000000001E-2</v>
      </c>
      <c r="F287">
        <v>2.1329999999999998E-2</v>
      </c>
      <c r="G287">
        <v>2.3980000000000001E-2</v>
      </c>
      <c r="H287">
        <v>93.799400000000006</v>
      </c>
      <c r="J287">
        <f t="shared" si="88"/>
        <v>2.0743333333333332E-2</v>
      </c>
      <c r="K287" s="10">
        <f t="shared" si="89"/>
        <v>207.43333333333334</v>
      </c>
      <c r="L287" s="7">
        <f t="shared" si="90"/>
        <v>0.35663753775133278</v>
      </c>
      <c r="N287" s="3">
        <f t="shared" si="91"/>
        <v>32.094499999999996</v>
      </c>
      <c r="O287" s="3">
        <f t="shared" si="92"/>
        <v>0.67453524641297558</v>
      </c>
      <c r="P287" s="3">
        <f t="shared" si="93"/>
        <v>0.5746553267681288</v>
      </c>
      <c r="Q287" s="3">
        <f t="shared" si="94"/>
        <v>0.53398852415265541</v>
      </c>
      <c r="R287" s="3">
        <f t="shared" si="95"/>
        <v>1.7831790973337598</v>
      </c>
      <c r="S287" s="3">
        <f t="shared" si="96"/>
        <v>37.827677961319331</v>
      </c>
      <c r="T287" s="45">
        <f t="shared" si="97"/>
        <v>32.22645036762507</v>
      </c>
      <c r="U287" s="36">
        <f t="shared" si="98"/>
        <v>29.945871671055603</v>
      </c>
      <c r="V287" s="3">
        <f t="shared" si="99"/>
        <v>100</v>
      </c>
    </row>
    <row r="288" spans="1:22" x14ac:dyDescent="0.3">
      <c r="A288" t="s">
        <v>598</v>
      </c>
      <c r="B288">
        <v>39.510599999999997</v>
      </c>
      <c r="C288">
        <v>21.9803</v>
      </c>
      <c r="D288">
        <v>31.9861</v>
      </c>
      <c r="E288">
        <v>3.7699999999999999E-3</v>
      </c>
      <c r="F288">
        <v>1.1730000000000001E-2</v>
      </c>
      <c r="G288">
        <v>1.6299999999999999E-3</v>
      </c>
      <c r="H288">
        <v>93.494100000000003</v>
      </c>
      <c r="J288">
        <f t="shared" si="88"/>
        <v>5.7099999999999998E-3</v>
      </c>
      <c r="K288" s="10">
        <f t="shared" si="89"/>
        <v>57.1</v>
      </c>
      <c r="L288" s="7">
        <f t="shared" si="90"/>
        <v>0.53221424257529992</v>
      </c>
      <c r="N288" s="3">
        <f t="shared" si="91"/>
        <v>31.9861</v>
      </c>
      <c r="O288" s="3">
        <f t="shared" si="92"/>
        <v>0.68559887710542722</v>
      </c>
      <c r="P288" s="3">
        <f t="shared" si="93"/>
        <v>0.57271441360787823</v>
      </c>
      <c r="Q288" s="3">
        <f t="shared" si="94"/>
        <v>0.52722978382706165</v>
      </c>
      <c r="R288" s="3">
        <f t="shared" si="95"/>
        <v>1.7855430745403671</v>
      </c>
      <c r="S288" s="3">
        <f t="shared" si="96"/>
        <v>38.397218576309818</v>
      </c>
      <c r="T288" s="45">
        <f t="shared" si="97"/>
        <v>32.075082465053711</v>
      </c>
      <c r="U288" s="36">
        <f t="shared" si="98"/>
        <v>29.527698958636474</v>
      </c>
      <c r="V288" s="3">
        <f t="shared" si="99"/>
        <v>100</v>
      </c>
    </row>
    <row r="289" spans="1:22" x14ac:dyDescent="0.3">
      <c r="A289" t="s">
        <v>599</v>
      </c>
      <c r="B289">
        <v>41.029600000000002</v>
      </c>
      <c r="C289">
        <v>20.788699999999999</v>
      </c>
      <c r="D289">
        <v>31.652899999999999</v>
      </c>
      <c r="E289">
        <v>-2.9099999999999998E-3</v>
      </c>
      <c r="F289">
        <v>-3.1E-4</v>
      </c>
      <c r="G289">
        <v>-1.17E-3</v>
      </c>
      <c r="H289">
        <v>93.466800000000006</v>
      </c>
      <c r="J289">
        <f t="shared" si="88"/>
        <v>-1.4633333333333332E-3</v>
      </c>
      <c r="K289" s="10">
        <f t="shared" si="89"/>
        <v>-14.633333333333331</v>
      </c>
      <c r="L289" s="7">
        <f t="shared" si="90"/>
        <v>0.13245879862558524</v>
      </c>
      <c r="N289" s="3">
        <f t="shared" si="91"/>
        <v>31.652899999999999</v>
      </c>
      <c r="O289" s="3">
        <f t="shared" si="92"/>
        <v>0.64843106674984397</v>
      </c>
      <c r="P289" s="3">
        <f t="shared" si="93"/>
        <v>0.56674843330349145</v>
      </c>
      <c r="Q289" s="3">
        <f t="shared" si="94"/>
        <v>0.54749933279957308</v>
      </c>
      <c r="R289" s="3">
        <f t="shared" si="95"/>
        <v>1.7626788328529086</v>
      </c>
      <c r="S289" s="3">
        <f t="shared" si="96"/>
        <v>36.786682557499915</v>
      </c>
      <c r="T289" s="45">
        <f t="shared" si="97"/>
        <v>32.152677092411949</v>
      </c>
      <c r="U289" s="36">
        <f t="shared" si="98"/>
        <v>31.060640350088136</v>
      </c>
      <c r="V289" s="3">
        <f t="shared" si="99"/>
        <v>100</v>
      </c>
    </row>
    <row r="290" spans="1:22" x14ac:dyDescent="0.3">
      <c r="A290" t="s">
        <v>600</v>
      </c>
      <c r="B290">
        <v>38.443800000000003</v>
      </c>
      <c r="C290">
        <v>22.5047</v>
      </c>
      <c r="D290">
        <v>32.089599999999997</v>
      </c>
      <c r="E290">
        <v>2.8E-3</v>
      </c>
      <c r="F290">
        <v>7.5199999999999998E-3</v>
      </c>
      <c r="G290">
        <v>1.89E-3</v>
      </c>
      <c r="H290">
        <v>93.050299999999993</v>
      </c>
      <c r="J290">
        <f t="shared" si="88"/>
        <v>4.0699999999999998E-3</v>
      </c>
      <c r="K290" s="10">
        <f t="shared" si="89"/>
        <v>40.699999999999996</v>
      </c>
      <c r="L290" s="7">
        <f t="shared" si="90"/>
        <v>0.30222342728517931</v>
      </c>
      <c r="N290" s="3">
        <f t="shared" si="91"/>
        <v>32.089599999999997</v>
      </c>
      <c r="O290" s="3">
        <f t="shared" si="92"/>
        <v>0.70195570804741103</v>
      </c>
      <c r="P290" s="3">
        <f t="shared" si="93"/>
        <v>0.57456759176365257</v>
      </c>
      <c r="Q290" s="3">
        <f t="shared" si="94"/>
        <v>0.51299439551641324</v>
      </c>
      <c r="R290" s="3">
        <f t="shared" si="95"/>
        <v>1.789517695327477</v>
      </c>
      <c r="S290" s="3">
        <f t="shared" si="96"/>
        <v>39.225971885064546</v>
      </c>
      <c r="T290" s="45">
        <f t="shared" si="97"/>
        <v>32.107399287745423</v>
      </c>
      <c r="U290" s="36">
        <f t="shared" si="98"/>
        <v>28.666628827190031</v>
      </c>
      <c r="V290" s="3">
        <f t="shared" si="99"/>
        <v>100</v>
      </c>
    </row>
    <row r="291" spans="1:22" x14ac:dyDescent="0.3">
      <c r="A291" t="s">
        <v>601</v>
      </c>
      <c r="B291">
        <v>38.999499999999998</v>
      </c>
      <c r="C291">
        <v>22.249500000000001</v>
      </c>
      <c r="D291">
        <v>32.339199999999998</v>
      </c>
      <c r="E291">
        <v>-1.75E-3</v>
      </c>
      <c r="F291">
        <v>3.0699999999999998E-3</v>
      </c>
      <c r="G291">
        <v>4.6999999999999999E-4</v>
      </c>
      <c r="H291">
        <v>93.59</v>
      </c>
      <c r="J291">
        <f t="shared" si="88"/>
        <v>5.9666666666666657E-4</v>
      </c>
      <c r="K291" s="10">
        <f t="shared" si="89"/>
        <v>5.9666666666666659</v>
      </c>
      <c r="L291" s="7">
        <f t="shared" si="90"/>
        <v>0.24124952504271038</v>
      </c>
      <c r="N291" s="3">
        <f t="shared" si="91"/>
        <v>32.339199999999998</v>
      </c>
      <c r="O291" s="3">
        <f t="shared" si="92"/>
        <v>0.69399563318777291</v>
      </c>
      <c r="P291" s="3">
        <f t="shared" si="93"/>
        <v>0.57903670546105634</v>
      </c>
      <c r="Q291" s="3">
        <f t="shared" si="94"/>
        <v>0.52040966106218312</v>
      </c>
      <c r="R291" s="3">
        <f t="shared" si="95"/>
        <v>1.7934419997110123</v>
      </c>
      <c r="S291" s="3">
        <f t="shared" si="96"/>
        <v>38.696296467886917</v>
      </c>
      <c r="T291" s="45">
        <f t="shared" si="97"/>
        <v>32.286335747370693</v>
      </c>
      <c r="U291" s="36">
        <f t="shared" si="98"/>
        <v>29.017367784742397</v>
      </c>
      <c r="V291" s="3">
        <f t="shared" si="99"/>
        <v>100</v>
      </c>
    </row>
    <row r="292" spans="1:22" x14ac:dyDescent="0.3">
      <c r="A292" t="s">
        <v>602</v>
      </c>
      <c r="B292">
        <v>40.6965</v>
      </c>
      <c r="C292">
        <v>21.108799999999999</v>
      </c>
      <c r="D292">
        <v>32.471299999999999</v>
      </c>
      <c r="E292">
        <v>1.8400000000000001E-3</v>
      </c>
      <c r="F292">
        <v>1.6800000000000001E-3</v>
      </c>
      <c r="G292">
        <v>-1E-4</v>
      </c>
      <c r="H292">
        <v>94.280100000000004</v>
      </c>
      <c r="J292">
        <f t="shared" si="88"/>
        <v>1.1400000000000002E-3</v>
      </c>
      <c r="K292" s="10">
        <f t="shared" si="89"/>
        <v>11.400000000000002</v>
      </c>
      <c r="L292" s="7">
        <f t="shared" si="90"/>
        <v>0.10768472500777443</v>
      </c>
      <c r="N292" s="3">
        <f t="shared" si="91"/>
        <v>32.471299999999999</v>
      </c>
      <c r="O292" s="3">
        <f t="shared" si="92"/>
        <v>0.65841547099189013</v>
      </c>
      <c r="P292" s="3">
        <f t="shared" si="93"/>
        <v>0.58140196956132495</v>
      </c>
      <c r="Q292" s="3">
        <f t="shared" si="94"/>
        <v>0.54305444355484389</v>
      </c>
      <c r="R292" s="3">
        <f t="shared" si="95"/>
        <v>1.7828718841080591</v>
      </c>
      <c r="S292" s="3">
        <f t="shared" si="96"/>
        <v>36.930049593624297</v>
      </c>
      <c r="T292" s="45">
        <f t="shared" si="97"/>
        <v>32.610417761576322</v>
      </c>
      <c r="U292" s="36">
        <f t="shared" si="98"/>
        <v>30.459532644799374</v>
      </c>
      <c r="V292" s="3">
        <f t="shared" si="99"/>
        <v>100</v>
      </c>
    </row>
    <row r="293" spans="1:22" x14ac:dyDescent="0.3">
      <c r="A293" t="s">
        <v>603</v>
      </c>
      <c r="B293">
        <v>33.359299999999998</v>
      </c>
      <c r="C293">
        <v>22.8156</v>
      </c>
      <c r="D293">
        <v>28.590399999999999</v>
      </c>
      <c r="E293">
        <v>4.64E-3</v>
      </c>
      <c r="F293">
        <v>6.6899999999999998E-3</v>
      </c>
      <c r="G293">
        <v>1.0499999999999999E-3</v>
      </c>
      <c r="H293">
        <v>84.777600000000007</v>
      </c>
      <c r="J293">
        <f t="shared" si="88"/>
        <v>4.1266666666666665E-3</v>
      </c>
      <c r="K293" s="43"/>
      <c r="L293" s="7">
        <f t="shared" si="90"/>
        <v>0.28548263227967707</v>
      </c>
      <c r="N293" s="3">
        <f t="shared" si="91"/>
        <v>28.590399999999999</v>
      </c>
      <c r="O293" s="3">
        <f t="shared" si="92"/>
        <v>0.71165315034310661</v>
      </c>
      <c r="P293" s="3">
        <f t="shared" si="93"/>
        <v>0.51191405550581914</v>
      </c>
      <c r="Q293" s="3">
        <f t="shared" si="94"/>
        <v>0.44514678409394182</v>
      </c>
      <c r="R293" s="3">
        <f t="shared" si="95"/>
        <v>1.6687139899428676</v>
      </c>
      <c r="S293" s="3">
        <f t="shared" si="96"/>
        <v>42.646801946418144</v>
      </c>
      <c r="T293" s="3">
        <f t="shared" si="97"/>
        <v>30.677159692497437</v>
      </c>
      <c r="U293" s="36">
        <f t="shared" si="98"/>
        <v>26.676038361084423</v>
      </c>
      <c r="V293" s="3">
        <f t="shared" si="99"/>
        <v>100</v>
      </c>
    </row>
    <row r="294" spans="1:22" x14ac:dyDescent="0.3">
      <c r="A294" t="s">
        <v>604</v>
      </c>
      <c r="B294">
        <v>35.914299999999997</v>
      </c>
      <c r="C294">
        <v>20.590900000000001</v>
      </c>
      <c r="D294">
        <v>28.223800000000001</v>
      </c>
      <c r="E294">
        <v>3.4000000000000002E-4</v>
      </c>
      <c r="F294">
        <v>3.8999999999999998E-3</v>
      </c>
      <c r="G294">
        <v>7.9000000000000008E-3</v>
      </c>
      <c r="H294">
        <v>84.741100000000003</v>
      </c>
      <c r="J294">
        <f t="shared" si="88"/>
        <v>4.0466666666666672E-3</v>
      </c>
      <c r="K294" s="43"/>
      <c r="L294" s="7">
        <f t="shared" si="90"/>
        <v>0.37821334367435172</v>
      </c>
      <c r="N294" s="3">
        <f t="shared" si="91"/>
        <v>28.223800000000001</v>
      </c>
      <c r="O294" s="3">
        <f t="shared" si="92"/>
        <v>0.64226138490330631</v>
      </c>
      <c r="P294" s="3">
        <f t="shared" si="93"/>
        <v>0.50535004476275736</v>
      </c>
      <c r="Q294" s="3">
        <f t="shared" si="94"/>
        <v>0.47924072591406458</v>
      </c>
      <c r="R294" s="3">
        <f t="shared" si="95"/>
        <v>1.6268521555801281</v>
      </c>
      <c r="S294" s="3">
        <f t="shared" si="96"/>
        <v>39.478780090762385</v>
      </c>
      <c r="T294" s="3">
        <f t="shared" si="97"/>
        <v>31.063058989681323</v>
      </c>
      <c r="U294" s="36">
        <f t="shared" si="98"/>
        <v>29.458160919556303</v>
      </c>
      <c r="V294" s="3">
        <f t="shared" si="99"/>
        <v>100.00000000000001</v>
      </c>
    </row>
    <row r="295" spans="1:22" x14ac:dyDescent="0.3">
      <c r="A295" t="s">
        <v>605</v>
      </c>
      <c r="B295">
        <v>35.196100000000001</v>
      </c>
      <c r="C295">
        <v>21.172799999999999</v>
      </c>
      <c r="D295">
        <v>28.692799999999998</v>
      </c>
      <c r="E295">
        <v>8.5800000000000008E-3</v>
      </c>
      <c r="F295">
        <v>7.26E-3</v>
      </c>
      <c r="G295">
        <v>6.3400000000000001E-3</v>
      </c>
      <c r="H295">
        <v>85.0839</v>
      </c>
      <c r="J295">
        <f t="shared" si="88"/>
        <v>7.3933333333333325E-3</v>
      </c>
      <c r="K295" s="43"/>
      <c r="L295" s="7">
        <f t="shared" si="90"/>
        <v>0.11259366471224454</v>
      </c>
      <c r="N295" s="3">
        <f t="shared" si="91"/>
        <v>28.692799999999998</v>
      </c>
      <c r="O295" s="3">
        <f t="shared" si="92"/>
        <v>0.66041172800998116</v>
      </c>
      <c r="P295" s="3">
        <f t="shared" si="93"/>
        <v>0.51374753804834372</v>
      </c>
      <c r="Q295" s="3">
        <f t="shared" si="94"/>
        <v>0.46965705898051779</v>
      </c>
      <c r="R295" s="3">
        <f t="shared" si="95"/>
        <v>1.6438163250388427</v>
      </c>
      <c r="S295" s="3">
        <f t="shared" si="96"/>
        <v>40.175518271141144</v>
      </c>
      <c r="T295" s="3">
        <f t="shared" si="97"/>
        <v>31.253342008037549</v>
      </c>
      <c r="U295" s="36">
        <f t="shared" si="98"/>
        <v>28.571139720821304</v>
      </c>
      <c r="V295" s="3">
        <f t="shared" si="99"/>
        <v>100</v>
      </c>
    </row>
    <row r="296" spans="1:22" x14ac:dyDescent="0.3">
      <c r="A296" t="s">
        <v>606</v>
      </c>
      <c r="B296">
        <v>33.5931</v>
      </c>
      <c r="C296">
        <v>22.4681</v>
      </c>
      <c r="D296">
        <v>28.924399999999999</v>
      </c>
      <c r="E296">
        <v>5.7600000000000004E-3</v>
      </c>
      <c r="F296">
        <v>2.5999999999999998E-4</v>
      </c>
      <c r="G296">
        <v>1.3600000000000001E-3</v>
      </c>
      <c r="H296">
        <v>84.992999999999995</v>
      </c>
      <c r="J296">
        <f t="shared" si="88"/>
        <v>2.4599999999999999E-3</v>
      </c>
      <c r="K296" s="43"/>
      <c r="L296" s="7">
        <f t="shared" si="90"/>
        <v>0.29103264421710501</v>
      </c>
      <c r="N296" s="3">
        <f t="shared" si="91"/>
        <v>28.924399999999999</v>
      </c>
      <c r="O296" s="3">
        <f t="shared" si="92"/>
        <v>0.70081409856519017</v>
      </c>
      <c r="P296" s="3">
        <f t="shared" si="93"/>
        <v>0.51789435989256938</v>
      </c>
      <c r="Q296" s="3">
        <f t="shared" si="94"/>
        <v>0.4482666132906325</v>
      </c>
      <c r="R296" s="3">
        <f t="shared" si="95"/>
        <v>1.6669750717483922</v>
      </c>
      <c r="S296" s="3">
        <f t="shared" si="96"/>
        <v>42.041066506780297</v>
      </c>
      <c r="T296" s="3">
        <f t="shared" si="97"/>
        <v>31.067912692262421</v>
      </c>
      <c r="U296" s="36">
        <f t="shared" si="98"/>
        <v>26.891020800957268</v>
      </c>
      <c r="V296" s="3">
        <f t="shared" si="99"/>
        <v>99.999999999999986</v>
      </c>
    </row>
    <row r="297" spans="1:22" x14ac:dyDescent="0.3">
      <c r="A297" t="s">
        <v>607</v>
      </c>
      <c r="B297">
        <v>35.734499999999997</v>
      </c>
      <c r="C297">
        <v>20.4969</v>
      </c>
      <c r="D297">
        <v>28.242599999999999</v>
      </c>
      <c r="E297">
        <v>5.6299999999999996E-3</v>
      </c>
      <c r="F297">
        <v>4.7999999999999996E-3</v>
      </c>
      <c r="G297">
        <v>-3.2499999999999999E-3</v>
      </c>
      <c r="H297">
        <v>84.481200000000001</v>
      </c>
      <c r="J297">
        <f t="shared" si="88"/>
        <v>2.3933333333333328E-3</v>
      </c>
      <c r="K297" s="43"/>
      <c r="L297" s="7">
        <f t="shared" si="90"/>
        <v>0.49048581359029475</v>
      </c>
      <c r="N297" s="3">
        <f t="shared" si="91"/>
        <v>28.242599999999999</v>
      </c>
      <c r="O297" s="3">
        <f t="shared" si="92"/>
        <v>0.63932938240798498</v>
      </c>
      <c r="P297" s="3">
        <f t="shared" si="93"/>
        <v>0.50568666069829904</v>
      </c>
      <c r="Q297" s="3">
        <f t="shared" si="94"/>
        <v>0.47684147317854281</v>
      </c>
      <c r="R297" s="3">
        <f t="shared" si="95"/>
        <v>1.6218575162848268</v>
      </c>
      <c r="S297" s="3">
        <f t="shared" si="96"/>
        <v>39.419577613235134</v>
      </c>
      <c r="T297" s="3">
        <f t="shared" si="97"/>
        <v>31.179475115463319</v>
      </c>
      <c r="U297" s="36">
        <f t="shared" si="98"/>
        <v>29.400947271301547</v>
      </c>
      <c r="V297" s="3">
        <f t="shared" si="99"/>
        <v>100</v>
      </c>
    </row>
    <row r="298" spans="1:22" x14ac:dyDescent="0.3">
      <c r="A298" t="s">
        <v>608</v>
      </c>
      <c r="B298">
        <v>35.316699999999997</v>
      </c>
      <c r="C298">
        <v>20.678799999999999</v>
      </c>
      <c r="D298">
        <v>28.322700000000001</v>
      </c>
      <c r="E298">
        <v>4.1399999999999996E-3</v>
      </c>
      <c r="F298">
        <v>5.1799999999999997E-3</v>
      </c>
      <c r="G298">
        <v>3.4099999999999998E-3</v>
      </c>
      <c r="H298">
        <v>84.331000000000003</v>
      </c>
      <c r="J298">
        <f t="shared" si="88"/>
        <v>4.2433333333333325E-3</v>
      </c>
      <c r="K298" s="43"/>
      <c r="L298" s="7">
        <f t="shared" si="90"/>
        <v>8.8951297535973764E-2</v>
      </c>
      <c r="N298" s="3">
        <f t="shared" si="91"/>
        <v>28.322700000000001</v>
      </c>
      <c r="O298" s="3">
        <f t="shared" si="92"/>
        <v>0.6450031191515907</v>
      </c>
      <c r="P298" s="3">
        <f t="shared" si="93"/>
        <v>0.50712085944494179</v>
      </c>
      <c r="Q298" s="3">
        <f t="shared" si="94"/>
        <v>0.47126634641046167</v>
      </c>
      <c r="R298" s="3">
        <f t="shared" si="95"/>
        <v>1.6233903250069941</v>
      </c>
      <c r="S298" s="3">
        <f t="shared" si="96"/>
        <v>39.731856794749092</v>
      </c>
      <c r="T298" s="3">
        <f t="shared" si="97"/>
        <v>31.238381283488117</v>
      </c>
      <c r="U298" s="36">
        <f t="shared" si="98"/>
        <v>29.029761921762795</v>
      </c>
      <c r="V298" s="3">
        <f t="shared" si="99"/>
        <v>100</v>
      </c>
    </row>
    <row r="299" spans="1:22" x14ac:dyDescent="0.3">
      <c r="A299" t="s">
        <v>609</v>
      </c>
      <c r="B299">
        <v>34.855600000000003</v>
      </c>
      <c r="C299">
        <v>21.399100000000001</v>
      </c>
      <c r="D299">
        <v>28.4711</v>
      </c>
      <c r="E299">
        <v>2.5000000000000001E-2</v>
      </c>
      <c r="F299">
        <v>2.0199999999999999E-2</v>
      </c>
      <c r="G299">
        <v>2.121E-2</v>
      </c>
      <c r="H299">
        <v>84.792100000000005</v>
      </c>
      <c r="J299">
        <f t="shared" si="88"/>
        <v>2.2136666666666666E-2</v>
      </c>
      <c r="K299" s="43"/>
      <c r="L299" s="7">
        <f t="shared" si="90"/>
        <v>0.25306191600739408</v>
      </c>
      <c r="N299" s="3">
        <f t="shared" si="91"/>
        <v>28.4711</v>
      </c>
      <c r="O299" s="3">
        <f t="shared" si="92"/>
        <v>0.66747036805988769</v>
      </c>
      <c r="P299" s="3">
        <f t="shared" si="93"/>
        <v>0.50977797672336611</v>
      </c>
      <c r="Q299" s="3">
        <f t="shared" si="94"/>
        <v>0.46511342407259143</v>
      </c>
      <c r="R299" s="3">
        <f t="shared" si="95"/>
        <v>1.6423617688558452</v>
      </c>
      <c r="S299" s="3">
        <f t="shared" si="96"/>
        <v>40.640885626854448</v>
      </c>
      <c r="T299" s="3">
        <f t="shared" si="97"/>
        <v>31.039323149765234</v>
      </c>
      <c r="U299" s="36">
        <f t="shared" si="98"/>
        <v>28.319791223380321</v>
      </c>
      <c r="V299" s="3">
        <f t="shared" si="99"/>
        <v>100</v>
      </c>
    </row>
    <row r="300" spans="1:22" x14ac:dyDescent="0.3">
      <c r="A300" t="s">
        <v>610</v>
      </c>
      <c r="B300">
        <v>35.847299999999997</v>
      </c>
      <c r="C300">
        <v>20.825900000000001</v>
      </c>
      <c r="D300">
        <v>28.372699999999998</v>
      </c>
      <c r="E300">
        <v>7.3999999999999999E-4</v>
      </c>
      <c r="F300">
        <v>8.9099999999999995E-3</v>
      </c>
      <c r="G300">
        <v>2.4099999999999998E-3</v>
      </c>
      <c r="H300">
        <v>85.058000000000007</v>
      </c>
      <c r="J300">
        <f t="shared" si="88"/>
        <v>4.0199999999999993E-3</v>
      </c>
      <c r="K300" s="43"/>
      <c r="L300" s="7">
        <f t="shared" si="90"/>
        <v>0.43163989620979204</v>
      </c>
      <c r="N300" s="3">
        <f t="shared" si="91"/>
        <v>28.372699999999998</v>
      </c>
      <c r="O300" s="3">
        <f t="shared" si="92"/>
        <v>0.64959139114160946</v>
      </c>
      <c r="P300" s="3">
        <f t="shared" si="93"/>
        <v>0.50801611459265883</v>
      </c>
      <c r="Q300" s="3">
        <f t="shared" si="94"/>
        <v>0.47834667734187347</v>
      </c>
      <c r="R300" s="3">
        <f t="shared" si="95"/>
        <v>1.6359541830761417</v>
      </c>
      <c r="S300" s="3">
        <f t="shared" si="96"/>
        <v>39.707187270988243</v>
      </c>
      <c r="T300" s="3">
        <f t="shared" si="97"/>
        <v>31.053199401796107</v>
      </c>
      <c r="U300" s="36">
        <f t="shared" si="98"/>
        <v>29.239613327215654</v>
      </c>
      <c r="V300" s="3">
        <f t="shared" si="99"/>
        <v>100</v>
      </c>
    </row>
    <row r="301" spans="1:22" x14ac:dyDescent="0.3">
      <c r="A301" t="s">
        <v>618</v>
      </c>
      <c r="B301">
        <v>43.2224</v>
      </c>
      <c r="C301">
        <v>19.2454</v>
      </c>
      <c r="D301">
        <v>32.717100000000002</v>
      </c>
      <c r="E301">
        <v>-1.9599999999999999E-3</v>
      </c>
      <c r="F301">
        <v>8.0000000000000004E-4</v>
      </c>
      <c r="G301">
        <v>2.9999999999999997E-4</v>
      </c>
      <c r="H301">
        <v>95.183999999999997</v>
      </c>
      <c r="J301">
        <f t="shared" si="88"/>
        <v>-2.8666666666666668E-4</v>
      </c>
      <c r="K301" s="10">
        <f t="shared" si="89"/>
        <v>-2.8666666666666667</v>
      </c>
      <c r="L301" s="7">
        <f t="shared" si="90"/>
        <v>0.14705554506149479</v>
      </c>
      <c r="N301" s="3">
        <f t="shared" si="91"/>
        <v>32.717100000000002</v>
      </c>
      <c r="O301" s="3">
        <f t="shared" si="92"/>
        <v>0.60029320024953203</v>
      </c>
      <c r="P301" s="3">
        <f t="shared" si="93"/>
        <v>0.58580304386750226</v>
      </c>
      <c r="Q301" s="3">
        <f t="shared" si="94"/>
        <v>0.57676007472644786</v>
      </c>
      <c r="R301" s="3">
        <f t="shared" si="95"/>
        <v>1.762856318843482</v>
      </c>
      <c r="S301" s="3">
        <f t="shared" si="96"/>
        <v>34.052304423956286</v>
      </c>
      <c r="T301" s="3">
        <f t="shared" si="97"/>
        <v>33.230334066693366</v>
      </c>
      <c r="U301" s="36">
        <f t="shared" si="98"/>
        <v>32.717361509350347</v>
      </c>
      <c r="V301" s="3">
        <f t="shared" si="99"/>
        <v>100</v>
      </c>
    </row>
    <row r="302" spans="1:22" x14ac:dyDescent="0.3">
      <c r="A302" t="s">
        <v>619</v>
      </c>
      <c r="B302">
        <v>43.2928</v>
      </c>
      <c r="C302">
        <v>19.7592</v>
      </c>
      <c r="D302">
        <v>35.201500000000003</v>
      </c>
      <c r="E302">
        <v>-1.17E-3</v>
      </c>
      <c r="F302">
        <v>2.2399999999999998E-3</v>
      </c>
      <c r="G302">
        <v>-3.5799999999999998E-3</v>
      </c>
      <c r="H302">
        <v>98.251000000000005</v>
      </c>
      <c r="J302">
        <f t="shared" si="88"/>
        <v>-8.3666666666666666E-4</v>
      </c>
      <c r="K302" s="10">
        <f t="shared" si="89"/>
        <v>-8.3666666666666671</v>
      </c>
      <c r="L302" s="7">
        <f t="shared" si="90"/>
        <v>0.29242833880000979</v>
      </c>
      <c r="N302" s="3">
        <f t="shared" si="91"/>
        <v>35.201500000000003</v>
      </c>
      <c r="O302" s="3">
        <f t="shared" si="92"/>
        <v>0.61631940112289452</v>
      </c>
      <c r="P302" s="3">
        <f t="shared" si="93"/>
        <v>0.63028648164726953</v>
      </c>
      <c r="Q302" s="3">
        <f t="shared" si="94"/>
        <v>0.57769949292767553</v>
      </c>
      <c r="R302" s="3">
        <f t="shared" si="95"/>
        <v>1.8243053756978396</v>
      </c>
      <c r="S302" s="3">
        <f t="shared" si="96"/>
        <v>33.783784739829422</v>
      </c>
      <c r="T302" s="3">
        <f t="shared" si="97"/>
        <v>34.549395624412398</v>
      </c>
      <c r="U302" s="36">
        <f t="shared" si="98"/>
        <v>31.666819635758181</v>
      </c>
      <c r="V302" s="3">
        <f t="shared" si="99"/>
        <v>100</v>
      </c>
    </row>
    <row r="303" spans="1:22" x14ac:dyDescent="0.3">
      <c r="A303" t="s">
        <v>620</v>
      </c>
      <c r="B303">
        <v>43.560699999999997</v>
      </c>
      <c r="C303">
        <v>19.7361</v>
      </c>
      <c r="D303">
        <v>35.167700000000004</v>
      </c>
      <c r="E303">
        <v>-6.0200000000000002E-3</v>
      </c>
      <c r="F303">
        <v>1.56E-3</v>
      </c>
      <c r="G303">
        <v>2.8400000000000001E-3</v>
      </c>
      <c r="H303">
        <v>98.462999999999994</v>
      </c>
      <c r="J303">
        <f t="shared" si="88"/>
        <v>-5.4000000000000012E-4</v>
      </c>
      <c r="K303" s="10">
        <f t="shared" si="89"/>
        <v>-5.4000000000000012</v>
      </c>
      <c r="L303" s="7">
        <f t="shared" si="90"/>
        <v>0.47887785499018432</v>
      </c>
      <c r="N303" s="3">
        <f t="shared" si="91"/>
        <v>35.167700000000004</v>
      </c>
      <c r="O303" s="3">
        <f t="shared" si="92"/>
        <v>0.61559887710542727</v>
      </c>
      <c r="P303" s="3">
        <f t="shared" si="93"/>
        <v>0.62968128916741273</v>
      </c>
      <c r="Q303" s="3">
        <f t="shared" si="94"/>
        <v>0.58127435281558582</v>
      </c>
      <c r="R303" s="3">
        <f t="shared" si="95"/>
        <v>1.8265545190884258</v>
      </c>
      <c r="S303" s="3">
        <f t="shared" si="96"/>
        <v>33.702737622781321</v>
      </c>
      <c r="T303" s="3">
        <f t="shared" si="97"/>
        <v>34.473719923874285</v>
      </c>
      <c r="U303" s="36">
        <f t="shared" si="98"/>
        <v>31.823542453344398</v>
      </c>
      <c r="V303" s="3">
        <f t="shared" si="99"/>
        <v>100</v>
      </c>
    </row>
    <row r="304" spans="1:22" x14ac:dyDescent="0.3">
      <c r="A304" t="s">
        <v>621</v>
      </c>
      <c r="B304">
        <v>43.301499999999997</v>
      </c>
      <c r="C304">
        <v>19.6844</v>
      </c>
      <c r="D304">
        <v>32.1511</v>
      </c>
      <c r="E304">
        <v>2.5000000000000001E-4</v>
      </c>
      <c r="F304">
        <v>4.1700000000000001E-3</v>
      </c>
      <c r="G304">
        <v>-6.4000000000000003E-3</v>
      </c>
      <c r="H304">
        <v>95.135000000000005</v>
      </c>
      <c r="J304">
        <f t="shared" si="88"/>
        <v>-6.6E-4</v>
      </c>
      <c r="K304" s="10">
        <f t="shared" si="89"/>
        <v>-6.6</v>
      </c>
      <c r="L304" s="7">
        <f t="shared" si="90"/>
        <v>0.53434352246471561</v>
      </c>
      <c r="N304" s="3">
        <f t="shared" si="91"/>
        <v>32.1511</v>
      </c>
      <c r="O304" s="3">
        <f t="shared" si="92"/>
        <v>0.61398627573300057</v>
      </c>
      <c r="P304" s="3">
        <f t="shared" si="93"/>
        <v>0.57566875559534469</v>
      </c>
      <c r="Q304" s="3">
        <f t="shared" si="94"/>
        <v>0.5778155858019749</v>
      </c>
      <c r="R304" s="3">
        <f t="shared" si="95"/>
        <v>1.7674706171303203</v>
      </c>
      <c r="S304" s="3">
        <f t="shared" si="96"/>
        <v>34.738131982633675</v>
      </c>
      <c r="T304" s="3">
        <f t="shared" si="97"/>
        <v>32.570202300166393</v>
      </c>
      <c r="U304" s="36">
        <f t="shared" si="98"/>
        <v>32.691665717199925</v>
      </c>
      <c r="V304" s="3">
        <f t="shared" si="99"/>
        <v>100</v>
      </c>
    </row>
    <row r="305" spans="1:22" x14ac:dyDescent="0.3">
      <c r="A305" t="s">
        <v>622</v>
      </c>
      <c r="B305">
        <v>42.556199999999997</v>
      </c>
      <c r="C305">
        <v>19.6374</v>
      </c>
      <c r="D305">
        <v>30.581399999999999</v>
      </c>
      <c r="E305">
        <v>2.9999999999999997E-4</v>
      </c>
      <c r="F305">
        <v>1.25E-3</v>
      </c>
      <c r="G305">
        <v>-5.1399999999999996E-3</v>
      </c>
      <c r="H305">
        <v>92.771299999999997</v>
      </c>
      <c r="J305">
        <f t="shared" si="88"/>
        <v>-1.1966666666666664E-3</v>
      </c>
      <c r="K305" s="10">
        <f t="shared" si="89"/>
        <v>-11.966666666666663</v>
      </c>
      <c r="L305" s="7">
        <f t="shared" si="90"/>
        <v>0.3447902744181357</v>
      </c>
      <c r="N305" s="3">
        <f t="shared" si="91"/>
        <v>30.581399999999999</v>
      </c>
      <c r="O305" s="3">
        <f t="shared" si="92"/>
        <v>0.61252027448533997</v>
      </c>
      <c r="P305" s="3">
        <f t="shared" si="93"/>
        <v>0.54756311548791403</v>
      </c>
      <c r="Q305" s="3">
        <f t="shared" si="94"/>
        <v>0.56787029623698959</v>
      </c>
      <c r="R305" s="3">
        <f t="shared" si="95"/>
        <v>1.7279536862102436</v>
      </c>
      <c r="S305" s="3">
        <f t="shared" si="96"/>
        <v>35.447725212399781</v>
      </c>
      <c r="T305" s="3">
        <f t="shared" si="97"/>
        <v>31.68852960919526</v>
      </c>
      <c r="U305" s="36">
        <f t="shared" si="98"/>
        <v>32.863745178404955</v>
      </c>
      <c r="V305" s="3">
        <f t="shared" si="99"/>
        <v>100</v>
      </c>
    </row>
    <row r="306" spans="1:22" x14ac:dyDescent="0.3">
      <c r="A306" t="s">
        <v>623</v>
      </c>
      <c r="B306">
        <v>42.626100000000001</v>
      </c>
      <c r="C306">
        <v>19.501999999999999</v>
      </c>
      <c r="D306">
        <v>31.188500000000001</v>
      </c>
      <c r="E306">
        <v>-3.9699999999999996E-3</v>
      </c>
      <c r="F306">
        <v>-1.42E-3</v>
      </c>
      <c r="G306">
        <v>0</v>
      </c>
      <c r="H306">
        <v>93.311199999999999</v>
      </c>
      <c r="J306">
        <f t="shared" si="88"/>
        <v>-1.7966666666666667E-3</v>
      </c>
      <c r="K306" s="10">
        <f t="shared" si="89"/>
        <v>-17.966666666666669</v>
      </c>
      <c r="L306" s="7">
        <f t="shared" si="90"/>
        <v>0.20116245507880767</v>
      </c>
      <c r="N306" s="3">
        <f t="shared" si="91"/>
        <v>31.188500000000001</v>
      </c>
      <c r="O306" s="3">
        <f t="shared" si="92"/>
        <v>0.60829694323144101</v>
      </c>
      <c r="P306" s="3">
        <f t="shared" si="93"/>
        <v>0.55843330349149511</v>
      </c>
      <c r="Q306" s="3">
        <f t="shared" si="94"/>
        <v>0.56880304243394719</v>
      </c>
      <c r="R306" s="3">
        <f t="shared" si="95"/>
        <v>1.7355332891568833</v>
      </c>
      <c r="S306" s="3">
        <f t="shared" si="96"/>
        <v>35.049569318658811</v>
      </c>
      <c r="T306" s="3">
        <f t="shared" si="97"/>
        <v>32.176467428220882</v>
      </c>
      <c r="U306" s="36">
        <f t="shared" si="98"/>
        <v>32.773963253120307</v>
      </c>
      <c r="V306" s="3">
        <f t="shared" si="99"/>
        <v>100</v>
      </c>
    </row>
    <row r="307" spans="1:22" x14ac:dyDescent="0.3">
      <c r="A307" t="s">
        <v>720</v>
      </c>
      <c r="B307">
        <v>40.030799999999999</v>
      </c>
      <c r="C307">
        <v>22.349</v>
      </c>
      <c r="D307">
        <v>35.991799999999998</v>
      </c>
      <c r="E307">
        <v>1.4599999999999999E-3</v>
      </c>
      <c r="F307">
        <v>-8.8000000000000003E-4</v>
      </c>
      <c r="G307">
        <v>-3.6999999999999999E-4</v>
      </c>
      <c r="H307">
        <v>98.371899999999997</v>
      </c>
      <c r="J307">
        <f t="shared" ref="J307:J369" si="100">AVERAGE(E307:G307)</f>
        <v>6.9999999999999967E-5</v>
      </c>
      <c r="K307" s="10">
        <f t="shared" ref="K307:K369" si="101">J307*10000</f>
        <v>0.69999999999999962</v>
      </c>
      <c r="L307" s="7">
        <f t="shared" ref="L307:L317" si="102">_xlfn.STDEV.S(E307:G307)*100</f>
        <v>0.12304877081872861</v>
      </c>
      <c r="N307" s="3">
        <f t="shared" ref="N307:N317" si="103">D307</f>
        <v>35.991799999999998</v>
      </c>
      <c r="O307" s="3">
        <f t="shared" ref="O307:O317" si="104">C307/32.06</f>
        <v>0.69709918902058632</v>
      </c>
      <c r="P307" s="3">
        <f t="shared" ref="P307:P317" si="105">(N307)/55.85</f>
        <v>0.64443688451208592</v>
      </c>
      <c r="Q307" s="3">
        <f t="shared" ref="Q307:Q317" si="106">(B307)/74.94</f>
        <v>0.53417133706965569</v>
      </c>
      <c r="R307" s="3">
        <f t="shared" ref="R307:R317" si="107">SUM(O307:Q307)</f>
        <v>1.8757074106023279</v>
      </c>
      <c r="S307" s="3">
        <f t="shared" ref="S307:S317" si="108">100*O307/R307</f>
        <v>37.164601743335524</v>
      </c>
      <c r="T307" s="3">
        <f t="shared" ref="T307:T317" si="109">100*P307/R307</f>
        <v>34.357004768944428</v>
      </c>
      <c r="U307" s="36">
        <f t="shared" ref="U307:U317" si="110">100*Q307/R307</f>
        <v>28.478393487720048</v>
      </c>
      <c r="V307" s="3">
        <f t="shared" ref="V307:V317" si="111">SUM(S307:U307)</f>
        <v>100</v>
      </c>
    </row>
    <row r="308" spans="1:22" x14ac:dyDescent="0.3">
      <c r="A308" t="s">
        <v>721</v>
      </c>
      <c r="B308">
        <v>42.372399999999999</v>
      </c>
      <c r="C308">
        <v>20.842600000000001</v>
      </c>
      <c r="D308">
        <v>35.207500000000003</v>
      </c>
      <c r="E308">
        <v>4.5100000000000001E-3</v>
      </c>
      <c r="F308">
        <v>3.3400000000000001E-3</v>
      </c>
      <c r="G308">
        <v>9.58E-3</v>
      </c>
      <c r="H308">
        <v>98.439899999999994</v>
      </c>
      <c r="J308">
        <f t="shared" si="100"/>
        <v>5.8100000000000001E-3</v>
      </c>
      <c r="K308" s="10">
        <f t="shared" si="101"/>
        <v>58.1</v>
      </c>
      <c r="L308" s="7">
        <f t="shared" si="102"/>
        <v>0.3316911213764997</v>
      </c>
      <c r="N308" s="3">
        <f t="shared" si="103"/>
        <v>35.207500000000003</v>
      </c>
      <c r="O308" s="3">
        <f t="shared" si="104"/>
        <v>0.65011228945726762</v>
      </c>
      <c r="P308" s="3">
        <f t="shared" si="105"/>
        <v>0.63039391226499553</v>
      </c>
      <c r="Q308" s="3">
        <f t="shared" si="106"/>
        <v>0.56541766746730715</v>
      </c>
      <c r="R308" s="3">
        <f t="shared" si="107"/>
        <v>1.8459238691895705</v>
      </c>
      <c r="S308" s="3">
        <f t="shared" si="108"/>
        <v>35.218802915349436</v>
      </c>
      <c r="T308" s="3">
        <f t="shared" si="109"/>
        <v>34.150591082706029</v>
      </c>
      <c r="U308" s="36">
        <f t="shared" si="110"/>
        <v>30.630606001944525</v>
      </c>
      <c r="V308" s="3">
        <f t="shared" si="111"/>
        <v>100</v>
      </c>
    </row>
    <row r="309" spans="1:22" x14ac:dyDescent="0.3">
      <c r="A309" t="s">
        <v>722</v>
      </c>
      <c r="B309">
        <v>42.804299999999998</v>
      </c>
      <c r="C309">
        <v>20.4756</v>
      </c>
      <c r="D309">
        <v>34.988900000000001</v>
      </c>
      <c r="E309">
        <v>4.8399999999999997E-3</v>
      </c>
      <c r="F309">
        <v>7.3200000000000001E-3</v>
      </c>
      <c r="G309">
        <v>8.4999999999999995E-4</v>
      </c>
      <c r="H309">
        <v>98.281700000000001</v>
      </c>
      <c r="J309">
        <f t="shared" si="100"/>
        <v>4.3366666666666666E-3</v>
      </c>
      <c r="K309" s="10">
        <f t="shared" si="101"/>
        <v>43.366666666666667</v>
      </c>
      <c r="L309" s="7">
        <f t="shared" si="102"/>
        <v>0.32642354898709952</v>
      </c>
      <c r="N309" s="3">
        <f t="shared" si="103"/>
        <v>34.988900000000001</v>
      </c>
      <c r="O309" s="3">
        <f t="shared" si="104"/>
        <v>0.63866500311915153</v>
      </c>
      <c r="P309" s="3">
        <f t="shared" si="105"/>
        <v>0.62647985675917639</v>
      </c>
      <c r="Q309" s="3">
        <f t="shared" si="106"/>
        <v>0.57118094475580461</v>
      </c>
      <c r="R309" s="3">
        <f t="shared" si="107"/>
        <v>1.8363258046341326</v>
      </c>
      <c r="S309" s="3">
        <f t="shared" si="108"/>
        <v>34.779503806319291</v>
      </c>
      <c r="T309" s="3">
        <f t="shared" si="109"/>
        <v>34.115942561946163</v>
      </c>
      <c r="U309" s="36">
        <f t="shared" si="110"/>
        <v>31.104553631734539</v>
      </c>
      <c r="V309" s="3">
        <f t="shared" si="111"/>
        <v>100</v>
      </c>
    </row>
    <row r="310" spans="1:22" x14ac:dyDescent="0.3">
      <c r="A310" t="s">
        <v>723</v>
      </c>
      <c r="B310">
        <v>42.820599999999999</v>
      </c>
      <c r="C310">
        <v>20.441099999999999</v>
      </c>
      <c r="D310">
        <v>35.023099999999999</v>
      </c>
      <c r="E310">
        <v>7.9000000000000001E-4</v>
      </c>
      <c r="F310">
        <v>2.5699999999999998E-3</v>
      </c>
      <c r="G310">
        <v>-1.74E-3</v>
      </c>
      <c r="H310">
        <v>98.2864</v>
      </c>
      <c r="J310">
        <f t="shared" si="100"/>
        <v>5.399999999999999E-4</v>
      </c>
      <c r="K310" s="10">
        <f t="shared" si="101"/>
        <v>5.3999999999999986</v>
      </c>
      <c r="L310" s="7">
        <f t="shared" si="102"/>
        <v>0.21658485634965338</v>
      </c>
      <c r="N310" s="3">
        <f t="shared" si="103"/>
        <v>35.023099999999999</v>
      </c>
      <c r="O310" s="3">
        <f t="shared" si="104"/>
        <v>0.63758889582033673</v>
      </c>
      <c r="P310" s="3">
        <f t="shared" si="105"/>
        <v>0.62709221128021486</v>
      </c>
      <c r="Q310" s="3">
        <f t="shared" si="106"/>
        <v>0.57139845209500939</v>
      </c>
      <c r="R310" s="3">
        <f t="shared" si="107"/>
        <v>1.8360795591955608</v>
      </c>
      <c r="S310" s="3">
        <f t="shared" si="108"/>
        <v>34.72555928348131</v>
      </c>
      <c r="T310" s="3">
        <f t="shared" si="109"/>
        <v>34.153869212234028</v>
      </c>
      <c r="U310" s="36">
        <f t="shared" si="110"/>
        <v>31.120571504284676</v>
      </c>
      <c r="V310" s="3">
        <f t="shared" si="111"/>
        <v>100</v>
      </c>
    </row>
    <row r="311" spans="1:22" x14ac:dyDescent="0.3">
      <c r="A311" t="s">
        <v>724</v>
      </c>
      <c r="B311">
        <v>41.923200000000001</v>
      </c>
      <c r="C311">
        <v>21.118600000000001</v>
      </c>
      <c r="D311">
        <v>35.442900000000002</v>
      </c>
      <c r="E311">
        <v>-8.9999999999999998E-4</v>
      </c>
      <c r="F311">
        <v>5.6800000000000002E-3</v>
      </c>
      <c r="G311">
        <v>-4.8700000000000002E-3</v>
      </c>
      <c r="H311">
        <v>98.4846</v>
      </c>
      <c r="J311">
        <f t="shared" si="100"/>
        <v>-2.9999999999999933E-5</v>
      </c>
      <c r="K311" s="10">
        <f t="shared" si="101"/>
        <v>-0.29999999999999932</v>
      </c>
      <c r="L311" s="7">
        <f t="shared" si="102"/>
        <v>0.5328536384411765</v>
      </c>
      <c r="N311" s="3">
        <f t="shared" si="103"/>
        <v>35.442900000000002</v>
      </c>
      <c r="O311" s="3">
        <f t="shared" si="104"/>
        <v>0.65872114784778535</v>
      </c>
      <c r="P311" s="3">
        <f t="shared" si="105"/>
        <v>0.63460877350044764</v>
      </c>
      <c r="Q311" s="3">
        <f t="shared" si="106"/>
        <v>0.55942353883106488</v>
      </c>
      <c r="R311" s="3">
        <f t="shared" si="107"/>
        <v>1.8527534601792979</v>
      </c>
      <c r="S311" s="3">
        <f t="shared" si="108"/>
        <v>35.55363204039238</v>
      </c>
      <c r="T311" s="3">
        <f t="shared" si="109"/>
        <v>34.252197453137349</v>
      </c>
      <c r="U311" s="36">
        <f t="shared" si="110"/>
        <v>30.194170506470268</v>
      </c>
      <c r="V311" s="3">
        <f t="shared" si="111"/>
        <v>100</v>
      </c>
    </row>
    <row r="312" spans="1:22" x14ac:dyDescent="0.3">
      <c r="A312" t="s">
        <v>725</v>
      </c>
      <c r="B312">
        <v>42.661200000000001</v>
      </c>
      <c r="C312">
        <v>20.546099999999999</v>
      </c>
      <c r="D312">
        <v>35.146999999999998</v>
      </c>
      <c r="E312">
        <v>7.1500000000000001E-3</v>
      </c>
      <c r="F312">
        <v>2.5799999999999998E-3</v>
      </c>
      <c r="G312">
        <v>3.8899999999999998E-3</v>
      </c>
      <c r="H312">
        <v>98.367900000000006</v>
      </c>
      <c r="J312">
        <f t="shared" si="100"/>
        <v>4.5399999999999998E-3</v>
      </c>
      <c r="K312" s="10">
        <f t="shared" si="101"/>
        <v>45.4</v>
      </c>
      <c r="L312" s="7">
        <f t="shared" si="102"/>
        <v>0.23533168082517081</v>
      </c>
      <c r="N312" s="3">
        <f t="shared" si="103"/>
        <v>35.146999999999998</v>
      </c>
      <c r="O312" s="3">
        <f t="shared" si="104"/>
        <v>0.64086400499064244</v>
      </c>
      <c r="P312" s="3">
        <f t="shared" si="105"/>
        <v>0.62931065353625781</v>
      </c>
      <c r="Q312" s="3">
        <f t="shared" si="106"/>
        <v>0.56927141713370699</v>
      </c>
      <c r="R312" s="3">
        <f t="shared" si="107"/>
        <v>1.8394460756606072</v>
      </c>
      <c r="S312" s="3">
        <f t="shared" si="108"/>
        <v>34.840053941808897</v>
      </c>
      <c r="T312" s="3">
        <f t="shared" si="109"/>
        <v>34.211965322780721</v>
      </c>
      <c r="U312" s="36">
        <f t="shared" si="110"/>
        <v>30.947980735410383</v>
      </c>
      <c r="V312" s="3">
        <f t="shared" si="111"/>
        <v>100</v>
      </c>
    </row>
    <row r="313" spans="1:22" x14ac:dyDescent="0.3">
      <c r="A313" t="s">
        <v>726</v>
      </c>
      <c r="B313">
        <v>41.825699999999998</v>
      </c>
      <c r="C313">
        <v>20.142800000000001</v>
      </c>
      <c r="D313">
        <v>34.723100000000002</v>
      </c>
      <c r="E313">
        <v>9.58E-3</v>
      </c>
      <c r="F313">
        <v>3.7100000000000002E-3</v>
      </c>
      <c r="G313">
        <v>8.6499999999999997E-3</v>
      </c>
      <c r="H313">
        <v>96.713499999999996</v>
      </c>
      <c r="J313">
        <f t="shared" si="100"/>
        <v>7.313333333333334E-3</v>
      </c>
      <c r="K313" s="10">
        <f t="shared" si="101"/>
        <v>73.13333333333334</v>
      </c>
      <c r="L313" s="7">
        <f t="shared" si="102"/>
        <v>0.31550330162033702</v>
      </c>
      <c r="N313" s="3">
        <f t="shared" si="103"/>
        <v>34.723100000000002</v>
      </c>
      <c r="O313" s="3">
        <f t="shared" si="104"/>
        <v>0.62828446662507798</v>
      </c>
      <c r="P313" s="3">
        <f t="shared" si="105"/>
        <v>0.62172068039391226</v>
      </c>
      <c r="Q313" s="3">
        <f t="shared" si="106"/>
        <v>0.55812249799839875</v>
      </c>
      <c r="R313" s="3">
        <f t="shared" si="107"/>
        <v>1.8081276450173889</v>
      </c>
      <c r="S313" s="3">
        <f t="shared" si="108"/>
        <v>34.747793849423488</v>
      </c>
      <c r="T313" s="3">
        <f t="shared" si="109"/>
        <v>34.384778204524004</v>
      </c>
      <c r="U313" s="36">
        <f t="shared" si="110"/>
        <v>30.867427946052519</v>
      </c>
      <c r="V313" s="3">
        <f t="shared" si="111"/>
        <v>100</v>
      </c>
    </row>
    <row r="314" spans="1:22" x14ac:dyDescent="0.3">
      <c r="A314" t="s">
        <v>727</v>
      </c>
      <c r="B314">
        <v>42.534700000000001</v>
      </c>
      <c r="C314">
        <v>20.172000000000001</v>
      </c>
      <c r="D314">
        <v>34.345100000000002</v>
      </c>
      <c r="E314">
        <v>5.5100000000000001E-3</v>
      </c>
      <c r="F314">
        <v>6.0400000000000002E-3</v>
      </c>
      <c r="G314">
        <v>-4.0000000000000003E-5</v>
      </c>
      <c r="H314">
        <v>97.063299999999998</v>
      </c>
      <c r="J314">
        <f t="shared" si="100"/>
        <v>3.836666666666667E-3</v>
      </c>
      <c r="K314" s="10">
        <f t="shared" si="101"/>
        <v>38.366666666666667</v>
      </c>
      <c r="L314" s="7">
        <f t="shared" si="102"/>
        <v>0.33677341541952699</v>
      </c>
      <c r="N314" s="3">
        <f t="shared" si="103"/>
        <v>34.345100000000002</v>
      </c>
      <c r="O314" s="3">
        <f t="shared" si="104"/>
        <v>0.62919525888958205</v>
      </c>
      <c r="P314" s="3">
        <f t="shared" si="105"/>
        <v>0.61495255147717098</v>
      </c>
      <c r="Q314" s="3">
        <f t="shared" si="106"/>
        <v>0.56758340005337604</v>
      </c>
      <c r="R314" s="3">
        <f t="shared" si="107"/>
        <v>1.8117312104201293</v>
      </c>
      <c r="S314" s="3">
        <f t="shared" si="108"/>
        <v>34.728951804262152</v>
      </c>
      <c r="T314" s="3">
        <f t="shared" si="109"/>
        <v>33.94281380926077</v>
      </c>
      <c r="U314" s="36">
        <f t="shared" si="110"/>
        <v>31.32823438647706</v>
      </c>
      <c r="V314" s="3">
        <f t="shared" si="111"/>
        <v>99.999999999999986</v>
      </c>
    </row>
    <row r="315" spans="1:22" x14ac:dyDescent="0.3">
      <c r="A315" t="s">
        <v>728</v>
      </c>
      <c r="B315">
        <v>41.988199999999999</v>
      </c>
      <c r="C315">
        <v>20.714600000000001</v>
      </c>
      <c r="D315">
        <v>35.3294</v>
      </c>
      <c r="E315">
        <v>4.3400000000000001E-3</v>
      </c>
      <c r="F315">
        <v>3.8400000000000001E-3</v>
      </c>
      <c r="G315">
        <v>1.9499999999999999E-3</v>
      </c>
      <c r="H315">
        <v>98.042400000000001</v>
      </c>
      <c r="J315">
        <f t="shared" si="100"/>
        <v>3.3766666666666667E-3</v>
      </c>
      <c r="K315" s="10">
        <f t="shared" si="101"/>
        <v>33.766666666666666</v>
      </c>
      <c r="L315" s="7">
        <f t="shared" si="102"/>
        <v>0.12605686547480599</v>
      </c>
      <c r="N315" s="3">
        <f t="shared" si="103"/>
        <v>35.3294</v>
      </c>
      <c r="O315" s="3">
        <f t="shared" si="104"/>
        <v>0.64611977542108545</v>
      </c>
      <c r="P315" s="3">
        <f t="shared" si="105"/>
        <v>0.63257654431512977</v>
      </c>
      <c r="Q315" s="3">
        <f t="shared" si="106"/>
        <v>0.5602908993861756</v>
      </c>
      <c r="R315" s="3">
        <f t="shared" si="107"/>
        <v>1.8389872191223908</v>
      </c>
      <c r="S315" s="3">
        <f t="shared" si="108"/>
        <v>35.134544095930664</v>
      </c>
      <c r="T315" s="3">
        <f t="shared" si="109"/>
        <v>34.398093566795453</v>
      </c>
      <c r="U315" s="36">
        <f t="shared" si="110"/>
        <v>30.46736233727388</v>
      </c>
      <c r="V315" s="3">
        <f t="shared" si="111"/>
        <v>100</v>
      </c>
    </row>
    <row r="316" spans="1:22" x14ac:dyDescent="0.3">
      <c r="A316" t="s">
        <v>729</v>
      </c>
      <c r="B316">
        <v>41.2883</v>
      </c>
      <c r="C316">
        <v>21.276700000000002</v>
      </c>
      <c r="D316">
        <v>35.430100000000003</v>
      </c>
      <c r="E316">
        <v>-8.1999999999999998E-4</v>
      </c>
      <c r="F316">
        <v>5.9899999999999997E-3</v>
      </c>
      <c r="G316">
        <v>6.7999999999999996E-3</v>
      </c>
      <c r="H316">
        <v>98.007000000000005</v>
      </c>
      <c r="J316">
        <f t="shared" si="100"/>
        <v>3.9899999999999996E-3</v>
      </c>
      <c r="K316" s="10">
        <f t="shared" si="101"/>
        <v>39.9</v>
      </c>
      <c r="L316" s="7">
        <f t="shared" si="102"/>
        <v>0.41852240083417286</v>
      </c>
      <c r="N316" s="3">
        <f t="shared" si="103"/>
        <v>35.430100000000003</v>
      </c>
      <c r="O316" s="3">
        <f t="shared" si="104"/>
        <v>0.6636525265127885</v>
      </c>
      <c r="P316" s="3">
        <f t="shared" si="105"/>
        <v>0.63437958818263207</v>
      </c>
      <c r="Q316" s="3">
        <f t="shared" si="106"/>
        <v>0.55095142780891382</v>
      </c>
      <c r="R316" s="3">
        <f t="shared" si="107"/>
        <v>1.8489835425043344</v>
      </c>
      <c r="S316" s="3">
        <f t="shared" si="108"/>
        <v>35.892830371757235</v>
      </c>
      <c r="T316" s="3">
        <f t="shared" si="109"/>
        <v>34.309639518121614</v>
      </c>
      <c r="U316" s="36">
        <f t="shared" si="110"/>
        <v>29.797530110121155</v>
      </c>
      <c r="V316" s="3">
        <f t="shared" si="111"/>
        <v>100</v>
      </c>
    </row>
    <row r="317" spans="1:22" x14ac:dyDescent="0.3">
      <c r="A317" t="s">
        <v>730</v>
      </c>
      <c r="B317">
        <v>42.322400000000002</v>
      </c>
      <c r="C317">
        <v>20.4802</v>
      </c>
      <c r="D317">
        <v>35.257300000000001</v>
      </c>
      <c r="E317">
        <v>9.7900000000000001E-3</v>
      </c>
      <c r="F317">
        <v>3.9199999999999999E-3</v>
      </c>
      <c r="G317">
        <v>4.4999999999999997E-3</v>
      </c>
      <c r="H317">
        <v>98.078100000000006</v>
      </c>
      <c r="J317">
        <f t="shared" si="100"/>
        <v>6.0699999999999999E-3</v>
      </c>
      <c r="K317" s="10">
        <f t="shared" si="101"/>
        <v>60.699999999999996</v>
      </c>
      <c r="L317" s="7">
        <f t="shared" si="102"/>
        <v>0.32346406291889673</v>
      </c>
      <c r="N317" s="3">
        <f t="shared" si="103"/>
        <v>35.257300000000001</v>
      </c>
      <c r="O317" s="3">
        <f t="shared" si="104"/>
        <v>0.63880848409232682</v>
      </c>
      <c r="P317" s="3">
        <f t="shared" si="105"/>
        <v>0.63128558639212173</v>
      </c>
      <c r="Q317" s="3">
        <f t="shared" si="106"/>
        <v>0.56475046704029896</v>
      </c>
      <c r="R317" s="3">
        <f t="shared" si="107"/>
        <v>1.8348445375247475</v>
      </c>
      <c r="S317" s="3">
        <f t="shared" si="108"/>
        <v>34.815401034144067</v>
      </c>
      <c r="T317" s="3">
        <f t="shared" si="109"/>
        <v>34.405399121374188</v>
      </c>
      <c r="U317" s="36">
        <f t="shared" si="110"/>
        <v>30.779199844481749</v>
      </c>
      <c r="V317" s="3">
        <f t="shared" si="111"/>
        <v>100</v>
      </c>
    </row>
    <row r="318" spans="1:22" x14ac:dyDescent="0.3">
      <c r="A318" t="s">
        <v>731</v>
      </c>
      <c r="B318">
        <v>42.514099999999999</v>
      </c>
      <c r="C318">
        <v>21.020499999999998</v>
      </c>
      <c r="D318">
        <v>35.2395</v>
      </c>
      <c r="E318">
        <v>6.8999999999999997E-4</v>
      </c>
      <c r="F318">
        <v>-6.6E-4</v>
      </c>
      <c r="G318">
        <v>5.9800000000000001E-3</v>
      </c>
      <c r="H318">
        <v>98.780100000000004</v>
      </c>
      <c r="J318">
        <f t="shared" si="100"/>
        <v>2.0033333333333331E-3</v>
      </c>
      <c r="K318" s="10">
        <f t="shared" si="101"/>
        <v>20.033333333333331</v>
      </c>
      <c r="L318" s="7">
        <f t="shared" ref="L318:L380" si="112">_xlfn.STDEV.S(E318:G318)*100</f>
        <v>0.35094206549419715</v>
      </c>
      <c r="N318" s="3">
        <f t="shared" ref="N318:N380" si="113">D318</f>
        <v>35.2395</v>
      </c>
      <c r="O318" s="3">
        <f t="shared" ref="O318:O380" si="114">C318/32.06</f>
        <v>0.65566126013724257</v>
      </c>
      <c r="P318" s="3">
        <f t="shared" ref="P318:P380" si="115">(N318)/55.85</f>
        <v>0.63096687555953446</v>
      </c>
      <c r="Q318" s="3">
        <f t="shared" ref="Q318:Q380" si="116">(B318)/74.94</f>
        <v>0.56730851347744859</v>
      </c>
      <c r="R318" s="3">
        <f t="shared" ref="R318:R380" si="117">SUM(O318:Q318)</f>
        <v>1.8539366491742255</v>
      </c>
      <c r="S318" s="3">
        <f t="shared" ref="S318:S380" si="118">100*O318/R318</f>
        <v>35.365893458618721</v>
      </c>
      <c r="T318" s="3">
        <f t="shared" ref="T318:T380" si="119">100*P318/R318</f>
        <v>34.033896241307794</v>
      </c>
      <c r="U318" s="36">
        <f t="shared" ref="U318:U380" si="120">100*Q318/R318</f>
        <v>30.600210300073485</v>
      </c>
      <c r="V318" s="3">
        <f t="shared" ref="V318:V380" si="121">SUM(S318:U318)</f>
        <v>100</v>
      </c>
    </row>
    <row r="319" spans="1:22" x14ac:dyDescent="0.3">
      <c r="A319" t="s">
        <v>732</v>
      </c>
      <c r="B319">
        <v>42.908299999999997</v>
      </c>
      <c r="C319">
        <v>20.523</v>
      </c>
      <c r="D319">
        <v>34.984400000000001</v>
      </c>
      <c r="E319">
        <v>3.3300000000000001E-3</v>
      </c>
      <c r="F319">
        <v>2.7799999999999999E-3</v>
      </c>
      <c r="G319">
        <v>7.1399999999999996E-3</v>
      </c>
      <c r="H319">
        <v>98.429000000000002</v>
      </c>
      <c r="J319">
        <f t="shared" si="100"/>
        <v>4.4166666666666668E-3</v>
      </c>
      <c r="K319" s="10">
        <f t="shared" si="101"/>
        <v>44.166666666666671</v>
      </c>
      <c r="L319" s="7">
        <f t="shared" si="112"/>
        <v>0.23744543232779464</v>
      </c>
      <c r="N319" s="3">
        <f t="shared" si="113"/>
        <v>34.984400000000001</v>
      </c>
      <c r="O319" s="3">
        <f t="shared" si="114"/>
        <v>0.64014348097317519</v>
      </c>
      <c r="P319" s="3">
        <f t="shared" si="115"/>
        <v>0.62639928379588183</v>
      </c>
      <c r="Q319" s="3">
        <f t="shared" si="116"/>
        <v>0.57256872164398187</v>
      </c>
      <c r="R319" s="3">
        <f t="shared" si="117"/>
        <v>1.8391114864130389</v>
      </c>
      <c r="S319" s="3">
        <f t="shared" si="118"/>
        <v>34.807214554550825</v>
      </c>
      <c r="T319" s="3">
        <f t="shared" si="119"/>
        <v>34.059886441011614</v>
      </c>
      <c r="U319" s="36">
        <f t="shared" si="120"/>
        <v>31.132899004437565</v>
      </c>
      <c r="V319" s="3">
        <f t="shared" si="121"/>
        <v>100</v>
      </c>
    </row>
    <row r="320" spans="1:22" x14ac:dyDescent="0.3">
      <c r="A320" t="s">
        <v>733</v>
      </c>
      <c r="B320">
        <v>43.160200000000003</v>
      </c>
      <c r="C320">
        <v>20.3903</v>
      </c>
      <c r="D320">
        <v>34.895499999999998</v>
      </c>
      <c r="E320">
        <v>2.6900000000000001E-3</v>
      </c>
      <c r="F320">
        <v>3.6099999999999999E-3</v>
      </c>
      <c r="G320">
        <v>3.7799999999999999E-3</v>
      </c>
      <c r="H320">
        <v>98.456199999999995</v>
      </c>
      <c r="J320">
        <f t="shared" si="100"/>
        <v>3.3600000000000001E-3</v>
      </c>
      <c r="K320" s="10">
        <f t="shared" si="101"/>
        <v>33.6</v>
      </c>
      <c r="L320" s="7">
        <f t="shared" si="112"/>
        <v>5.8642987645582983E-2</v>
      </c>
      <c r="N320" s="3">
        <f t="shared" si="113"/>
        <v>34.895499999999998</v>
      </c>
      <c r="O320" s="3">
        <f t="shared" si="114"/>
        <v>0.63600436681222705</v>
      </c>
      <c r="P320" s="3">
        <f t="shared" si="115"/>
        <v>0.62480752014324081</v>
      </c>
      <c r="Q320" s="3">
        <f t="shared" si="116"/>
        <v>0.5759300773952496</v>
      </c>
      <c r="R320" s="3">
        <f t="shared" si="117"/>
        <v>1.8367419643507175</v>
      </c>
      <c r="S320" s="3">
        <f t="shared" si="118"/>
        <v>34.626767349819474</v>
      </c>
      <c r="T320" s="3">
        <f t="shared" si="119"/>
        <v>34.017163666433042</v>
      </c>
      <c r="U320" s="36">
        <f t="shared" si="120"/>
        <v>31.356068983747484</v>
      </c>
      <c r="V320" s="3">
        <f t="shared" si="121"/>
        <v>100</v>
      </c>
    </row>
    <row r="321" spans="1:22" x14ac:dyDescent="0.3">
      <c r="A321" t="s">
        <v>734</v>
      </c>
      <c r="B321">
        <v>43.266500000000001</v>
      </c>
      <c r="C321">
        <v>20.693200000000001</v>
      </c>
      <c r="D321">
        <v>34.762599999999999</v>
      </c>
      <c r="E321">
        <v>3.31E-3</v>
      </c>
      <c r="F321">
        <v>1.81E-3</v>
      </c>
      <c r="G321">
        <v>-3.1E-4</v>
      </c>
      <c r="H321">
        <v>98.727099999999993</v>
      </c>
      <c r="J321">
        <f t="shared" si="100"/>
        <v>1.6033333333333331E-3</v>
      </c>
      <c r="K321" s="10">
        <f t="shared" si="101"/>
        <v>16.033333333333331</v>
      </c>
      <c r="L321" s="7">
        <f t="shared" si="112"/>
        <v>0.18188274611225039</v>
      </c>
      <c r="N321" s="3">
        <f t="shared" si="113"/>
        <v>34.762599999999999</v>
      </c>
      <c r="O321" s="3">
        <f t="shared" si="114"/>
        <v>0.64545227698066121</v>
      </c>
      <c r="P321" s="3">
        <f t="shared" si="115"/>
        <v>0.62242793196060875</v>
      </c>
      <c r="Q321" s="3">
        <f t="shared" si="116"/>
        <v>0.57734854550306913</v>
      </c>
      <c r="R321" s="3">
        <f t="shared" si="117"/>
        <v>1.8452287544443391</v>
      </c>
      <c r="S321" s="3">
        <f t="shared" si="118"/>
        <v>34.979526274238495</v>
      </c>
      <c r="T321" s="3">
        <f t="shared" si="119"/>
        <v>33.731749001930268</v>
      </c>
      <c r="U321" s="36">
        <f t="shared" si="120"/>
        <v>31.288724723831237</v>
      </c>
      <c r="V321" s="3">
        <f t="shared" si="121"/>
        <v>100</v>
      </c>
    </row>
    <row r="322" spans="1:22" x14ac:dyDescent="0.3">
      <c r="A322" t="s">
        <v>735</v>
      </c>
      <c r="B322">
        <v>43.484499999999997</v>
      </c>
      <c r="C322">
        <v>20.358499999999999</v>
      </c>
      <c r="D322">
        <v>35.015900000000002</v>
      </c>
      <c r="E322">
        <v>3.9399999999999999E-3</v>
      </c>
      <c r="F322">
        <v>6.2500000000000003E-3</v>
      </c>
      <c r="G322">
        <v>3.8300000000000001E-3</v>
      </c>
      <c r="H322">
        <v>98.872900000000001</v>
      </c>
      <c r="J322">
        <f t="shared" si="100"/>
        <v>4.673333333333334E-3</v>
      </c>
      <c r="K322" s="10">
        <f t="shared" si="101"/>
        <v>46.733333333333341</v>
      </c>
      <c r="L322" s="7">
        <f t="shared" si="112"/>
        <v>0.13665406445961767</v>
      </c>
      <c r="N322" s="3">
        <f t="shared" si="113"/>
        <v>35.015900000000002</v>
      </c>
      <c r="O322" s="3">
        <f t="shared" si="114"/>
        <v>0.63501247660636295</v>
      </c>
      <c r="P322" s="3">
        <f t="shared" si="115"/>
        <v>0.62696329453894362</v>
      </c>
      <c r="Q322" s="3">
        <f t="shared" si="116"/>
        <v>0.58025753936482516</v>
      </c>
      <c r="R322" s="3">
        <f t="shared" si="117"/>
        <v>1.8422333105101316</v>
      </c>
      <c r="S322" s="3">
        <f t="shared" si="118"/>
        <v>34.469709834446654</v>
      </c>
      <c r="T322" s="3">
        <f t="shared" si="119"/>
        <v>34.032784607793879</v>
      </c>
      <c r="U322" s="36">
        <f t="shared" si="120"/>
        <v>31.497505557759482</v>
      </c>
      <c r="V322" s="3">
        <f t="shared" si="121"/>
        <v>100.00000000000001</v>
      </c>
    </row>
    <row r="323" spans="1:22" x14ac:dyDescent="0.3">
      <c r="A323" t="s">
        <v>736</v>
      </c>
      <c r="B323">
        <v>41.9846</v>
      </c>
      <c r="C323">
        <v>20.612500000000001</v>
      </c>
      <c r="D323">
        <v>34.8872</v>
      </c>
      <c r="E323">
        <v>-2.99E-3</v>
      </c>
      <c r="F323">
        <v>1.3600000000000001E-3</v>
      </c>
      <c r="G323">
        <v>-1.16E-3</v>
      </c>
      <c r="H323">
        <v>97.481499999999997</v>
      </c>
      <c r="J323">
        <f t="shared" si="100"/>
        <v>-9.2999999999999995E-4</v>
      </c>
      <c r="K323" s="10">
        <f t="shared" si="101"/>
        <v>-9.2999999999999989</v>
      </c>
      <c r="L323" s="7">
        <f t="shared" si="112"/>
        <v>0.21841016459862853</v>
      </c>
      <c r="N323" s="3">
        <f t="shared" si="113"/>
        <v>34.8872</v>
      </c>
      <c r="O323" s="3">
        <f t="shared" si="114"/>
        <v>0.64293512164691202</v>
      </c>
      <c r="P323" s="3">
        <f t="shared" si="115"/>
        <v>0.6246589077887198</v>
      </c>
      <c r="Q323" s="3">
        <f t="shared" si="116"/>
        <v>0.56024286095543108</v>
      </c>
      <c r="R323" s="3">
        <f t="shared" si="117"/>
        <v>1.8278368903910629</v>
      </c>
      <c r="S323" s="3">
        <f t="shared" si="118"/>
        <v>35.174644139574021</v>
      </c>
      <c r="T323" s="3">
        <f t="shared" si="119"/>
        <v>34.174762040997813</v>
      </c>
      <c r="U323" s="36">
        <f t="shared" si="120"/>
        <v>30.650593819428163</v>
      </c>
      <c r="V323" s="3">
        <f t="shared" si="121"/>
        <v>100</v>
      </c>
    </row>
    <row r="324" spans="1:22" x14ac:dyDescent="0.3">
      <c r="A324" t="s">
        <v>737</v>
      </c>
      <c r="B324">
        <v>43.2742</v>
      </c>
      <c r="C324">
        <v>19.900099999999998</v>
      </c>
      <c r="D324">
        <v>35.109200000000001</v>
      </c>
      <c r="E324">
        <v>4.0200000000000001E-3</v>
      </c>
      <c r="F324">
        <v>6.5799999999999999E-3</v>
      </c>
      <c r="G324">
        <v>-1.6000000000000001E-4</v>
      </c>
      <c r="H324">
        <v>98.293999999999997</v>
      </c>
      <c r="J324">
        <f t="shared" si="100"/>
        <v>3.48E-3</v>
      </c>
      <c r="K324" s="10">
        <f t="shared" si="101"/>
        <v>34.799999999999997</v>
      </c>
      <c r="L324" s="7">
        <f t="shared" si="112"/>
        <v>0.34022933442018199</v>
      </c>
      <c r="N324" s="3">
        <f t="shared" si="113"/>
        <v>35.109200000000001</v>
      </c>
      <c r="O324" s="3">
        <f t="shared" si="114"/>
        <v>0.62071428571428566</v>
      </c>
      <c r="P324" s="3">
        <f t="shared" si="115"/>
        <v>0.62863384064458372</v>
      </c>
      <c r="Q324" s="3">
        <f t="shared" si="116"/>
        <v>0.57745129436882847</v>
      </c>
      <c r="R324" s="3">
        <f t="shared" si="117"/>
        <v>1.8267994207276979</v>
      </c>
      <c r="S324" s="3">
        <f t="shared" si="118"/>
        <v>33.978239683644453</v>
      </c>
      <c r="T324" s="3">
        <f t="shared" si="119"/>
        <v>34.41176045447672</v>
      </c>
      <c r="U324" s="36">
        <f t="shared" si="120"/>
        <v>31.609999861878826</v>
      </c>
      <c r="V324" s="3">
        <f t="shared" si="121"/>
        <v>100</v>
      </c>
    </row>
    <row r="325" spans="1:22" x14ac:dyDescent="0.3">
      <c r="A325" t="s">
        <v>738</v>
      </c>
      <c r="B325">
        <v>43.642499999999998</v>
      </c>
      <c r="C325">
        <v>20.478899999999999</v>
      </c>
      <c r="D325">
        <v>32.882399999999997</v>
      </c>
      <c r="E325">
        <v>1.72E-3</v>
      </c>
      <c r="F325">
        <v>1.6800000000000001E-3</v>
      </c>
      <c r="G325">
        <v>-2.7200000000000002E-3</v>
      </c>
      <c r="H325">
        <v>97.004499999999993</v>
      </c>
      <c r="J325">
        <f t="shared" si="100"/>
        <v>2.2666666666666668E-4</v>
      </c>
      <c r="K325" s="10">
        <f t="shared" si="101"/>
        <v>2.2666666666666666</v>
      </c>
      <c r="L325" s="7">
        <f t="shared" si="112"/>
        <v>0.25519665619543946</v>
      </c>
      <c r="N325" s="3">
        <f t="shared" si="113"/>
        <v>32.882399999999997</v>
      </c>
      <c r="O325" s="3">
        <f t="shared" si="114"/>
        <v>0.63876793512164687</v>
      </c>
      <c r="P325" s="3">
        <f t="shared" si="115"/>
        <v>0.58876275738585493</v>
      </c>
      <c r="Q325" s="3">
        <f t="shared" si="116"/>
        <v>0.58236589271417138</v>
      </c>
      <c r="R325" s="3">
        <f t="shared" si="117"/>
        <v>1.8098965852216731</v>
      </c>
      <c r="S325" s="3">
        <f t="shared" si="118"/>
        <v>35.293062616802032</v>
      </c>
      <c r="T325" s="3">
        <f t="shared" si="119"/>
        <v>32.530187757315659</v>
      </c>
      <c r="U325" s="36">
        <f t="shared" si="120"/>
        <v>32.176749625882309</v>
      </c>
      <c r="V325" s="3">
        <f t="shared" si="121"/>
        <v>100</v>
      </c>
    </row>
    <row r="326" spans="1:22" x14ac:dyDescent="0.3">
      <c r="A326" t="s">
        <v>739</v>
      </c>
      <c r="B326">
        <v>43.281399999999998</v>
      </c>
      <c r="C326">
        <v>20.7974</v>
      </c>
      <c r="D326">
        <v>33.159500000000001</v>
      </c>
      <c r="E326">
        <v>5.9199999999999999E-3</v>
      </c>
      <c r="F326">
        <v>3.3E-3</v>
      </c>
      <c r="G326">
        <v>-1.9400000000000001E-3</v>
      </c>
      <c r="H326">
        <v>97.245500000000007</v>
      </c>
      <c r="J326">
        <f t="shared" si="100"/>
        <v>2.4266666666666664E-3</v>
      </c>
      <c r="K326" s="10">
        <f t="shared" si="101"/>
        <v>24.266666666666662</v>
      </c>
      <c r="L326" s="7">
        <f t="shared" si="112"/>
        <v>0.40021161069281003</v>
      </c>
      <c r="N326" s="3">
        <f t="shared" si="113"/>
        <v>33.159500000000001</v>
      </c>
      <c r="O326" s="3">
        <f t="shared" si="114"/>
        <v>0.6487024329382407</v>
      </c>
      <c r="P326" s="3">
        <f t="shared" si="115"/>
        <v>0.59372426141450318</v>
      </c>
      <c r="Q326" s="3">
        <f t="shared" si="116"/>
        <v>0.57754737123031763</v>
      </c>
      <c r="R326" s="3">
        <f t="shared" si="117"/>
        <v>1.8199740655830614</v>
      </c>
      <c r="S326" s="3">
        <f t="shared" si="118"/>
        <v>35.643498729220475</v>
      </c>
      <c r="T326" s="3">
        <f t="shared" si="119"/>
        <v>32.622677028328582</v>
      </c>
      <c r="U326" s="36">
        <f t="shared" si="120"/>
        <v>31.733824242450943</v>
      </c>
      <c r="V326" s="3">
        <f t="shared" si="121"/>
        <v>100</v>
      </c>
    </row>
    <row r="327" spans="1:22" x14ac:dyDescent="0.3">
      <c r="A327" t="s">
        <v>740</v>
      </c>
      <c r="B327">
        <v>44.178800000000003</v>
      </c>
      <c r="C327">
        <v>20.279299999999999</v>
      </c>
      <c r="D327">
        <v>33.4163</v>
      </c>
      <c r="E327">
        <v>-1.4999999999999999E-4</v>
      </c>
      <c r="F327">
        <v>6.8000000000000005E-4</v>
      </c>
      <c r="G327">
        <v>-3.5100000000000001E-3</v>
      </c>
      <c r="H327">
        <v>97.871399999999994</v>
      </c>
      <c r="J327">
        <f t="shared" si="100"/>
        <v>-9.9333333333333326E-4</v>
      </c>
      <c r="K327" s="10">
        <f t="shared" si="101"/>
        <v>-9.9333333333333318</v>
      </c>
      <c r="L327" s="7">
        <f t="shared" si="112"/>
        <v>0.2218655749171857</v>
      </c>
      <c r="N327" s="3">
        <f t="shared" si="113"/>
        <v>33.4163</v>
      </c>
      <c r="O327" s="3">
        <f t="shared" si="114"/>
        <v>0.6325421085464753</v>
      </c>
      <c r="P327" s="3">
        <f t="shared" si="115"/>
        <v>0.59832229185317809</v>
      </c>
      <c r="Q327" s="3">
        <f t="shared" si="116"/>
        <v>0.58952228449426214</v>
      </c>
      <c r="R327" s="3">
        <f t="shared" si="117"/>
        <v>1.8203866848939154</v>
      </c>
      <c r="S327" s="3">
        <f t="shared" si="118"/>
        <v>34.747678270528397</v>
      </c>
      <c r="T327" s="3">
        <f t="shared" si="119"/>
        <v>32.867867954551961</v>
      </c>
      <c r="U327" s="36">
        <f t="shared" si="120"/>
        <v>32.384453774919642</v>
      </c>
      <c r="V327" s="3">
        <f t="shared" si="121"/>
        <v>100</v>
      </c>
    </row>
    <row r="328" spans="1:22" x14ac:dyDescent="0.3">
      <c r="A328" t="s">
        <v>741</v>
      </c>
      <c r="B328">
        <v>42.266300000000001</v>
      </c>
      <c r="C328">
        <v>21.572199999999999</v>
      </c>
      <c r="D328">
        <v>33.723599999999998</v>
      </c>
      <c r="E328">
        <v>3.1E-4</v>
      </c>
      <c r="F328">
        <v>5.2900000000000004E-3</v>
      </c>
      <c r="G328">
        <v>5.7800000000000004E-3</v>
      </c>
      <c r="H328">
        <v>97.573400000000007</v>
      </c>
      <c r="J328">
        <f t="shared" si="100"/>
        <v>3.7933333333333339E-3</v>
      </c>
      <c r="K328" s="10">
        <f t="shared" si="101"/>
        <v>37.933333333333337</v>
      </c>
      <c r="L328" s="7">
        <f t="shared" si="112"/>
        <v>0.30265877375905248</v>
      </c>
      <c r="N328" s="3">
        <f t="shared" si="113"/>
        <v>33.723599999999998</v>
      </c>
      <c r="O328" s="3">
        <f t="shared" si="114"/>
        <v>0.67286961946350587</v>
      </c>
      <c r="P328" s="3">
        <f t="shared" si="115"/>
        <v>0.60382452999104741</v>
      </c>
      <c r="Q328" s="3">
        <f t="shared" si="116"/>
        <v>0.56400186816119569</v>
      </c>
      <c r="R328" s="3">
        <f t="shared" si="117"/>
        <v>1.8406960176157487</v>
      </c>
      <c r="S328" s="3">
        <f t="shared" si="118"/>
        <v>36.55517331618249</v>
      </c>
      <c r="T328" s="3">
        <f t="shared" si="119"/>
        <v>32.804141705765225</v>
      </c>
      <c r="U328" s="36">
        <f t="shared" si="120"/>
        <v>30.640684978052303</v>
      </c>
      <c r="V328" s="3">
        <f t="shared" si="121"/>
        <v>100.00000000000001</v>
      </c>
    </row>
    <row r="329" spans="1:22" x14ac:dyDescent="0.3">
      <c r="A329" t="s">
        <v>742</v>
      </c>
      <c r="B329">
        <v>43.742100000000001</v>
      </c>
      <c r="C329">
        <v>20.426600000000001</v>
      </c>
      <c r="D329">
        <v>33.528700000000001</v>
      </c>
      <c r="E329">
        <v>-1.67E-3</v>
      </c>
      <c r="F329">
        <v>5.9800000000000001E-3</v>
      </c>
      <c r="G329">
        <v>-2.5100000000000001E-3</v>
      </c>
      <c r="H329">
        <v>97.699200000000005</v>
      </c>
      <c r="J329">
        <f t="shared" si="100"/>
        <v>5.9999999999999984E-4</v>
      </c>
      <c r="K329" s="10">
        <f t="shared" si="101"/>
        <v>5.9999999999999982</v>
      </c>
      <c r="L329" s="7">
        <f t="shared" si="112"/>
        <v>0.46781085921555948</v>
      </c>
      <c r="N329" s="3">
        <f t="shared" si="113"/>
        <v>33.528700000000001</v>
      </c>
      <c r="O329" s="3">
        <f t="shared" si="114"/>
        <v>0.63713661883967554</v>
      </c>
      <c r="P329" s="3">
        <f t="shared" si="115"/>
        <v>0.60033482542524619</v>
      </c>
      <c r="Q329" s="3">
        <f t="shared" si="116"/>
        <v>0.58369495596477183</v>
      </c>
      <c r="R329" s="3">
        <f t="shared" si="117"/>
        <v>1.8211664002296937</v>
      </c>
      <c r="S329" s="3">
        <f t="shared" si="118"/>
        <v>34.985085314516951</v>
      </c>
      <c r="T329" s="3">
        <f t="shared" si="119"/>
        <v>32.964303830200755</v>
      </c>
      <c r="U329" s="36">
        <f t="shared" si="120"/>
        <v>32.050610855282287</v>
      </c>
      <c r="V329" s="3">
        <f t="shared" si="121"/>
        <v>100</v>
      </c>
    </row>
    <row r="330" spans="1:22" x14ac:dyDescent="0.3">
      <c r="A330" t="s">
        <v>743</v>
      </c>
      <c r="B330">
        <v>43.621499999999997</v>
      </c>
      <c r="C330">
        <v>19.893699999999999</v>
      </c>
      <c r="D330">
        <v>34.948300000000003</v>
      </c>
      <c r="E330">
        <v>2.0999999999999999E-3</v>
      </c>
      <c r="F330">
        <v>3.0599999999999998E-3</v>
      </c>
      <c r="G330">
        <v>1.6100000000000001E-3</v>
      </c>
      <c r="H330">
        <v>98.470200000000006</v>
      </c>
      <c r="J330">
        <f t="shared" si="100"/>
        <v>2.2566666666666668E-3</v>
      </c>
      <c r="K330" s="10">
        <f t="shared" si="101"/>
        <v>22.566666666666666</v>
      </c>
      <c r="L330" s="7">
        <f t="shared" si="112"/>
        <v>7.37586153159977E-2</v>
      </c>
      <c r="N330" s="3">
        <f t="shared" si="113"/>
        <v>34.948300000000003</v>
      </c>
      <c r="O330" s="3">
        <f t="shared" si="114"/>
        <v>0.62051466001247657</v>
      </c>
      <c r="P330" s="3">
        <f t="shared" si="115"/>
        <v>0.62575290957923013</v>
      </c>
      <c r="Q330" s="3">
        <f t="shared" si="116"/>
        <v>0.58208566853482779</v>
      </c>
      <c r="R330" s="3">
        <f t="shared" si="117"/>
        <v>1.8283532381265344</v>
      </c>
      <c r="S330" s="3">
        <f t="shared" si="118"/>
        <v>33.938445103108286</v>
      </c>
      <c r="T330" s="3">
        <f t="shared" si="119"/>
        <v>34.224946062415313</v>
      </c>
      <c r="U330" s="36">
        <f t="shared" si="120"/>
        <v>31.836608834476412</v>
      </c>
      <c r="V330" s="3">
        <f t="shared" si="121"/>
        <v>100</v>
      </c>
    </row>
    <row r="331" spans="1:22" x14ac:dyDescent="0.3">
      <c r="A331" t="s">
        <v>744</v>
      </c>
      <c r="B331">
        <v>43.165100000000002</v>
      </c>
      <c r="C331">
        <v>20.054400000000001</v>
      </c>
      <c r="D331">
        <v>34.999499999999998</v>
      </c>
      <c r="E331">
        <v>-1.3799999999999999E-3</v>
      </c>
      <c r="F331">
        <v>4.4400000000000004E-3</v>
      </c>
      <c r="G331">
        <v>-4.8999999999999998E-4</v>
      </c>
      <c r="H331">
        <v>98.221599999999995</v>
      </c>
      <c r="J331">
        <f t="shared" si="100"/>
        <v>8.5666666666666671E-4</v>
      </c>
      <c r="K331" s="10">
        <f t="shared" si="101"/>
        <v>8.5666666666666664</v>
      </c>
      <c r="L331" s="7">
        <f t="shared" si="112"/>
        <v>0.3135001329079995</v>
      </c>
      <c r="N331" s="3">
        <f t="shared" si="113"/>
        <v>34.999499999999998</v>
      </c>
      <c r="O331" s="3">
        <f t="shared" si="114"/>
        <v>0.62552713661883963</v>
      </c>
      <c r="P331" s="3">
        <f t="shared" si="115"/>
        <v>0.62666965085049231</v>
      </c>
      <c r="Q331" s="3">
        <f t="shared" si="116"/>
        <v>0.57599546303709637</v>
      </c>
      <c r="R331" s="3">
        <f t="shared" si="117"/>
        <v>1.8281922505064285</v>
      </c>
      <c r="S331" s="3">
        <f t="shared" si="118"/>
        <v>34.215610335595834</v>
      </c>
      <c r="T331" s="3">
        <f t="shared" si="119"/>
        <v>34.278104541625652</v>
      </c>
      <c r="U331" s="36">
        <f t="shared" si="120"/>
        <v>31.5062851227785</v>
      </c>
      <c r="V331" s="3">
        <f t="shared" si="121"/>
        <v>100</v>
      </c>
    </row>
    <row r="332" spans="1:22" x14ac:dyDescent="0.3">
      <c r="A332" t="s">
        <v>745</v>
      </c>
      <c r="B332">
        <v>41.488100000000003</v>
      </c>
      <c r="C332">
        <v>20.9435</v>
      </c>
      <c r="D332">
        <v>35.442900000000002</v>
      </c>
      <c r="E332">
        <v>8.8000000000000003E-4</v>
      </c>
      <c r="F332">
        <v>-2.0400000000000001E-3</v>
      </c>
      <c r="G332">
        <v>-4.4400000000000004E-3</v>
      </c>
      <c r="H332">
        <v>97.868899999999996</v>
      </c>
      <c r="J332">
        <f t="shared" si="100"/>
        <v>-1.8666666666666669E-3</v>
      </c>
      <c r="K332" s="10">
        <f t="shared" si="101"/>
        <v>-18.666666666666668</v>
      </c>
      <c r="L332" s="7">
        <f t="shared" si="112"/>
        <v>0.26642322221107778</v>
      </c>
      <c r="N332" s="3">
        <f t="shared" si="113"/>
        <v>35.442900000000002</v>
      </c>
      <c r="O332" s="3">
        <f t="shared" si="114"/>
        <v>0.65325951341235178</v>
      </c>
      <c r="P332" s="3">
        <f t="shared" si="115"/>
        <v>0.63460877350044764</v>
      </c>
      <c r="Q332" s="3">
        <f t="shared" si="116"/>
        <v>0.55361756071523893</v>
      </c>
      <c r="R332" s="3">
        <f t="shared" si="117"/>
        <v>1.8414858476280382</v>
      </c>
      <c r="S332" s="3">
        <f t="shared" si="118"/>
        <v>35.474587776701924</v>
      </c>
      <c r="T332" s="3">
        <f t="shared" si="119"/>
        <v>34.461778477302325</v>
      </c>
      <c r="U332" s="36">
        <f t="shared" si="120"/>
        <v>30.063633745995759</v>
      </c>
      <c r="V332" s="3">
        <f t="shared" si="121"/>
        <v>100</v>
      </c>
    </row>
    <row r="333" spans="1:22" x14ac:dyDescent="0.3">
      <c r="A333" t="s">
        <v>746</v>
      </c>
      <c r="B333">
        <v>43.7211</v>
      </c>
      <c r="C333">
        <v>19.866</v>
      </c>
      <c r="D333">
        <v>35.053600000000003</v>
      </c>
      <c r="E333">
        <v>-1.4E-3</v>
      </c>
      <c r="F333">
        <v>4.6999999999999999E-4</v>
      </c>
      <c r="G333">
        <v>2.8800000000000002E-3</v>
      </c>
      <c r="H333">
        <v>98.642600000000002</v>
      </c>
      <c r="J333">
        <f t="shared" si="100"/>
        <v>6.5000000000000008E-4</v>
      </c>
      <c r="K333" s="10">
        <f t="shared" si="101"/>
        <v>6.5000000000000009</v>
      </c>
      <c r="L333" s="7">
        <f t="shared" si="112"/>
        <v>0.2145670058513191</v>
      </c>
      <c r="N333" s="3">
        <f t="shared" si="113"/>
        <v>35.053600000000003</v>
      </c>
      <c r="O333" s="3">
        <f t="shared" si="114"/>
        <v>0.61965065502183403</v>
      </c>
      <c r="P333" s="3">
        <f t="shared" si="115"/>
        <v>0.62763831692032235</v>
      </c>
      <c r="Q333" s="3">
        <f t="shared" si="116"/>
        <v>0.58341473178542835</v>
      </c>
      <c r="R333" s="3">
        <f t="shared" si="117"/>
        <v>1.8307037037275846</v>
      </c>
      <c r="S333" s="3">
        <f t="shared" si="118"/>
        <v>33.847675828706372</v>
      </c>
      <c r="T333" s="3">
        <f t="shared" si="119"/>
        <v>34.28399230538276</v>
      </c>
      <c r="U333" s="36">
        <f t="shared" si="120"/>
        <v>31.868331865910868</v>
      </c>
      <c r="V333" s="3">
        <f t="shared" si="121"/>
        <v>100</v>
      </c>
    </row>
    <row r="334" spans="1:22" x14ac:dyDescent="0.3">
      <c r="A334" t="s">
        <v>747</v>
      </c>
      <c r="B334">
        <v>43.687199999999997</v>
      </c>
      <c r="C334">
        <v>20.003</v>
      </c>
      <c r="D334">
        <v>34.9495</v>
      </c>
      <c r="E334">
        <v>4.2199999999999998E-3</v>
      </c>
      <c r="F334">
        <v>5.1900000000000002E-3</v>
      </c>
      <c r="G334">
        <v>5.8700000000000002E-3</v>
      </c>
      <c r="H334">
        <v>98.655000000000001</v>
      </c>
      <c r="J334">
        <f t="shared" si="100"/>
        <v>5.0933333333333334E-3</v>
      </c>
      <c r="K334" s="10">
        <f t="shared" si="101"/>
        <v>50.933333333333337</v>
      </c>
      <c r="L334" s="7">
        <f t="shared" si="112"/>
        <v>8.2923659671612027E-2</v>
      </c>
      <c r="N334" s="3">
        <f t="shared" si="113"/>
        <v>34.9495</v>
      </c>
      <c r="O334" s="3">
        <f t="shared" si="114"/>
        <v>0.6239238927011852</v>
      </c>
      <c r="P334" s="3">
        <f t="shared" si="115"/>
        <v>0.62577439570277527</v>
      </c>
      <c r="Q334" s="3">
        <f t="shared" si="116"/>
        <v>0.58296236989591677</v>
      </c>
      <c r="R334" s="3">
        <f t="shared" si="117"/>
        <v>1.8326606582998772</v>
      </c>
      <c r="S334" s="3">
        <f t="shared" si="118"/>
        <v>34.044703795845486</v>
      </c>
      <c r="T334" s="3">
        <f t="shared" si="119"/>
        <v>34.145677371788715</v>
      </c>
      <c r="U334" s="36">
        <f t="shared" si="120"/>
        <v>31.8096188323658</v>
      </c>
      <c r="V334" s="3">
        <f t="shared" si="121"/>
        <v>100</v>
      </c>
    </row>
    <row r="335" spans="1:22" x14ac:dyDescent="0.3">
      <c r="A335" t="s">
        <v>748</v>
      </c>
      <c r="B335">
        <v>43.777500000000003</v>
      </c>
      <c r="C335">
        <v>19.888100000000001</v>
      </c>
      <c r="D335">
        <v>34.837400000000002</v>
      </c>
      <c r="E335">
        <v>6.9999999999999994E-5</v>
      </c>
      <c r="F335">
        <v>2.5100000000000001E-3</v>
      </c>
      <c r="G335">
        <v>3.8600000000000001E-3</v>
      </c>
      <c r="H335">
        <v>98.509399999999999</v>
      </c>
      <c r="J335">
        <f t="shared" si="100"/>
        <v>2.1466666666666669E-3</v>
      </c>
      <c r="K335" s="10">
        <f t="shared" si="101"/>
        <v>21.466666666666669</v>
      </c>
      <c r="L335" s="7">
        <f t="shared" si="112"/>
        <v>0.19209459475303653</v>
      </c>
      <c r="N335" s="3">
        <f t="shared" si="113"/>
        <v>34.837400000000002</v>
      </c>
      <c r="O335" s="3">
        <f t="shared" si="114"/>
        <v>0.62033998752339359</v>
      </c>
      <c r="P335" s="3">
        <f t="shared" si="115"/>
        <v>0.62376723366159359</v>
      </c>
      <c r="Q335" s="3">
        <f t="shared" si="116"/>
        <v>0.58416733386709374</v>
      </c>
      <c r="R335" s="3">
        <f t="shared" si="117"/>
        <v>1.8282745550520811</v>
      </c>
      <c r="S335" s="3">
        <f t="shared" si="118"/>
        <v>33.930351752104443</v>
      </c>
      <c r="T335" s="3">
        <f t="shared" si="119"/>
        <v>34.117809709593899</v>
      </c>
      <c r="U335" s="36">
        <f t="shared" si="120"/>
        <v>31.951838538301644</v>
      </c>
      <c r="V335" s="3">
        <f t="shared" si="121"/>
        <v>99.999999999999986</v>
      </c>
    </row>
    <row r="336" spans="1:22" x14ac:dyDescent="0.3">
      <c r="A336" t="s">
        <v>754</v>
      </c>
      <c r="B336">
        <v>42.114800000000002</v>
      </c>
      <c r="C336">
        <v>20.441800000000001</v>
      </c>
      <c r="D336">
        <v>35.217700000000001</v>
      </c>
      <c r="E336">
        <v>3.6000000000000002E-4</v>
      </c>
      <c r="F336">
        <v>3.4000000000000002E-4</v>
      </c>
      <c r="G336">
        <v>1.65E-3</v>
      </c>
      <c r="H336">
        <v>97.776600000000002</v>
      </c>
      <c r="J336">
        <f t="shared" si="100"/>
        <v>7.8333333333333336E-4</v>
      </c>
      <c r="K336" s="10">
        <f t="shared" si="101"/>
        <v>7.8333333333333339</v>
      </c>
      <c r="L336" s="7">
        <f t="shared" si="112"/>
        <v>7.5062196432913772E-2</v>
      </c>
      <c r="N336" s="3">
        <f t="shared" si="113"/>
        <v>35.217700000000001</v>
      </c>
      <c r="O336" s="3">
        <f t="shared" si="114"/>
        <v>0.63761072988147216</v>
      </c>
      <c r="P336" s="3">
        <f t="shared" si="115"/>
        <v>0.63057654431512977</v>
      </c>
      <c r="Q336" s="3">
        <f t="shared" si="116"/>
        <v>0.56198025086736059</v>
      </c>
      <c r="R336" s="3">
        <f t="shared" si="117"/>
        <v>1.8301675250639626</v>
      </c>
      <c r="S336" s="3">
        <f t="shared" si="118"/>
        <v>34.838927100905053</v>
      </c>
      <c r="T336" s="3">
        <f t="shared" si="119"/>
        <v>34.454580560492225</v>
      </c>
      <c r="U336" s="36">
        <f t="shared" si="120"/>
        <v>30.706492338602715</v>
      </c>
      <c r="V336" s="3">
        <f t="shared" si="121"/>
        <v>100</v>
      </c>
    </row>
    <row r="337" spans="1:22" x14ac:dyDescent="0.3">
      <c r="A337" t="s">
        <v>755</v>
      </c>
      <c r="B337">
        <v>40.252099999999999</v>
      </c>
      <c r="C337">
        <v>22.2468</v>
      </c>
      <c r="D337">
        <v>35.4497</v>
      </c>
      <c r="E337">
        <v>3.48E-3</v>
      </c>
      <c r="F337">
        <v>-2.1000000000000001E-4</v>
      </c>
      <c r="G337">
        <v>-9.1E-4</v>
      </c>
      <c r="H337">
        <v>97.950900000000004</v>
      </c>
      <c r="J337">
        <f t="shared" si="100"/>
        <v>7.8666666666666674E-4</v>
      </c>
      <c r="K337" s="10">
        <f t="shared" si="101"/>
        <v>7.8666666666666671</v>
      </c>
      <c r="L337" s="7">
        <f t="shared" si="112"/>
        <v>0.23586083467446081</v>
      </c>
      <c r="N337" s="3">
        <f t="shared" si="113"/>
        <v>35.4497</v>
      </c>
      <c r="O337" s="3">
        <f t="shared" si="114"/>
        <v>0.69391141609482221</v>
      </c>
      <c r="P337" s="3">
        <f t="shared" si="115"/>
        <v>0.6347305282005371</v>
      </c>
      <c r="Q337" s="3">
        <f t="shared" si="116"/>
        <v>0.53712436615959436</v>
      </c>
      <c r="R337" s="3">
        <f t="shared" si="117"/>
        <v>1.8657663104549538</v>
      </c>
      <c r="S337" s="3">
        <f t="shared" si="118"/>
        <v>37.191764703137814</v>
      </c>
      <c r="T337" s="3">
        <f t="shared" si="119"/>
        <v>34.019830063592615</v>
      </c>
      <c r="U337" s="36">
        <f t="shared" si="120"/>
        <v>28.788405233269561</v>
      </c>
      <c r="V337" s="3">
        <f t="shared" si="121"/>
        <v>99.999999999999986</v>
      </c>
    </row>
    <row r="338" spans="1:22" x14ac:dyDescent="0.3">
      <c r="A338" t="s">
        <v>756</v>
      </c>
      <c r="B338">
        <v>42.070099999999996</v>
      </c>
      <c r="C338">
        <v>20.840900000000001</v>
      </c>
      <c r="D338">
        <v>35.0929</v>
      </c>
      <c r="E338">
        <v>3.63E-3</v>
      </c>
      <c r="F338">
        <v>3.7799999999999999E-3</v>
      </c>
      <c r="G338">
        <v>5.3800000000000002E-3</v>
      </c>
      <c r="H338">
        <v>98.016599999999997</v>
      </c>
      <c r="J338">
        <f t="shared" si="100"/>
        <v>4.2633333333333334E-3</v>
      </c>
      <c r="K338" s="10">
        <f t="shared" si="101"/>
        <v>42.633333333333333</v>
      </c>
      <c r="L338" s="7">
        <f t="shared" si="112"/>
        <v>9.6996563513009768E-2</v>
      </c>
      <c r="N338" s="3">
        <f t="shared" si="113"/>
        <v>35.0929</v>
      </c>
      <c r="O338" s="3">
        <f t="shared" si="114"/>
        <v>0.65005926388022461</v>
      </c>
      <c r="P338" s="3">
        <f t="shared" si="115"/>
        <v>0.62834198746642789</v>
      </c>
      <c r="Q338" s="3">
        <f t="shared" si="116"/>
        <v>0.5613837736856151</v>
      </c>
      <c r="R338" s="3">
        <f t="shared" si="117"/>
        <v>1.8397850250322676</v>
      </c>
      <c r="S338" s="3">
        <f t="shared" si="118"/>
        <v>35.333435974065686</v>
      </c>
      <c r="T338" s="3">
        <f t="shared" si="119"/>
        <v>34.15301129844817</v>
      </c>
      <c r="U338" s="36">
        <f t="shared" si="120"/>
        <v>30.51355272748614</v>
      </c>
      <c r="V338" s="3">
        <f t="shared" si="121"/>
        <v>100</v>
      </c>
    </row>
    <row r="339" spans="1:22" x14ac:dyDescent="0.3">
      <c r="A339" t="s">
        <v>757</v>
      </c>
      <c r="B339">
        <v>41.546500000000002</v>
      </c>
      <c r="C339">
        <v>20.9712</v>
      </c>
      <c r="D339">
        <v>35.208799999999997</v>
      </c>
      <c r="E339">
        <v>-1.8500000000000001E-3</v>
      </c>
      <c r="F339">
        <v>2.1099999999999999E-3</v>
      </c>
      <c r="G339">
        <v>-1.16E-3</v>
      </c>
      <c r="H339">
        <v>97.725700000000003</v>
      </c>
      <c r="J339">
        <f t="shared" si="100"/>
        <v>-3.0000000000000008E-4</v>
      </c>
      <c r="K339" s="10">
        <f t="shared" si="101"/>
        <v>-3.0000000000000009</v>
      </c>
      <c r="L339" s="7">
        <f t="shared" si="112"/>
        <v>0.21154432159715369</v>
      </c>
      <c r="N339" s="3">
        <f t="shared" si="113"/>
        <v>35.208799999999997</v>
      </c>
      <c r="O339" s="3">
        <f t="shared" si="114"/>
        <v>0.65412351840299432</v>
      </c>
      <c r="P339" s="3">
        <f t="shared" si="115"/>
        <v>0.63041718889883613</v>
      </c>
      <c r="Q339" s="3">
        <f t="shared" si="116"/>
        <v>0.5543968508139846</v>
      </c>
      <c r="R339" s="3">
        <f t="shared" si="117"/>
        <v>1.8389375581158149</v>
      </c>
      <c r="S339" s="3">
        <f t="shared" si="118"/>
        <v>35.570730257595734</v>
      </c>
      <c r="T339" s="3">
        <f t="shared" si="119"/>
        <v>34.281598421686752</v>
      </c>
      <c r="U339" s="36">
        <f t="shared" si="120"/>
        <v>30.147671320717517</v>
      </c>
      <c r="V339" s="3">
        <f t="shared" si="121"/>
        <v>100.00000000000001</v>
      </c>
    </row>
    <row r="340" spans="1:22" x14ac:dyDescent="0.3">
      <c r="A340" t="s">
        <v>758</v>
      </c>
      <c r="B340">
        <v>41.261499999999998</v>
      </c>
      <c r="C340">
        <v>21.031099999999999</v>
      </c>
      <c r="D340">
        <v>35.078899999999997</v>
      </c>
      <c r="E340">
        <v>1.1900000000000001E-3</v>
      </c>
      <c r="F340">
        <v>2.4000000000000001E-4</v>
      </c>
      <c r="G340">
        <v>7.3999999999999999E-4</v>
      </c>
      <c r="H340">
        <v>97.373599999999996</v>
      </c>
      <c r="J340">
        <f t="shared" si="100"/>
        <v>7.2333333333333332E-4</v>
      </c>
      <c r="K340" s="10">
        <f t="shared" si="101"/>
        <v>7.2333333333333334</v>
      </c>
      <c r="L340" s="7">
        <f t="shared" si="112"/>
        <v>4.7521924764610847E-2</v>
      </c>
      <c r="N340" s="3">
        <f t="shared" si="113"/>
        <v>35.078899999999997</v>
      </c>
      <c r="O340" s="3">
        <f t="shared" si="114"/>
        <v>0.6559918902058639</v>
      </c>
      <c r="P340" s="3">
        <f t="shared" si="115"/>
        <v>0.62809131602506707</v>
      </c>
      <c r="Q340" s="3">
        <f t="shared" si="116"/>
        <v>0.55059380838003735</v>
      </c>
      <c r="R340" s="3">
        <f t="shared" si="117"/>
        <v>1.8346770146109681</v>
      </c>
      <c r="S340" s="3">
        <f t="shared" si="118"/>
        <v>35.755170255128689</v>
      </c>
      <c r="T340" s="3">
        <f t="shared" si="119"/>
        <v>34.234435326931369</v>
      </c>
      <c r="U340" s="36">
        <f t="shared" si="120"/>
        <v>30.010394417939953</v>
      </c>
      <c r="V340" s="3">
        <f t="shared" si="121"/>
        <v>100</v>
      </c>
    </row>
    <row r="341" spans="1:22" x14ac:dyDescent="0.3">
      <c r="A341" t="s">
        <v>761</v>
      </c>
      <c r="B341">
        <v>44.111800000000002</v>
      </c>
      <c r="C341">
        <v>19.704699999999999</v>
      </c>
      <c r="D341">
        <v>33.761899999999997</v>
      </c>
      <c r="E341">
        <v>1.0499999999999999E-3</v>
      </c>
      <c r="F341">
        <v>6.8900000000000003E-3</v>
      </c>
      <c r="G341">
        <v>7.2100000000000003E-3</v>
      </c>
      <c r="H341">
        <v>97.593599999999995</v>
      </c>
      <c r="J341">
        <f t="shared" si="100"/>
        <v>5.0499999999999998E-3</v>
      </c>
      <c r="K341" s="10">
        <f t="shared" si="101"/>
        <v>50.5</v>
      </c>
      <c r="L341" s="7">
        <f t="shared" si="112"/>
        <v>0.34677946882709193</v>
      </c>
      <c r="N341" s="3">
        <f t="shared" si="113"/>
        <v>33.761899999999997</v>
      </c>
      <c r="O341" s="3">
        <f t="shared" si="114"/>
        <v>0.61461946350592633</v>
      </c>
      <c r="P341" s="3">
        <f t="shared" si="115"/>
        <v>0.60451029543419865</v>
      </c>
      <c r="Q341" s="3">
        <f t="shared" si="116"/>
        <v>0.58862823592207103</v>
      </c>
      <c r="R341" s="3">
        <f t="shared" si="117"/>
        <v>1.8077579948621962</v>
      </c>
      <c r="S341" s="3">
        <f t="shared" si="118"/>
        <v>33.998990199613431</v>
      </c>
      <c r="T341" s="3">
        <f t="shared" si="119"/>
        <v>33.43977994578195</v>
      </c>
      <c r="U341" s="36">
        <f t="shared" si="120"/>
        <v>32.561229854604605</v>
      </c>
      <c r="V341" s="3">
        <f t="shared" si="121"/>
        <v>99.999999999999986</v>
      </c>
    </row>
    <row r="342" spans="1:22" x14ac:dyDescent="0.3">
      <c r="A342" t="s">
        <v>762</v>
      </c>
      <c r="B342">
        <v>43.266599999999997</v>
      </c>
      <c r="C342">
        <v>20.4543</v>
      </c>
      <c r="D342">
        <v>35.102699999999999</v>
      </c>
      <c r="E342">
        <v>1.23E-3</v>
      </c>
      <c r="F342">
        <v>8.4999999999999995E-4</v>
      </c>
      <c r="G342">
        <v>-1.1199999999999999E-3</v>
      </c>
      <c r="H342">
        <v>98.824600000000004</v>
      </c>
      <c r="J342">
        <f t="shared" si="100"/>
        <v>3.1999999999999997E-4</v>
      </c>
      <c r="K342" s="10">
        <f t="shared" si="101"/>
        <v>3.1999999999999997</v>
      </c>
      <c r="L342" s="7">
        <f t="shared" si="112"/>
        <v>0.12614673994994877</v>
      </c>
      <c r="N342" s="3">
        <f t="shared" si="113"/>
        <v>35.102699999999999</v>
      </c>
      <c r="O342" s="3">
        <f t="shared" si="114"/>
        <v>0.63800062383031808</v>
      </c>
      <c r="P342" s="3">
        <f t="shared" si="115"/>
        <v>0.62851745747538046</v>
      </c>
      <c r="Q342" s="3">
        <f t="shared" si="116"/>
        <v>0.57734987990392317</v>
      </c>
      <c r="R342" s="3">
        <f t="shared" si="117"/>
        <v>1.8438679612096218</v>
      </c>
      <c r="S342" s="3">
        <f t="shared" si="118"/>
        <v>34.6012099159082</v>
      </c>
      <c r="T342" s="3">
        <f t="shared" si="119"/>
        <v>34.086901594789786</v>
      </c>
      <c r="U342" s="36">
        <f t="shared" si="120"/>
        <v>31.311888489302007</v>
      </c>
      <c r="V342" s="3">
        <f t="shared" si="121"/>
        <v>99.999999999999986</v>
      </c>
    </row>
    <row r="343" spans="1:22" x14ac:dyDescent="0.3">
      <c r="A343" t="s">
        <v>763</v>
      </c>
      <c r="B343">
        <v>41.594499999999996</v>
      </c>
      <c r="C343">
        <v>21.440799999999999</v>
      </c>
      <c r="D343">
        <v>35.469299999999997</v>
      </c>
      <c r="E343">
        <v>4.6100000000000004E-3</v>
      </c>
      <c r="F343">
        <v>-2.1900000000000001E-3</v>
      </c>
      <c r="G343">
        <v>3.49E-3</v>
      </c>
      <c r="H343">
        <v>98.510499999999993</v>
      </c>
      <c r="J343">
        <f t="shared" si="100"/>
        <v>1.97E-3</v>
      </c>
      <c r="K343" s="10">
        <f t="shared" si="101"/>
        <v>19.7</v>
      </c>
      <c r="L343" s="7">
        <f t="shared" si="112"/>
        <v>0.36459292368338692</v>
      </c>
      <c r="N343" s="3">
        <f t="shared" si="113"/>
        <v>35.469299999999997</v>
      </c>
      <c r="O343" s="3">
        <f t="shared" si="114"/>
        <v>0.66877105427323758</v>
      </c>
      <c r="P343" s="3">
        <f t="shared" si="115"/>
        <v>0.63508146821844214</v>
      </c>
      <c r="Q343" s="3">
        <f t="shared" si="116"/>
        <v>0.55503736322391239</v>
      </c>
      <c r="R343" s="3">
        <f t="shared" si="117"/>
        <v>1.858889885715592</v>
      </c>
      <c r="S343" s="3">
        <f t="shared" si="118"/>
        <v>35.976905324641635</v>
      </c>
      <c r="T343" s="3">
        <f t="shared" si="119"/>
        <v>34.164555582266956</v>
      </c>
      <c r="U343" s="36">
        <f t="shared" si="120"/>
        <v>29.858539093091416</v>
      </c>
      <c r="V343" s="3">
        <f t="shared" si="121"/>
        <v>100</v>
      </c>
    </row>
    <row r="344" spans="1:22" x14ac:dyDescent="0.3">
      <c r="A344" t="s">
        <v>764</v>
      </c>
      <c r="B344">
        <v>42.164499999999997</v>
      </c>
      <c r="C344">
        <v>20.802299999999999</v>
      </c>
      <c r="D344">
        <v>35.3123</v>
      </c>
      <c r="E344">
        <v>2.2599999999999999E-3</v>
      </c>
      <c r="F344">
        <v>3.1800000000000001E-3</v>
      </c>
      <c r="G344">
        <v>2.6800000000000001E-3</v>
      </c>
      <c r="H344">
        <v>98.287300000000002</v>
      </c>
      <c r="J344">
        <f t="shared" si="100"/>
        <v>2.7066666666666667E-3</v>
      </c>
      <c r="K344" s="10">
        <f t="shared" si="101"/>
        <v>27.066666666666666</v>
      </c>
      <c r="L344" s="7">
        <f t="shared" si="112"/>
        <v>4.6057934531775681E-2</v>
      </c>
      <c r="N344" s="3">
        <f t="shared" si="113"/>
        <v>35.3123</v>
      </c>
      <c r="O344" s="3">
        <f t="shared" si="114"/>
        <v>0.64885527136618837</v>
      </c>
      <c r="P344" s="3">
        <f t="shared" si="115"/>
        <v>0.63227036705461059</v>
      </c>
      <c r="Q344" s="3">
        <f t="shared" si="116"/>
        <v>0.56264344809180677</v>
      </c>
      <c r="R344" s="3">
        <f t="shared" si="117"/>
        <v>1.8437690865126057</v>
      </c>
      <c r="S344" s="3">
        <f t="shared" si="118"/>
        <v>35.191786005777146</v>
      </c>
      <c r="T344" s="3">
        <f t="shared" si="119"/>
        <v>34.292275083672081</v>
      </c>
      <c r="U344" s="36">
        <f t="shared" si="120"/>
        <v>30.515938910550773</v>
      </c>
      <c r="V344" s="3">
        <f t="shared" si="121"/>
        <v>100</v>
      </c>
    </row>
    <row r="345" spans="1:22" x14ac:dyDescent="0.3">
      <c r="A345" t="s">
        <v>765</v>
      </c>
      <c r="B345">
        <v>41.856999999999999</v>
      </c>
      <c r="C345">
        <v>20.733899999999998</v>
      </c>
      <c r="D345">
        <v>35.235599999999998</v>
      </c>
      <c r="E345">
        <v>1.1000000000000001E-3</v>
      </c>
      <c r="F345">
        <v>4.2199999999999998E-3</v>
      </c>
      <c r="G345">
        <v>1.66E-3</v>
      </c>
      <c r="H345">
        <v>97.833500000000001</v>
      </c>
      <c r="J345">
        <f t="shared" si="100"/>
        <v>2.3266666666666666E-3</v>
      </c>
      <c r="K345" s="10">
        <f t="shared" si="101"/>
        <v>23.266666666666666</v>
      </c>
      <c r="L345" s="7">
        <f t="shared" si="112"/>
        <v>0.16634101518667405</v>
      </c>
      <c r="N345" s="3">
        <f t="shared" si="113"/>
        <v>35.235599999999998</v>
      </c>
      <c r="O345" s="3">
        <f t="shared" si="114"/>
        <v>0.64672177167810341</v>
      </c>
      <c r="P345" s="3">
        <f t="shared" si="115"/>
        <v>0.63089704565801252</v>
      </c>
      <c r="Q345" s="3">
        <f t="shared" si="116"/>
        <v>0.55854016546570595</v>
      </c>
      <c r="R345" s="3">
        <f t="shared" si="117"/>
        <v>1.8361589828018219</v>
      </c>
      <c r="S345" s="3">
        <f t="shared" si="118"/>
        <v>35.221447474622337</v>
      </c>
      <c r="T345" s="3">
        <f t="shared" si="119"/>
        <v>34.359608920972491</v>
      </c>
      <c r="U345" s="36">
        <f t="shared" si="120"/>
        <v>30.418943604405179</v>
      </c>
      <c r="V345" s="3">
        <f t="shared" si="121"/>
        <v>100</v>
      </c>
    </row>
    <row r="346" spans="1:22" x14ac:dyDescent="0.3">
      <c r="A346" t="s">
        <v>766</v>
      </c>
      <c r="B346">
        <v>43.7149</v>
      </c>
      <c r="C346">
        <v>19.7334</v>
      </c>
      <c r="D346">
        <v>33.861400000000003</v>
      </c>
      <c r="E346">
        <v>2.4369999999999999E-2</v>
      </c>
      <c r="F346">
        <v>2.4510000000000001E-2</v>
      </c>
      <c r="G346">
        <v>2.7009999999999999E-2</v>
      </c>
      <c r="H346">
        <v>97.385499999999993</v>
      </c>
      <c r="J346">
        <f t="shared" si="100"/>
        <v>2.5296666666666665E-2</v>
      </c>
      <c r="K346" s="10">
        <f t="shared" si="101"/>
        <v>252.96666666666664</v>
      </c>
      <c r="L346" s="7">
        <f t="shared" si="112"/>
        <v>0.14854404509549793</v>
      </c>
      <c r="N346" s="3">
        <f t="shared" si="113"/>
        <v>33.861400000000003</v>
      </c>
      <c r="O346" s="3">
        <f t="shared" si="114"/>
        <v>0.61551466001247657</v>
      </c>
      <c r="P346" s="3">
        <f t="shared" si="115"/>
        <v>0.60629185317815582</v>
      </c>
      <c r="Q346" s="3">
        <f t="shared" si="116"/>
        <v>0.58333199893247933</v>
      </c>
      <c r="R346" s="3">
        <f t="shared" si="117"/>
        <v>1.8051385121231118</v>
      </c>
      <c r="S346" s="3">
        <f t="shared" si="118"/>
        <v>34.097918574045579</v>
      </c>
      <c r="T346" s="3">
        <f t="shared" si="119"/>
        <v>33.586998953618597</v>
      </c>
      <c r="U346" s="36">
        <f t="shared" si="120"/>
        <v>32.315082472335824</v>
      </c>
      <c r="V346" s="3">
        <f t="shared" si="121"/>
        <v>100</v>
      </c>
    </row>
    <row r="347" spans="1:22" x14ac:dyDescent="0.3">
      <c r="A347" t="s">
        <v>771</v>
      </c>
      <c r="B347">
        <v>42.4938</v>
      </c>
      <c r="C347">
        <v>21.036200000000001</v>
      </c>
      <c r="D347">
        <v>34.970700000000001</v>
      </c>
      <c r="E347">
        <v>-5.3099999999999996E-3</v>
      </c>
      <c r="F347">
        <v>-3.1E-4</v>
      </c>
      <c r="G347">
        <v>-1.8000000000000001E-4</v>
      </c>
      <c r="H347">
        <v>98.494900000000001</v>
      </c>
      <c r="J347">
        <f t="shared" si="100"/>
        <v>-1.9333333333333331E-3</v>
      </c>
      <c r="K347" s="10">
        <f t="shared" si="101"/>
        <v>-19.333333333333332</v>
      </c>
      <c r="L347" s="7">
        <f t="shared" si="112"/>
        <v>0.29250014245010775</v>
      </c>
      <c r="N347" s="3">
        <f t="shared" si="113"/>
        <v>34.970700000000001</v>
      </c>
      <c r="O347" s="3">
        <f t="shared" si="114"/>
        <v>0.65615096693699315</v>
      </c>
      <c r="P347" s="3">
        <f t="shared" si="115"/>
        <v>0.62615398388540733</v>
      </c>
      <c r="Q347" s="3">
        <f t="shared" si="116"/>
        <v>0.56703763010408326</v>
      </c>
      <c r="R347" s="3">
        <f t="shared" si="117"/>
        <v>1.8493425809264838</v>
      </c>
      <c r="S347" s="3">
        <f t="shared" si="118"/>
        <v>35.480228147251907</v>
      </c>
      <c r="T347" s="3">
        <f t="shared" si="119"/>
        <v>33.858193194887484</v>
      </c>
      <c r="U347" s="36">
        <f t="shared" si="120"/>
        <v>30.661578657860602</v>
      </c>
      <c r="V347" s="3">
        <f t="shared" si="121"/>
        <v>99.999999999999986</v>
      </c>
    </row>
    <row r="348" spans="1:22" x14ac:dyDescent="0.3">
      <c r="A348" t="s">
        <v>784</v>
      </c>
      <c r="B348">
        <v>43.818300000000001</v>
      </c>
      <c r="C348">
        <v>19.861699999999999</v>
      </c>
      <c r="D348">
        <v>34.6631</v>
      </c>
      <c r="E348">
        <v>-6.7099999999999998E-3</v>
      </c>
      <c r="F348">
        <v>-7.11E-3</v>
      </c>
      <c r="G348">
        <v>-4.6800000000000001E-3</v>
      </c>
      <c r="H348">
        <v>98.324600000000004</v>
      </c>
      <c r="J348">
        <f t="shared" si="100"/>
        <v>-6.1666666666666667E-3</v>
      </c>
      <c r="K348" s="10">
        <f t="shared" si="101"/>
        <v>-61.666666666666664</v>
      </c>
      <c r="L348" s="7">
        <f t="shared" si="112"/>
        <v>0.13029325897118904</v>
      </c>
      <c r="N348" s="3">
        <f t="shared" si="113"/>
        <v>34.6631</v>
      </c>
      <c r="O348" s="3">
        <f t="shared" si="114"/>
        <v>0.619516531503431</v>
      </c>
      <c r="P348" s="3">
        <f t="shared" si="115"/>
        <v>0.6206463742166517</v>
      </c>
      <c r="Q348" s="3">
        <f t="shared" si="116"/>
        <v>0.58471176941553249</v>
      </c>
      <c r="R348" s="3">
        <f t="shared" si="117"/>
        <v>1.8248746751356153</v>
      </c>
      <c r="S348" s="3">
        <f t="shared" si="118"/>
        <v>33.948442594140978</v>
      </c>
      <c r="T348" s="3">
        <f t="shared" si="119"/>
        <v>34.010356035574247</v>
      </c>
      <c r="U348" s="36">
        <f t="shared" si="120"/>
        <v>32.041201370284767</v>
      </c>
      <c r="V348" s="3">
        <f t="shared" si="121"/>
        <v>100</v>
      </c>
    </row>
    <row r="349" spans="1:22" x14ac:dyDescent="0.3">
      <c r="A349" t="s">
        <v>785</v>
      </c>
      <c r="B349">
        <v>43.284799999999997</v>
      </c>
      <c r="C349">
        <v>20.233000000000001</v>
      </c>
      <c r="D349">
        <v>34.509799999999998</v>
      </c>
      <c r="E349">
        <v>-3.2100000000000002E-3</v>
      </c>
      <c r="F349">
        <v>-5.9199999999999999E-3</v>
      </c>
      <c r="G349">
        <v>-4.4900000000000001E-3</v>
      </c>
      <c r="H349">
        <v>98.013999999999996</v>
      </c>
      <c r="J349">
        <f t="shared" si="100"/>
        <v>-4.5399999999999998E-3</v>
      </c>
      <c r="K349" s="10">
        <f t="shared" si="101"/>
        <v>-45.4</v>
      </c>
      <c r="L349" s="7">
        <f t="shared" si="112"/>
        <v>0.13556917053666734</v>
      </c>
      <c r="N349" s="3">
        <f t="shared" si="113"/>
        <v>34.509799999999998</v>
      </c>
      <c r="O349" s="3">
        <f t="shared" si="114"/>
        <v>0.63109794135995012</v>
      </c>
      <c r="P349" s="3">
        <f t="shared" si="115"/>
        <v>0.61790152193375103</v>
      </c>
      <c r="Q349" s="3">
        <f t="shared" si="116"/>
        <v>0.57759274085935408</v>
      </c>
      <c r="R349" s="3">
        <f t="shared" si="117"/>
        <v>1.8265922041530551</v>
      </c>
      <c r="S349" s="3">
        <f t="shared" si="118"/>
        <v>34.550565798159333</v>
      </c>
      <c r="T349" s="3">
        <f t="shared" si="119"/>
        <v>33.828104627231582</v>
      </c>
      <c r="U349" s="36">
        <f t="shared" si="120"/>
        <v>31.621329574609092</v>
      </c>
      <c r="V349" s="3">
        <f t="shared" si="121"/>
        <v>100</v>
      </c>
    </row>
    <row r="350" spans="1:22" x14ac:dyDescent="0.3">
      <c r="A350" t="s">
        <v>786</v>
      </c>
      <c r="B350">
        <v>43.2727</v>
      </c>
      <c r="C350">
        <v>20.048300000000001</v>
      </c>
      <c r="D350">
        <v>34.617100000000001</v>
      </c>
      <c r="E350">
        <v>-4.0000000000000002E-4</v>
      </c>
      <c r="F350">
        <v>-5.3099999999999996E-3</v>
      </c>
      <c r="G350">
        <v>-4.1000000000000003E-3</v>
      </c>
      <c r="H350">
        <v>97.928299999999993</v>
      </c>
      <c r="J350">
        <f t="shared" si="100"/>
        <v>-3.2699999999999999E-3</v>
      </c>
      <c r="K350" s="10">
        <f t="shared" si="101"/>
        <v>-32.699999999999996</v>
      </c>
      <c r="L350" s="7">
        <f t="shared" si="112"/>
        <v>0.25580656754665237</v>
      </c>
      <c r="N350" s="3">
        <f t="shared" si="113"/>
        <v>34.617100000000001</v>
      </c>
      <c r="O350" s="3">
        <f t="shared" si="114"/>
        <v>0.62533686837180291</v>
      </c>
      <c r="P350" s="3">
        <f t="shared" si="115"/>
        <v>0.61982273948075206</v>
      </c>
      <c r="Q350" s="3">
        <f t="shared" si="116"/>
        <v>0.57743127835601815</v>
      </c>
      <c r="R350" s="3">
        <f t="shared" si="117"/>
        <v>1.8225908862085731</v>
      </c>
      <c r="S350" s="3">
        <f t="shared" si="118"/>
        <v>34.31032565254695</v>
      </c>
      <c r="T350" s="3">
        <f t="shared" si="119"/>
        <v>34.007782227537206</v>
      </c>
      <c r="U350" s="36">
        <f t="shared" si="120"/>
        <v>31.68189211991584</v>
      </c>
      <c r="V350" s="3">
        <f t="shared" si="121"/>
        <v>100</v>
      </c>
    </row>
    <row r="351" spans="1:22" x14ac:dyDescent="0.3">
      <c r="A351" t="s">
        <v>787</v>
      </c>
      <c r="B351">
        <v>43.719499999999996</v>
      </c>
      <c r="C351">
        <v>19.811</v>
      </c>
      <c r="D351">
        <v>34.472200000000001</v>
      </c>
      <c r="E351">
        <v>-2.3900000000000002E-3</v>
      </c>
      <c r="F351">
        <v>-6.11E-3</v>
      </c>
      <c r="G351">
        <v>-3.4299999999999999E-3</v>
      </c>
      <c r="H351">
        <v>97.990700000000004</v>
      </c>
      <c r="J351">
        <f t="shared" si="100"/>
        <v>-3.9766666666666665E-3</v>
      </c>
      <c r="K351" s="10">
        <f t="shared" si="101"/>
        <v>-39.766666666666666</v>
      </c>
      <c r="L351" s="7">
        <f t="shared" si="112"/>
        <v>0.19193054299233703</v>
      </c>
      <c r="N351" s="3">
        <f t="shared" si="113"/>
        <v>34.472200000000001</v>
      </c>
      <c r="O351" s="3">
        <f t="shared" si="114"/>
        <v>0.617935121646912</v>
      </c>
      <c r="P351" s="3">
        <f t="shared" si="115"/>
        <v>0.61722829006266788</v>
      </c>
      <c r="Q351" s="3">
        <f t="shared" si="116"/>
        <v>0.583393381371764</v>
      </c>
      <c r="R351" s="3">
        <f t="shared" si="117"/>
        <v>1.8185567930813438</v>
      </c>
      <c r="S351" s="3">
        <f t="shared" si="118"/>
        <v>33.979423903494876</v>
      </c>
      <c r="T351" s="3">
        <f t="shared" si="119"/>
        <v>33.940556182292369</v>
      </c>
      <c r="U351" s="36">
        <f t="shared" si="120"/>
        <v>32.080019914212755</v>
      </c>
      <c r="V351" s="3">
        <f t="shared" si="121"/>
        <v>100</v>
      </c>
    </row>
    <row r="352" spans="1:22" x14ac:dyDescent="0.3">
      <c r="A352" t="s">
        <v>788</v>
      </c>
      <c r="B352">
        <v>43.513599999999997</v>
      </c>
      <c r="C352">
        <v>19.895800000000001</v>
      </c>
      <c r="D352">
        <v>34.694099999999999</v>
      </c>
      <c r="E352">
        <v>-8.8699999999999994E-3</v>
      </c>
      <c r="F352">
        <v>-4.4200000000000003E-3</v>
      </c>
      <c r="G352">
        <v>-6.3699999999999998E-3</v>
      </c>
      <c r="H352">
        <v>98.0839</v>
      </c>
      <c r="J352">
        <f t="shared" si="100"/>
        <v>-6.5533333333333338E-3</v>
      </c>
      <c r="K352" s="10">
        <f t="shared" si="101"/>
        <v>-65.533333333333331</v>
      </c>
      <c r="L352" s="7">
        <f t="shared" si="112"/>
        <v>0.22306576010973381</v>
      </c>
      <c r="N352" s="3">
        <f t="shared" si="113"/>
        <v>34.694099999999999</v>
      </c>
      <c r="O352" s="3">
        <f t="shared" si="114"/>
        <v>0.62058016219588275</v>
      </c>
      <c r="P352" s="3">
        <f t="shared" si="115"/>
        <v>0.62120143240823633</v>
      </c>
      <c r="Q352" s="3">
        <f t="shared" si="116"/>
        <v>0.58064585001334401</v>
      </c>
      <c r="R352" s="3">
        <f t="shared" si="117"/>
        <v>1.8224274446174631</v>
      </c>
      <c r="S352" s="3">
        <f t="shared" si="118"/>
        <v>34.052393362971209</v>
      </c>
      <c r="T352" s="3">
        <f t="shared" si="119"/>
        <v>34.086483620676034</v>
      </c>
      <c r="U352" s="36">
        <f t="shared" si="120"/>
        <v>31.86112301635276</v>
      </c>
      <c r="V352" s="3">
        <f t="shared" si="121"/>
        <v>100</v>
      </c>
    </row>
    <row r="353" spans="1:22" x14ac:dyDescent="0.3">
      <c r="A353" t="s">
        <v>789</v>
      </c>
      <c r="B353">
        <v>42.053800000000003</v>
      </c>
      <c r="C353">
        <v>20.433599999999998</v>
      </c>
      <c r="D353">
        <v>34.875900000000001</v>
      </c>
      <c r="E353">
        <v>-1.57E-3</v>
      </c>
      <c r="F353">
        <v>-5.96E-3</v>
      </c>
      <c r="G353">
        <v>-6.5900000000000004E-3</v>
      </c>
      <c r="H353">
        <v>97.349199999999996</v>
      </c>
      <c r="J353">
        <f t="shared" si="100"/>
        <v>-4.7066666666666672E-3</v>
      </c>
      <c r="K353" s="10">
        <f t="shared" si="101"/>
        <v>-47.06666666666667</v>
      </c>
      <c r="L353" s="7">
        <f t="shared" si="112"/>
        <v>0.2734635868508517</v>
      </c>
      <c r="N353" s="3">
        <f t="shared" si="113"/>
        <v>34.875900000000001</v>
      </c>
      <c r="O353" s="3">
        <f t="shared" si="114"/>
        <v>0.63735495945102927</v>
      </c>
      <c r="P353" s="3">
        <f t="shared" si="115"/>
        <v>0.62445658012533578</v>
      </c>
      <c r="Q353" s="3">
        <f t="shared" si="116"/>
        <v>0.56116626634641054</v>
      </c>
      <c r="R353" s="3">
        <f t="shared" si="117"/>
        <v>1.8229778059227757</v>
      </c>
      <c r="S353" s="3">
        <f t="shared" si="118"/>
        <v>34.962299452044377</v>
      </c>
      <c r="T353" s="3">
        <f t="shared" si="119"/>
        <v>34.254754945260629</v>
      </c>
      <c r="U353" s="36">
        <f t="shared" si="120"/>
        <v>30.78294560269498</v>
      </c>
      <c r="V353" s="3">
        <f t="shared" si="121"/>
        <v>99.999999999999986</v>
      </c>
    </row>
    <row r="354" spans="1:22" x14ac:dyDescent="0.3">
      <c r="A354" t="s">
        <v>790</v>
      </c>
      <c r="B354">
        <v>41.647100000000002</v>
      </c>
      <c r="C354">
        <v>21.261299999999999</v>
      </c>
      <c r="D354">
        <v>34.955599999999997</v>
      </c>
      <c r="E354">
        <v>-5.11E-3</v>
      </c>
      <c r="F354">
        <v>-4.3400000000000001E-3</v>
      </c>
      <c r="G354">
        <v>-4.0800000000000003E-3</v>
      </c>
      <c r="H354">
        <v>97.850499999999997</v>
      </c>
      <c r="J354">
        <f t="shared" si="100"/>
        <v>-4.5100000000000001E-3</v>
      </c>
      <c r="K354" s="10">
        <f t="shared" si="101"/>
        <v>-45.1</v>
      </c>
      <c r="L354" s="7">
        <f t="shared" si="112"/>
        <v>5.3563046963368298E-2</v>
      </c>
      <c r="N354" s="3">
        <f t="shared" si="113"/>
        <v>34.955599999999997</v>
      </c>
      <c r="O354" s="3">
        <f t="shared" si="114"/>
        <v>0.6631721771678103</v>
      </c>
      <c r="P354" s="3">
        <f t="shared" si="115"/>
        <v>0.62588361683079674</v>
      </c>
      <c r="Q354" s="3">
        <f t="shared" si="116"/>
        <v>0.55573925807312519</v>
      </c>
      <c r="R354" s="3">
        <f t="shared" si="117"/>
        <v>1.8447950520717322</v>
      </c>
      <c r="S354" s="3">
        <f t="shared" si="118"/>
        <v>35.948284684689398</v>
      </c>
      <c r="T354" s="3">
        <f t="shared" si="119"/>
        <v>33.926999973678384</v>
      </c>
      <c r="U354" s="36">
        <f t="shared" si="120"/>
        <v>30.124715341632218</v>
      </c>
      <c r="V354" s="3">
        <f t="shared" si="121"/>
        <v>100</v>
      </c>
    </row>
    <row r="355" spans="1:22" x14ac:dyDescent="0.3">
      <c r="A355" t="s">
        <v>791</v>
      </c>
      <c r="B355">
        <v>43.645099999999999</v>
      </c>
      <c r="C355">
        <v>19.8186</v>
      </c>
      <c r="D355">
        <v>34.345799999999997</v>
      </c>
      <c r="E355">
        <v>-3.13E-3</v>
      </c>
      <c r="F355">
        <v>1.2999999999999999E-4</v>
      </c>
      <c r="G355">
        <v>-1.023E-2</v>
      </c>
      <c r="H355">
        <v>97.796199999999999</v>
      </c>
      <c r="J355">
        <f t="shared" si="100"/>
        <v>-4.4099999999999999E-3</v>
      </c>
      <c r="K355" s="10">
        <f t="shared" si="101"/>
        <v>-44.1</v>
      </c>
      <c r="L355" s="7">
        <f t="shared" si="112"/>
        <v>0.5297282322096869</v>
      </c>
      <c r="N355" s="3">
        <f t="shared" si="113"/>
        <v>34.345799999999997</v>
      </c>
      <c r="O355" s="3">
        <f t="shared" si="114"/>
        <v>0.61817217716781037</v>
      </c>
      <c r="P355" s="3">
        <f t="shared" si="115"/>
        <v>0.61496508504923897</v>
      </c>
      <c r="Q355" s="3">
        <f t="shared" si="116"/>
        <v>0.58240058713637577</v>
      </c>
      <c r="R355" s="3">
        <f t="shared" si="117"/>
        <v>1.8155378493534251</v>
      </c>
      <c r="S355" s="3">
        <f t="shared" si="118"/>
        <v>34.048983191838303</v>
      </c>
      <c r="T355" s="3">
        <f t="shared" si="119"/>
        <v>33.872336248360178</v>
      </c>
      <c r="U355" s="36">
        <f t="shared" si="120"/>
        <v>32.078680559801519</v>
      </c>
      <c r="V355" s="3">
        <f t="shared" si="121"/>
        <v>100</v>
      </c>
    </row>
    <row r="356" spans="1:22" x14ac:dyDescent="0.3">
      <c r="A356" t="s">
        <v>794</v>
      </c>
      <c r="B356">
        <v>36.077399999999997</v>
      </c>
      <c r="C356">
        <v>25.466699999999999</v>
      </c>
      <c r="D356">
        <v>36.359200000000001</v>
      </c>
      <c r="E356">
        <v>4.1799999999999997E-3</v>
      </c>
      <c r="F356">
        <v>-4.3E-3</v>
      </c>
      <c r="G356">
        <v>3.3800000000000002E-3</v>
      </c>
      <c r="H356">
        <v>97.906499999999994</v>
      </c>
      <c r="J356">
        <f t="shared" si="100"/>
        <v>1.0866666666666666E-3</v>
      </c>
      <c r="K356" s="10">
        <f t="shared" si="101"/>
        <v>10.866666666666665</v>
      </c>
      <c r="L356" s="7">
        <f t="shared" si="112"/>
        <v>0.46821077874535666</v>
      </c>
      <c r="N356" s="3">
        <f t="shared" si="113"/>
        <v>36.359200000000001</v>
      </c>
      <c r="O356" s="3">
        <f t="shared" si="114"/>
        <v>0.79434497816593874</v>
      </c>
      <c r="P356" s="3">
        <f t="shared" si="115"/>
        <v>0.65101521933751116</v>
      </c>
      <c r="Q356" s="3">
        <f t="shared" si="116"/>
        <v>0.48141713370696554</v>
      </c>
      <c r="R356" s="3">
        <f t="shared" si="117"/>
        <v>1.9267773312104155</v>
      </c>
      <c r="S356" s="3">
        <f t="shared" si="118"/>
        <v>41.22661011726381</v>
      </c>
      <c r="T356" s="3">
        <f t="shared" si="119"/>
        <v>33.787776552703093</v>
      </c>
      <c r="U356" s="36">
        <f t="shared" si="120"/>
        <v>24.9856133300331</v>
      </c>
      <c r="V356" s="3">
        <f t="shared" si="121"/>
        <v>100.00000000000001</v>
      </c>
    </row>
    <row r="357" spans="1:22" x14ac:dyDescent="0.3">
      <c r="A357" t="s">
        <v>795</v>
      </c>
      <c r="B357">
        <v>41.402900000000002</v>
      </c>
      <c r="C357">
        <v>21.5153</v>
      </c>
      <c r="D357">
        <v>35.080399999999997</v>
      </c>
      <c r="E357">
        <v>5.7999999999999996E-3</v>
      </c>
      <c r="F357">
        <v>7.7499999999999999E-3</v>
      </c>
      <c r="G357">
        <v>1.013E-2</v>
      </c>
      <c r="H357">
        <v>98.022199999999998</v>
      </c>
      <c r="J357">
        <f t="shared" si="100"/>
        <v>7.8933333333333338E-3</v>
      </c>
      <c r="K357" s="10">
        <f t="shared" si="101"/>
        <v>78.933333333333337</v>
      </c>
      <c r="L357" s="7">
        <f t="shared" si="112"/>
        <v>0.21685555868672896</v>
      </c>
      <c r="N357" s="3">
        <f t="shared" si="113"/>
        <v>35.080399999999997</v>
      </c>
      <c r="O357" s="3">
        <f t="shared" si="114"/>
        <v>0.67109482220835925</v>
      </c>
      <c r="P357" s="3">
        <f t="shared" si="115"/>
        <v>0.62811817367949863</v>
      </c>
      <c r="Q357" s="3">
        <f t="shared" si="116"/>
        <v>0.5524806511876168</v>
      </c>
      <c r="R357" s="3">
        <f t="shared" si="117"/>
        <v>1.8516936470754746</v>
      </c>
      <c r="S357" s="3">
        <f t="shared" si="118"/>
        <v>36.242216592807999</v>
      </c>
      <c r="T357" s="3">
        <f t="shared" si="119"/>
        <v>33.921279293231635</v>
      </c>
      <c r="U357" s="36">
        <f t="shared" si="120"/>
        <v>29.83650411396037</v>
      </c>
      <c r="V357" s="3">
        <f t="shared" si="121"/>
        <v>100.00000000000001</v>
      </c>
    </row>
    <row r="358" spans="1:22" x14ac:dyDescent="0.3">
      <c r="A358" t="s">
        <v>796</v>
      </c>
      <c r="B358">
        <v>38.704599999999999</v>
      </c>
      <c r="C358">
        <v>23.5045</v>
      </c>
      <c r="D358">
        <v>35.820700000000002</v>
      </c>
      <c r="E358">
        <v>-3.5300000000000002E-3</v>
      </c>
      <c r="F358">
        <v>-4.8700000000000002E-3</v>
      </c>
      <c r="G358">
        <v>-3.5300000000000002E-3</v>
      </c>
      <c r="H358">
        <v>98.017899999999997</v>
      </c>
      <c r="J358">
        <f t="shared" si="100"/>
        <v>-3.9766666666666674E-3</v>
      </c>
      <c r="K358" s="10">
        <f t="shared" si="101"/>
        <v>-39.766666666666673</v>
      </c>
      <c r="L358" s="7">
        <f t="shared" si="112"/>
        <v>7.7364936071409846E-2</v>
      </c>
      <c r="N358" s="3">
        <f t="shared" si="113"/>
        <v>35.820700000000002</v>
      </c>
      <c r="O358" s="3">
        <f t="shared" si="114"/>
        <v>0.73314098565190267</v>
      </c>
      <c r="P358" s="3">
        <f t="shared" si="115"/>
        <v>0.64137332139659808</v>
      </c>
      <c r="Q358" s="3">
        <f t="shared" si="116"/>
        <v>0.51647451294368829</v>
      </c>
      <c r="R358" s="3">
        <f t="shared" si="117"/>
        <v>1.8909888199921892</v>
      </c>
      <c r="S358" s="3">
        <f t="shared" si="118"/>
        <v>38.770244324074369</v>
      </c>
      <c r="T358" s="3">
        <f t="shared" si="119"/>
        <v>33.917351314602023</v>
      </c>
      <c r="U358" s="36">
        <f t="shared" si="120"/>
        <v>27.312404361323598</v>
      </c>
      <c r="V358" s="3">
        <f t="shared" si="121"/>
        <v>99.999999999999986</v>
      </c>
    </row>
    <row r="359" spans="1:22" x14ac:dyDescent="0.3">
      <c r="A359" t="s">
        <v>797</v>
      </c>
      <c r="B359">
        <v>43.300600000000003</v>
      </c>
      <c r="C359">
        <v>20.326799999999999</v>
      </c>
      <c r="D359">
        <v>34.396099999999997</v>
      </c>
      <c r="E359">
        <v>-6.5700000000000003E-3</v>
      </c>
      <c r="F359">
        <v>-2.5899999999999999E-3</v>
      </c>
      <c r="G359">
        <v>-6.43E-3</v>
      </c>
      <c r="H359">
        <v>98.007800000000003</v>
      </c>
      <c r="J359">
        <f t="shared" si="100"/>
        <v>-5.1966666666666663E-3</v>
      </c>
      <c r="K359" s="10">
        <f t="shared" si="101"/>
        <v>-51.966666666666661</v>
      </c>
      <c r="L359" s="7">
        <f t="shared" si="112"/>
        <v>0.22585245921471242</v>
      </c>
      <c r="N359" s="3">
        <f t="shared" si="113"/>
        <v>34.396099999999997</v>
      </c>
      <c r="O359" s="3">
        <f t="shared" si="114"/>
        <v>0.63402370555208976</v>
      </c>
      <c r="P359" s="3">
        <f t="shared" si="115"/>
        <v>0.61586571172784232</v>
      </c>
      <c r="Q359" s="3">
        <f t="shared" si="116"/>
        <v>0.57780357619428879</v>
      </c>
      <c r="R359" s="3">
        <f t="shared" si="117"/>
        <v>1.8276929934742208</v>
      </c>
      <c r="S359" s="3">
        <f t="shared" si="118"/>
        <v>34.689836193270523</v>
      </c>
      <c r="T359" s="3">
        <f t="shared" si="119"/>
        <v>33.696343637951848</v>
      </c>
      <c r="U359" s="36">
        <f t="shared" si="120"/>
        <v>31.613820168777629</v>
      </c>
      <c r="V359" s="3">
        <f t="shared" si="121"/>
        <v>100</v>
      </c>
    </row>
    <row r="360" spans="1:22" x14ac:dyDescent="0.3">
      <c r="A360" t="s">
        <v>798</v>
      </c>
      <c r="B360">
        <v>41.252299999999998</v>
      </c>
      <c r="C360">
        <v>21.742799999999999</v>
      </c>
      <c r="D360">
        <v>34.785800000000002</v>
      </c>
      <c r="E360">
        <v>-4.1799999999999997E-3</v>
      </c>
      <c r="F360">
        <v>-5.2399999999999999E-3</v>
      </c>
      <c r="G360">
        <v>-3.5500000000000002E-3</v>
      </c>
      <c r="H360">
        <v>97.767899999999997</v>
      </c>
      <c r="J360">
        <f t="shared" si="100"/>
        <v>-4.3233333333333327E-3</v>
      </c>
      <c r="K360" s="10">
        <f t="shared" si="101"/>
        <v>-43.233333333333327</v>
      </c>
      <c r="L360" s="7">
        <f t="shared" si="112"/>
        <v>8.5406869356822415E-2</v>
      </c>
      <c r="N360" s="3">
        <f t="shared" si="113"/>
        <v>34.785800000000002</v>
      </c>
      <c r="O360" s="3">
        <f t="shared" si="114"/>
        <v>0.67819089207735483</v>
      </c>
      <c r="P360" s="3">
        <f t="shared" si="115"/>
        <v>0.62284333034914952</v>
      </c>
      <c r="Q360" s="3">
        <f t="shared" si="116"/>
        <v>0.5504710435014678</v>
      </c>
      <c r="R360" s="3">
        <f t="shared" si="117"/>
        <v>1.851505265927972</v>
      </c>
      <c r="S360" s="3">
        <f t="shared" si="118"/>
        <v>36.62916355452257</v>
      </c>
      <c r="T360" s="3">
        <f t="shared" si="119"/>
        <v>33.639835749372345</v>
      </c>
      <c r="U360" s="36">
        <f t="shared" si="120"/>
        <v>29.731000696105092</v>
      </c>
      <c r="V360" s="3">
        <f t="shared" si="121"/>
        <v>100</v>
      </c>
    </row>
    <row r="361" spans="1:22" x14ac:dyDescent="0.3">
      <c r="A361" t="s">
        <v>799</v>
      </c>
      <c r="B361">
        <v>41.646700000000003</v>
      </c>
      <c r="C361">
        <v>21.405899999999999</v>
      </c>
      <c r="D361">
        <v>34.815899999999999</v>
      </c>
      <c r="E361">
        <v>0.14335999999999999</v>
      </c>
      <c r="F361">
        <v>0.14616000000000001</v>
      </c>
      <c r="G361">
        <v>0.14380000000000001</v>
      </c>
      <c r="H361">
        <v>98.3018</v>
      </c>
      <c r="J361">
        <f t="shared" si="100"/>
        <v>0.14444000000000001</v>
      </c>
      <c r="K361" s="10">
        <f t="shared" si="101"/>
        <v>1444.4</v>
      </c>
      <c r="L361" s="7">
        <f t="shared" si="112"/>
        <v>0.15057224179775061</v>
      </c>
      <c r="N361" s="3">
        <f t="shared" si="113"/>
        <v>34.815899999999999</v>
      </c>
      <c r="O361" s="3">
        <f t="shared" si="114"/>
        <v>0.66768247036805983</v>
      </c>
      <c r="P361" s="3">
        <f t="shared" si="115"/>
        <v>0.62338227394807522</v>
      </c>
      <c r="Q361" s="3">
        <f t="shared" si="116"/>
        <v>0.55573392046970915</v>
      </c>
      <c r="R361" s="3">
        <f t="shared" si="117"/>
        <v>1.8467986647858441</v>
      </c>
      <c r="S361" s="3">
        <f t="shared" si="118"/>
        <v>36.153506232120044</v>
      </c>
      <c r="T361" s="3">
        <f t="shared" si="119"/>
        <v>33.754750089142121</v>
      </c>
      <c r="U361" s="36">
        <f t="shared" si="120"/>
        <v>30.091743678737846</v>
      </c>
      <c r="V361" s="3">
        <f t="shared" si="121"/>
        <v>100.00000000000001</v>
      </c>
    </row>
    <row r="362" spans="1:22" x14ac:dyDescent="0.3">
      <c r="A362" t="s">
        <v>800</v>
      </c>
      <c r="B362">
        <v>42.787799999999997</v>
      </c>
      <c r="C362">
        <v>20.650300000000001</v>
      </c>
      <c r="D362">
        <v>34.649299999999997</v>
      </c>
      <c r="E362">
        <v>-5.1700000000000001E-3</v>
      </c>
      <c r="F362">
        <v>-4.4299999999999999E-3</v>
      </c>
      <c r="G362">
        <v>-3.7399999999999998E-3</v>
      </c>
      <c r="H362">
        <v>98.073999999999998</v>
      </c>
      <c r="J362">
        <f t="shared" si="100"/>
        <v>-4.4466666666666673E-3</v>
      </c>
      <c r="K362" s="10">
        <f t="shared" si="101"/>
        <v>-44.466666666666676</v>
      </c>
      <c r="L362" s="7">
        <f t="shared" si="112"/>
        <v>7.1514567280613089E-2</v>
      </c>
      <c r="N362" s="3">
        <f t="shared" si="113"/>
        <v>34.649299999999997</v>
      </c>
      <c r="O362" s="3">
        <f t="shared" si="114"/>
        <v>0.64411416094822205</v>
      </c>
      <c r="P362" s="3">
        <f t="shared" si="115"/>
        <v>0.62039928379588172</v>
      </c>
      <c r="Q362" s="3">
        <f t="shared" si="116"/>
        <v>0.57096076861489187</v>
      </c>
      <c r="R362" s="3">
        <f t="shared" si="117"/>
        <v>1.8354742133589956</v>
      </c>
      <c r="S362" s="3">
        <f t="shared" si="118"/>
        <v>35.092520301304901</v>
      </c>
      <c r="T362" s="3">
        <f t="shared" si="119"/>
        <v>33.800490319094415</v>
      </c>
      <c r="U362" s="36">
        <f t="shared" si="120"/>
        <v>31.10698937960068</v>
      </c>
      <c r="V362" s="3">
        <f t="shared" si="121"/>
        <v>99.999999999999986</v>
      </c>
    </row>
    <row r="363" spans="1:22" x14ac:dyDescent="0.3">
      <c r="A363" t="s">
        <v>801</v>
      </c>
      <c r="B363">
        <v>42.519199999999998</v>
      </c>
      <c r="C363">
        <v>20.694199999999999</v>
      </c>
      <c r="D363">
        <v>34.496400000000001</v>
      </c>
      <c r="E363">
        <v>-1.0200000000000001E-3</v>
      </c>
      <c r="F363">
        <v>-8.8999999999999995E-4</v>
      </c>
      <c r="G363">
        <v>-3.8500000000000001E-3</v>
      </c>
      <c r="H363">
        <v>97.703999999999994</v>
      </c>
      <c r="J363">
        <f t="shared" si="100"/>
        <v>-1.92E-3</v>
      </c>
      <c r="K363" s="10">
        <f t="shared" si="101"/>
        <v>-19.2</v>
      </c>
      <c r="L363" s="7">
        <f t="shared" si="112"/>
        <v>0.16726924403487931</v>
      </c>
      <c r="N363" s="3">
        <f t="shared" si="113"/>
        <v>34.496400000000001</v>
      </c>
      <c r="O363" s="3">
        <f t="shared" si="114"/>
        <v>0.64548346849656879</v>
      </c>
      <c r="P363" s="3">
        <f t="shared" si="115"/>
        <v>0.61766159355416295</v>
      </c>
      <c r="Q363" s="3">
        <f t="shared" si="116"/>
        <v>0.56737656792100344</v>
      </c>
      <c r="R363" s="3">
        <f t="shared" si="117"/>
        <v>1.8305216299717353</v>
      </c>
      <c r="S363" s="3">
        <f t="shared" si="118"/>
        <v>35.26226939511966</v>
      </c>
      <c r="T363" s="3">
        <f t="shared" si="119"/>
        <v>33.742381594458415</v>
      </c>
      <c r="U363" s="36">
        <f t="shared" si="120"/>
        <v>30.995349010421918</v>
      </c>
      <c r="V363" s="3">
        <f t="shared" si="121"/>
        <v>99.999999999999986</v>
      </c>
    </row>
    <row r="364" spans="1:22" x14ac:dyDescent="0.3">
      <c r="A364" t="s">
        <v>804</v>
      </c>
      <c r="B364">
        <v>42.143000000000001</v>
      </c>
      <c r="C364">
        <v>20.9162</v>
      </c>
      <c r="D364">
        <v>34.684800000000003</v>
      </c>
      <c r="E364">
        <v>0.16467999999999999</v>
      </c>
      <c r="F364">
        <v>0.15839</v>
      </c>
      <c r="G364">
        <v>0.15790000000000001</v>
      </c>
      <c r="H364">
        <v>98.224999999999994</v>
      </c>
      <c r="J364">
        <f t="shared" si="100"/>
        <v>0.16032333333333335</v>
      </c>
      <c r="K364" s="10">
        <f t="shared" si="101"/>
        <v>1603.2333333333333</v>
      </c>
      <c r="L364" s="7">
        <f t="shared" si="112"/>
        <v>0.37809302206379408</v>
      </c>
      <c r="N364" s="3">
        <f t="shared" si="113"/>
        <v>34.684800000000003</v>
      </c>
      <c r="O364" s="3">
        <f t="shared" si="114"/>
        <v>0.65240798502807229</v>
      </c>
      <c r="P364" s="3">
        <f t="shared" si="115"/>
        <v>0.62103491495076102</v>
      </c>
      <c r="Q364" s="3">
        <f t="shared" si="116"/>
        <v>0.56235655190819323</v>
      </c>
      <c r="R364" s="3">
        <f t="shared" si="117"/>
        <v>1.8357994518870266</v>
      </c>
      <c r="S364" s="3">
        <f t="shared" si="118"/>
        <v>35.538085838159454</v>
      </c>
      <c r="T364" s="3">
        <f t="shared" si="119"/>
        <v>33.829126286773665</v>
      </c>
      <c r="U364" s="36">
        <f t="shared" si="120"/>
        <v>30.632787875066875</v>
      </c>
      <c r="V364" s="3">
        <f t="shared" si="121"/>
        <v>100</v>
      </c>
    </row>
    <row r="365" spans="1:22" x14ac:dyDescent="0.3">
      <c r="A365" t="s">
        <v>806</v>
      </c>
      <c r="B365">
        <v>39.780999999999999</v>
      </c>
      <c r="C365">
        <v>22.918800000000001</v>
      </c>
      <c r="D365">
        <v>35.3825</v>
      </c>
      <c r="E365">
        <v>2.6900000000000001E-3</v>
      </c>
      <c r="F365">
        <v>2.7399999999999998E-3</v>
      </c>
      <c r="G365">
        <v>9.0000000000000006E-5</v>
      </c>
      <c r="H365">
        <v>98.087900000000005</v>
      </c>
      <c r="J365">
        <f t="shared" si="100"/>
        <v>1.8399999999999998E-3</v>
      </c>
      <c r="K365" s="10">
        <f t="shared" si="101"/>
        <v>18.399999999999999</v>
      </c>
      <c r="L365" s="7">
        <f t="shared" si="112"/>
        <v>0.15157506391224121</v>
      </c>
      <c r="N365" s="3">
        <f t="shared" si="113"/>
        <v>35.3825</v>
      </c>
      <c r="O365" s="3">
        <f t="shared" si="114"/>
        <v>0.71487211478477852</v>
      </c>
      <c r="P365" s="3">
        <f t="shared" si="115"/>
        <v>0.6335273052820054</v>
      </c>
      <c r="Q365" s="3">
        <f t="shared" si="116"/>
        <v>0.53083800373632239</v>
      </c>
      <c r="R365" s="3">
        <f t="shared" si="117"/>
        <v>1.8792374238031062</v>
      </c>
      <c r="S365" s="3">
        <f t="shared" si="118"/>
        <v>38.040542707906283</v>
      </c>
      <c r="T365" s="3">
        <f t="shared" si="119"/>
        <v>33.711935344492275</v>
      </c>
      <c r="U365" s="36">
        <f t="shared" si="120"/>
        <v>28.247521947601442</v>
      </c>
      <c r="V365" s="3">
        <f t="shared" si="121"/>
        <v>100</v>
      </c>
    </row>
    <row r="366" spans="1:22" x14ac:dyDescent="0.3">
      <c r="A366" t="s">
        <v>807</v>
      </c>
      <c r="B366">
        <v>41.901200000000003</v>
      </c>
      <c r="C366">
        <v>21.340800000000002</v>
      </c>
      <c r="D366">
        <v>35.149700000000003</v>
      </c>
      <c r="E366">
        <v>-2.1199999999999999E-3</v>
      </c>
      <c r="F366">
        <v>4.4600000000000004E-3</v>
      </c>
      <c r="G366">
        <v>8.7000000000000001E-4</v>
      </c>
      <c r="H366">
        <v>98.394999999999996</v>
      </c>
      <c r="J366">
        <f t="shared" si="100"/>
        <v>1.0700000000000002E-3</v>
      </c>
      <c r="K366" s="10">
        <f t="shared" si="101"/>
        <v>10.700000000000003</v>
      </c>
      <c r="L366" s="7">
        <f t="shared" si="112"/>
        <v>0.32945561157764491</v>
      </c>
      <c r="N366" s="3">
        <f t="shared" si="113"/>
        <v>35.149700000000003</v>
      </c>
      <c r="O366" s="3">
        <f t="shared" si="114"/>
        <v>0.66565190268247032</v>
      </c>
      <c r="P366" s="3">
        <f t="shared" si="115"/>
        <v>0.62935899731423461</v>
      </c>
      <c r="Q366" s="3">
        <f t="shared" si="116"/>
        <v>0.55912997064318126</v>
      </c>
      <c r="R366" s="3">
        <f t="shared" si="117"/>
        <v>1.8541408706398861</v>
      </c>
      <c r="S366" s="3">
        <f t="shared" si="118"/>
        <v>35.900826804640033</v>
      </c>
      <c r="T366" s="3">
        <f t="shared" si="119"/>
        <v>33.943429395255997</v>
      </c>
      <c r="U366" s="36">
        <f t="shared" si="120"/>
        <v>30.155743800103973</v>
      </c>
      <c r="V366" s="3">
        <f t="shared" si="121"/>
        <v>100</v>
      </c>
    </row>
    <row r="367" spans="1:22" x14ac:dyDescent="0.3">
      <c r="A367" t="s">
        <v>808</v>
      </c>
      <c r="B367">
        <v>41.337000000000003</v>
      </c>
      <c r="C367">
        <v>21.663799999999998</v>
      </c>
      <c r="D367">
        <v>35.189399999999999</v>
      </c>
      <c r="E367">
        <v>2.4000000000000001E-4</v>
      </c>
      <c r="F367">
        <v>2.9499999999999999E-3</v>
      </c>
      <c r="G367">
        <v>8.1799999999999998E-3</v>
      </c>
      <c r="H367">
        <v>98.201599999999999</v>
      </c>
      <c r="J367">
        <f t="shared" si="100"/>
        <v>3.79E-3</v>
      </c>
      <c r="K367" s="10">
        <f t="shared" si="101"/>
        <v>37.9</v>
      </c>
      <c r="L367" s="7">
        <f t="shared" si="112"/>
        <v>0.40360996023388718</v>
      </c>
      <c r="N367" s="3">
        <f t="shared" si="113"/>
        <v>35.189399999999999</v>
      </c>
      <c r="O367" s="3">
        <f t="shared" si="114"/>
        <v>0.67572676232064866</v>
      </c>
      <c r="P367" s="3">
        <f t="shared" si="115"/>
        <v>0.63006982990152194</v>
      </c>
      <c r="Q367" s="3">
        <f t="shared" si="116"/>
        <v>0.55160128102481987</v>
      </c>
      <c r="R367" s="3">
        <f t="shared" si="117"/>
        <v>1.8573978732469905</v>
      </c>
      <c r="S367" s="3">
        <f t="shared" si="118"/>
        <v>36.380291592526916</v>
      </c>
      <c r="T367" s="3">
        <f t="shared" si="119"/>
        <v>33.92217892443648</v>
      </c>
      <c r="U367" s="36">
        <f t="shared" si="120"/>
        <v>29.697529483036604</v>
      </c>
      <c r="V367" s="3">
        <f t="shared" si="121"/>
        <v>100</v>
      </c>
    </row>
    <row r="368" spans="1:22" x14ac:dyDescent="0.3">
      <c r="A368" t="s">
        <v>809</v>
      </c>
      <c r="B368">
        <v>41.185899999999997</v>
      </c>
      <c r="C368">
        <v>21.852499999999999</v>
      </c>
      <c r="D368">
        <v>35.0974</v>
      </c>
      <c r="E368">
        <v>-2.2100000000000002E-3</v>
      </c>
      <c r="F368">
        <v>4.3299999999999996E-3</v>
      </c>
      <c r="G368">
        <v>6.8700000000000002E-3</v>
      </c>
      <c r="H368">
        <v>98.144800000000004</v>
      </c>
      <c r="J368">
        <f t="shared" si="100"/>
        <v>2.9966666666666666E-3</v>
      </c>
      <c r="K368" s="10">
        <f t="shared" si="101"/>
        <v>29.966666666666665</v>
      </c>
      <c r="L368" s="7">
        <f t="shared" si="112"/>
        <v>0.46845419555526802</v>
      </c>
      <c r="N368" s="3">
        <f t="shared" si="113"/>
        <v>35.0974</v>
      </c>
      <c r="O368" s="3">
        <f t="shared" si="114"/>
        <v>0.68161260137242663</v>
      </c>
      <c r="P368" s="3">
        <f t="shared" si="115"/>
        <v>0.62842256042972244</v>
      </c>
      <c r="Q368" s="3">
        <f t="shared" si="116"/>
        <v>0.5495850013344008</v>
      </c>
      <c r="R368" s="3">
        <f t="shared" si="117"/>
        <v>1.8596201631365499</v>
      </c>
      <c r="S368" s="3">
        <f t="shared" si="118"/>
        <v>36.653323882161871</v>
      </c>
      <c r="T368" s="3">
        <f t="shared" si="119"/>
        <v>33.793060157499383</v>
      </c>
      <c r="U368" s="36">
        <f t="shared" si="120"/>
        <v>29.553615960338746</v>
      </c>
      <c r="V368" s="3">
        <f t="shared" si="121"/>
        <v>100</v>
      </c>
    </row>
    <row r="369" spans="1:22" x14ac:dyDescent="0.3">
      <c r="A369" t="s">
        <v>832</v>
      </c>
      <c r="B369">
        <v>41.670499999999997</v>
      </c>
      <c r="C369">
        <v>21.455500000000001</v>
      </c>
      <c r="D369">
        <v>34.436599999999999</v>
      </c>
      <c r="E369">
        <v>3.5699999999999998E-3</v>
      </c>
      <c r="F369">
        <v>-1.1800000000000001E-3</v>
      </c>
      <c r="G369">
        <v>5.0499999999999998E-3</v>
      </c>
      <c r="H369">
        <v>97.570099999999996</v>
      </c>
      <c r="J369">
        <f t="shared" si="100"/>
        <v>2.48E-3</v>
      </c>
      <c r="K369" s="10">
        <f t="shared" si="101"/>
        <v>24.8</v>
      </c>
      <c r="L369" s="7">
        <f t="shared" si="112"/>
        <v>0.3254888630967272</v>
      </c>
      <c r="N369" s="3">
        <f t="shared" si="113"/>
        <v>34.436599999999999</v>
      </c>
      <c r="O369" s="3">
        <f t="shared" si="114"/>
        <v>0.66922956955708046</v>
      </c>
      <c r="P369" s="3">
        <f t="shared" si="115"/>
        <v>0.61659086839749322</v>
      </c>
      <c r="Q369" s="3">
        <f t="shared" si="116"/>
        <v>0.55605150787296498</v>
      </c>
      <c r="R369" s="3">
        <f t="shared" si="117"/>
        <v>1.8418719458275388</v>
      </c>
      <c r="S369" s="3">
        <f t="shared" si="118"/>
        <v>36.334207221794713</v>
      </c>
      <c r="T369" s="3">
        <f t="shared" si="119"/>
        <v>33.476315755515984</v>
      </c>
      <c r="U369" s="36">
        <f t="shared" si="120"/>
        <v>30.189477022689289</v>
      </c>
      <c r="V369" s="3">
        <f t="shared" si="121"/>
        <v>99.999999999999986</v>
      </c>
    </row>
    <row r="370" spans="1:22" x14ac:dyDescent="0.3">
      <c r="A370" t="s">
        <v>833</v>
      </c>
      <c r="B370">
        <v>43.129100000000001</v>
      </c>
      <c r="C370">
        <v>20.222000000000001</v>
      </c>
      <c r="D370">
        <v>33.893900000000002</v>
      </c>
      <c r="E370">
        <v>2.8800000000000002E-3</v>
      </c>
      <c r="F370">
        <v>1.0200000000000001E-3</v>
      </c>
      <c r="G370">
        <v>3.5300000000000002E-3</v>
      </c>
      <c r="H370">
        <v>97.252399999999994</v>
      </c>
      <c r="J370">
        <f t="shared" ref="J370:J433" si="122">AVERAGE(E370:G370)</f>
        <v>2.4766666666666669E-3</v>
      </c>
      <c r="K370" s="10">
        <f t="shared" ref="K370:K433" si="123">J370*10000</f>
        <v>24.766666666666669</v>
      </c>
      <c r="L370" s="7">
        <f t="shared" si="112"/>
        <v>0.13027023195394002</v>
      </c>
      <c r="N370" s="3">
        <f t="shared" si="113"/>
        <v>33.893900000000002</v>
      </c>
      <c r="O370" s="3">
        <f t="shared" si="114"/>
        <v>0.63075483468496574</v>
      </c>
      <c r="P370" s="3">
        <f t="shared" si="115"/>
        <v>0.60687376902417189</v>
      </c>
      <c r="Q370" s="3">
        <f t="shared" si="116"/>
        <v>0.57551507872965046</v>
      </c>
      <c r="R370" s="3">
        <f t="shared" si="117"/>
        <v>1.8131436824387883</v>
      </c>
      <c r="S370" s="3">
        <f t="shared" si="118"/>
        <v>34.787912331170695</v>
      </c>
      <c r="T370" s="3">
        <f t="shared" si="119"/>
        <v>33.470804046146519</v>
      </c>
      <c r="U370" s="36">
        <f t="shared" si="120"/>
        <v>31.741283622682772</v>
      </c>
      <c r="V370" s="3">
        <f t="shared" si="121"/>
        <v>99.999999999999986</v>
      </c>
    </row>
    <row r="371" spans="1:22" x14ac:dyDescent="0.3">
      <c r="A371" t="s">
        <v>834</v>
      </c>
      <c r="B371">
        <v>42.873699999999999</v>
      </c>
      <c r="C371">
        <v>20.442499999999999</v>
      </c>
      <c r="D371">
        <v>34.221699999999998</v>
      </c>
      <c r="E371">
        <v>-4.4999999999999999E-4</v>
      </c>
      <c r="F371">
        <v>2.5799999999999998E-3</v>
      </c>
      <c r="G371">
        <v>7.1500000000000001E-3</v>
      </c>
      <c r="H371">
        <v>97.547200000000004</v>
      </c>
      <c r="J371">
        <f t="shared" si="122"/>
        <v>3.0933333333333334E-3</v>
      </c>
      <c r="K371" s="10">
        <f t="shared" si="123"/>
        <v>30.933333333333334</v>
      </c>
      <c r="L371" s="7">
        <f t="shared" si="112"/>
        <v>0.38259160123208841</v>
      </c>
      <c r="N371" s="3">
        <f t="shared" si="113"/>
        <v>34.221699999999998</v>
      </c>
      <c r="O371" s="3">
        <f t="shared" si="114"/>
        <v>0.63763256394260759</v>
      </c>
      <c r="P371" s="3">
        <f t="shared" si="115"/>
        <v>0.61274306177260518</v>
      </c>
      <c r="Q371" s="3">
        <f t="shared" si="116"/>
        <v>0.57210701894849214</v>
      </c>
      <c r="R371" s="3">
        <f t="shared" si="117"/>
        <v>1.822482644663705</v>
      </c>
      <c r="S371" s="3">
        <f t="shared" si="118"/>
        <v>34.987030785155554</v>
      </c>
      <c r="T371" s="3">
        <f t="shared" si="119"/>
        <v>33.621338648504498</v>
      </c>
      <c r="U371" s="36">
        <f t="shared" si="120"/>
        <v>31.391630566339941</v>
      </c>
      <c r="V371" s="3">
        <f t="shared" si="121"/>
        <v>99.999999999999986</v>
      </c>
    </row>
    <row r="372" spans="1:22" x14ac:dyDescent="0.3">
      <c r="A372" t="s">
        <v>835</v>
      </c>
      <c r="B372">
        <v>42.709400000000002</v>
      </c>
      <c r="C372">
        <v>20.174399999999999</v>
      </c>
      <c r="D372">
        <v>34.8705</v>
      </c>
      <c r="E372">
        <v>-1.31E-3</v>
      </c>
      <c r="F372">
        <v>3.0699999999999998E-3</v>
      </c>
      <c r="G372">
        <v>-7.3999999999999999E-4</v>
      </c>
      <c r="H372">
        <v>97.755399999999995</v>
      </c>
      <c r="J372">
        <f t="shared" si="122"/>
        <v>3.3999999999999997E-4</v>
      </c>
      <c r="K372" s="10">
        <f t="shared" si="123"/>
        <v>3.4</v>
      </c>
      <c r="L372" s="7">
        <f t="shared" si="112"/>
        <v>0.23813651546959361</v>
      </c>
      <c r="N372" s="3">
        <f t="shared" si="113"/>
        <v>34.8705</v>
      </c>
      <c r="O372" s="3">
        <f t="shared" si="114"/>
        <v>0.62927011852776038</v>
      </c>
      <c r="P372" s="3">
        <f t="shared" si="115"/>
        <v>0.62435989256938229</v>
      </c>
      <c r="Q372" s="3">
        <f t="shared" si="116"/>
        <v>0.56991459834534297</v>
      </c>
      <c r="R372" s="3">
        <f t="shared" si="117"/>
        <v>1.8235446094424854</v>
      </c>
      <c r="S372" s="3">
        <f t="shared" si="118"/>
        <v>34.508073741072224</v>
      </c>
      <c r="T372" s="3">
        <f t="shared" si="119"/>
        <v>34.238805529428127</v>
      </c>
      <c r="U372" s="36">
        <f t="shared" si="120"/>
        <v>31.253120729499656</v>
      </c>
      <c r="V372" s="3">
        <f t="shared" si="121"/>
        <v>100.00000000000001</v>
      </c>
    </row>
    <row r="373" spans="1:22" x14ac:dyDescent="0.3">
      <c r="A373" t="s">
        <v>836</v>
      </c>
      <c r="B373">
        <v>41.971600000000002</v>
      </c>
      <c r="C373">
        <v>19.8721</v>
      </c>
      <c r="D373">
        <v>35.012799999999999</v>
      </c>
      <c r="E373">
        <v>7.2000000000000005E-4</v>
      </c>
      <c r="F373">
        <v>-3.8400000000000001E-3</v>
      </c>
      <c r="G373">
        <v>-3.1E-4</v>
      </c>
      <c r="H373">
        <v>96.852999999999994</v>
      </c>
      <c r="J373">
        <f t="shared" si="122"/>
        <v>-1.1433333333333332E-3</v>
      </c>
      <c r="K373" s="10">
        <f t="shared" si="123"/>
        <v>-11.433333333333332</v>
      </c>
      <c r="L373" s="7">
        <f t="shared" si="112"/>
        <v>0.2391491863530657</v>
      </c>
      <c r="N373" s="3">
        <f t="shared" si="113"/>
        <v>35.012799999999999</v>
      </c>
      <c r="O373" s="3">
        <f t="shared" si="114"/>
        <v>0.61984092326887086</v>
      </c>
      <c r="P373" s="3">
        <f t="shared" si="115"/>
        <v>0.62690778871978514</v>
      </c>
      <c r="Q373" s="3">
        <f t="shared" si="116"/>
        <v>0.56006938884440893</v>
      </c>
      <c r="R373" s="3">
        <f t="shared" si="117"/>
        <v>1.8068181008330648</v>
      </c>
      <c r="S373" s="3">
        <f t="shared" si="118"/>
        <v>34.305662699697464</v>
      </c>
      <c r="T373" s="3">
        <f t="shared" si="119"/>
        <v>34.696784830234897</v>
      </c>
      <c r="U373" s="36">
        <f t="shared" si="120"/>
        <v>30.997552470067642</v>
      </c>
      <c r="V373" s="3">
        <f t="shared" si="121"/>
        <v>100.00000000000001</v>
      </c>
    </row>
    <row r="374" spans="1:22" x14ac:dyDescent="0.3">
      <c r="A374" t="s">
        <v>837</v>
      </c>
      <c r="B374">
        <v>42.931699999999999</v>
      </c>
      <c r="C374">
        <v>20.140999999999998</v>
      </c>
      <c r="D374">
        <v>34.777900000000002</v>
      </c>
      <c r="E374">
        <v>-1E-4</v>
      </c>
      <c r="F374">
        <v>4.1700000000000001E-3</v>
      </c>
      <c r="G374">
        <v>-1.14E-3</v>
      </c>
      <c r="H374">
        <v>97.853499999999997</v>
      </c>
      <c r="J374">
        <f t="shared" si="122"/>
        <v>9.766666666666667E-4</v>
      </c>
      <c r="K374" s="10">
        <f t="shared" si="123"/>
        <v>9.7666666666666675</v>
      </c>
      <c r="L374" s="7">
        <f t="shared" si="112"/>
        <v>0.28139710967480341</v>
      </c>
      <c r="N374" s="3">
        <f t="shared" si="113"/>
        <v>34.777900000000002</v>
      </c>
      <c r="O374" s="3">
        <f t="shared" si="114"/>
        <v>0.62822832189644406</v>
      </c>
      <c r="P374" s="3">
        <f t="shared" si="115"/>
        <v>0.62270188003581028</v>
      </c>
      <c r="Q374" s="3">
        <f t="shared" si="116"/>
        <v>0.57288097144382177</v>
      </c>
      <c r="R374" s="3">
        <f t="shared" si="117"/>
        <v>1.8238111733760762</v>
      </c>
      <c r="S374" s="3">
        <f t="shared" si="118"/>
        <v>34.445908165675064</v>
      </c>
      <c r="T374" s="3">
        <f t="shared" si="119"/>
        <v>34.142892045294374</v>
      </c>
      <c r="U374" s="36">
        <f t="shared" si="120"/>
        <v>31.411199789030558</v>
      </c>
      <c r="V374" s="3">
        <f t="shared" si="121"/>
        <v>100</v>
      </c>
    </row>
    <row r="375" spans="1:22" x14ac:dyDescent="0.3">
      <c r="A375" t="s">
        <v>838</v>
      </c>
      <c r="B375">
        <v>42.7532</v>
      </c>
      <c r="C375">
        <v>20.425999999999998</v>
      </c>
      <c r="D375">
        <v>34.909599999999998</v>
      </c>
      <c r="E375">
        <v>2.14E-3</v>
      </c>
      <c r="F375">
        <v>2.7599999999999999E-3</v>
      </c>
      <c r="G375">
        <v>-3.9699999999999996E-3</v>
      </c>
      <c r="H375">
        <v>98.089799999999997</v>
      </c>
      <c r="J375">
        <f t="shared" si="122"/>
        <v>3.1000000000000011E-4</v>
      </c>
      <c r="K375" s="10">
        <f t="shared" si="123"/>
        <v>3.100000000000001</v>
      </c>
      <c r="L375" s="7">
        <f t="shared" si="112"/>
        <v>0.37195295401434841</v>
      </c>
      <c r="N375" s="3">
        <f t="shared" si="113"/>
        <v>34.909599999999998</v>
      </c>
      <c r="O375" s="3">
        <f t="shared" si="114"/>
        <v>0.6371179039301309</v>
      </c>
      <c r="P375" s="3">
        <f t="shared" si="115"/>
        <v>0.62505998209489699</v>
      </c>
      <c r="Q375" s="3">
        <f t="shared" si="116"/>
        <v>0.57049906591940225</v>
      </c>
      <c r="R375" s="3">
        <f t="shared" si="117"/>
        <v>1.8326769519444301</v>
      </c>
      <c r="S375" s="3">
        <f t="shared" si="118"/>
        <v>34.764332211094967</v>
      </c>
      <c r="T375" s="3">
        <f t="shared" si="119"/>
        <v>34.106391823813901</v>
      </c>
      <c r="U375" s="36">
        <f t="shared" si="120"/>
        <v>31.129275965091136</v>
      </c>
      <c r="V375" s="3">
        <f t="shared" si="121"/>
        <v>100.00000000000001</v>
      </c>
    </row>
    <row r="376" spans="1:22" x14ac:dyDescent="0.3">
      <c r="A376" t="s">
        <v>839</v>
      </c>
      <c r="B376">
        <v>41.686300000000003</v>
      </c>
      <c r="C376">
        <v>21.279900000000001</v>
      </c>
      <c r="D376">
        <v>34.949399999999997</v>
      </c>
      <c r="E376">
        <v>8.7799999999999996E-3</v>
      </c>
      <c r="F376">
        <v>-1.24E-3</v>
      </c>
      <c r="G376">
        <v>5.7600000000000004E-3</v>
      </c>
      <c r="H376">
        <v>97.928899999999999</v>
      </c>
      <c r="J376">
        <f t="shared" si="122"/>
        <v>4.4333333333333334E-3</v>
      </c>
      <c r="K376" s="10">
        <f t="shared" si="123"/>
        <v>44.333333333333336</v>
      </c>
      <c r="L376" s="7">
        <f t="shared" si="112"/>
        <v>0.51400518804126216</v>
      </c>
      <c r="N376" s="3">
        <f t="shared" si="113"/>
        <v>34.949399999999997</v>
      </c>
      <c r="O376" s="3">
        <f t="shared" si="114"/>
        <v>0.66375233936369304</v>
      </c>
      <c r="P376" s="3">
        <f t="shared" si="115"/>
        <v>0.62577260519247979</v>
      </c>
      <c r="Q376" s="3">
        <f t="shared" si="116"/>
        <v>0.55626234320789969</v>
      </c>
      <c r="R376" s="3">
        <f t="shared" si="117"/>
        <v>1.8457872877640726</v>
      </c>
      <c r="S376" s="3">
        <f t="shared" si="118"/>
        <v>35.960391739816416</v>
      </c>
      <c r="T376" s="3">
        <f t="shared" si="119"/>
        <v>33.90274758856534</v>
      </c>
      <c r="U376" s="36">
        <f t="shared" si="120"/>
        <v>30.136860671618233</v>
      </c>
      <c r="V376" s="3">
        <f t="shared" si="121"/>
        <v>99.999999999999986</v>
      </c>
    </row>
    <row r="377" spans="1:22" x14ac:dyDescent="0.3">
      <c r="A377" t="s">
        <v>840</v>
      </c>
      <c r="B377">
        <v>42.728299999999997</v>
      </c>
      <c r="C377">
        <v>20.294499999999999</v>
      </c>
      <c r="D377">
        <v>34.270200000000003</v>
      </c>
      <c r="E377">
        <v>-1.7600000000000001E-3</v>
      </c>
      <c r="F377">
        <v>1.8400000000000001E-3</v>
      </c>
      <c r="G377">
        <v>4.7099999999999998E-3</v>
      </c>
      <c r="H377">
        <v>97.297700000000006</v>
      </c>
      <c r="J377">
        <f t="shared" si="122"/>
        <v>1.5966666666666666E-3</v>
      </c>
      <c r="K377" s="10">
        <f t="shared" si="123"/>
        <v>15.966666666666667</v>
      </c>
      <c r="L377" s="7">
        <f t="shared" si="112"/>
        <v>0.32418564640238673</v>
      </c>
      <c r="N377" s="3">
        <f t="shared" si="113"/>
        <v>34.270200000000003</v>
      </c>
      <c r="O377" s="3">
        <f t="shared" si="114"/>
        <v>0.63301621958827192</v>
      </c>
      <c r="P377" s="3">
        <f t="shared" si="115"/>
        <v>0.61361145926589078</v>
      </c>
      <c r="Q377" s="3">
        <f t="shared" si="116"/>
        <v>0.57016680010675203</v>
      </c>
      <c r="R377" s="3">
        <f t="shared" si="117"/>
        <v>1.8167944789609147</v>
      </c>
      <c r="S377" s="3">
        <f t="shared" si="118"/>
        <v>34.842478162434475</v>
      </c>
      <c r="T377" s="3">
        <f t="shared" si="119"/>
        <v>33.774401363044412</v>
      </c>
      <c r="U377" s="36">
        <f t="shared" si="120"/>
        <v>31.383120474521114</v>
      </c>
      <c r="V377" s="3">
        <f t="shared" si="121"/>
        <v>100</v>
      </c>
    </row>
    <row r="378" spans="1:22" x14ac:dyDescent="0.3">
      <c r="A378" t="s">
        <v>841</v>
      </c>
      <c r="B378">
        <v>43.493200000000002</v>
      </c>
      <c r="C378">
        <v>20.0322</v>
      </c>
      <c r="D378">
        <v>34.325200000000002</v>
      </c>
      <c r="E378">
        <v>2.0000000000000001E-4</v>
      </c>
      <c r="F378">
        <v>2.4000000000000001E-4</v>
      </c>
      <c r="G378">
        <v>2.1099999999999999E-3</v>
      </c>
      <c r="H378">
        <v>97.853099999999998</v>
      </c>
      <c r="J378">
        <f t="shared" si="122"/>
        <v>8.4999999999999995E-4</v>
      </c>
      <c r="K378" s="10">
        <f t="shared" si="123"/>
        <v>8.5</v>
      </c>
      <c r="L378" s="7">
        <f t="shared" si="112"/>
        <v>0.10913752791776071</v>
      </c>
      <c r="N378" s="3">
        <f t="shared" si="113"/>
        <v>34.325200000000002</v>
      </c>
      <c r="O378" s="3">
        <f t="shared" si="114"/>
        <v>0.62483468496568928</v>
      </c>
      <c r="P378" s="3">
        <f t="shared" si="115"/>
        <v>0.61459623992837964</v>
      </c>
      <c r="Q378" s="3">
        <f t="shared" si="116"/>
        <v>0.58037363223912464</v>
      </c>
      <c r="R378" s="3">
        <f t="shared" si="117"/>
        <v>1.8198045571331936</v>
      </c>
      <c r="S378" s="3">
        <f t="shared" si="118"/>
        <v>34.335263230135808</v>
      </c>
      <c r="T378" s="3">
        <f t="shared" si="119"/>
        <v>33.772650888212752</v>
      </c>
      <c r="U378" s="36">
        <f t="shared" si="120"/>
        <v>31.892085881651436</v>
      </c>
      <c r="V378" s="3">
        <f t="shared" si="121"/>
        <v>100</v>
      </c>
    </row>
    <row r="379" spans="1:22" x14ac:dyDescent="0.3">
      <c r="A379" t="s">
        <v>842</v>
      </c>
      <c r="B379">
        <v>42.758699999999997</v>
      </c>
      <c r="C379">
        <v>20.4848</v>
      </c>
      <c r="D379">
        <v>34.61</v>
      </c>
      <c r="E379">
        <v>-1.08E-3</v>
      </c>
      <c r="F379">
        <v>3.0300000000000001E-3</v>
      </c>
      <c r="G379">
        <v>8.4600000000000005E-3</v>
      </c>
      <c r="H379">
        <v>97.864000000000004</v>
      </c>
      <c r="J379">
        <f t="shared" si="122"/>
        <v>3.4700000000000004E-3</v>
      </c>
      <c r="K379" s="10">
        <f t="shared" si="123"/>
        <v>34.700000000000003</v>
      </c>
      <c r="L379" s="7">
        <f t="shared" si="112"/>
        <v>0.47851959207539246</v>
      </c>
      <c r="N379" s="3">
        <f t="shared" si="113"/>
        <v>34.61</v>
      </c>
      <c r="O379" s="3">
        <f t="shared" si="114"/>
        <v>0.63895196506550211</v>
      </c>
      <c r="P379" s="3">
        <f t="shared" si="115"/>
        <v>0.61969561324977618</v>
      </c>
      <c r="Q379" s="3">
        <f t="shared" si="116"/>
        <v>0.57057245796637313</v>
      </c>
      <c r="R379" s="3">
        <f t="shared" si="117"/>
        <v>1.8292200362816513</v>
      </c>
      <c r="S379" s="3">
        <f t="shared" si="118"/>
        <v>34.930295557243745</v>
      </c>
      <c r="T379" s="3">
        <f t="shared" si="119"/>
        <v>33.877587220696697</v>
      </c>
      <c r="U379" s="36">
        <f t="shared" si="120"/>
        <v>31.192117222059561</v>
      </c>
      <c r="V379" s="3">
        <f t="shared" si="121"/>
        <v>100.00000000000001</v>
      </c>
    </row>
    <row r="380" spans="1:22" x14ac:dyDescent="0.3">
      <c r="A380" t="s">
        <v>843</v>
      </c>
      <c r="B380">
        <v>42.020099999999999</v>
      </c>
      <c r="C380">
        <v>20.6739</v>
      </c>
      <c r="D380">
        <v>34.917099999999998</v>
      </c>
      <c r="E380">
        <v>-4.5300000000000002E-3</v>
      </c>
      <c r="F380">
        <v>3.5400000000000002E-3</v>
      </c>
      <c r="G380">
        <v>4.2300000000000003E-3</v>
      </c>
      <c r="H380">
        <v>97.6143</v>
      </c>
      <c r="J380">
        <f t="shared" si="122"/>
        <v>1.08E-3</v>
      </c>
      <c r="K380" s="10">
        <f t="shared" si="123"/>
        <v>10.8</v>
      </c>
      <c r="L380" s="7">
        <f t="shared" si="112"/>
        <v>0.48706365087121828</v>
      </c>
      <c r="N380" s="3">
        <f t="shared" si="113"/>
        <v>34.917099999999998</v>
      </c>
      <c r="O380" s="3">
        <f t="shared" si="114"/>
        <v>0.64485028072364314</v>
      </c>
      <c r="P380" s="3">
        <f t="shared" si="115"/>
        <v>0.62519427036705455</v>
      </c>
      <c r="Q380" s="3">
        <f t="shared" si="116"/>
        <v>0.56071657325860691</v>
      </c>
      <c r="R380" s="3">
        <f t="shared" si="117"/>
        <v>1.8307611243493045</v>
      </c>
      <c r="S380" s="3">
        <f t="shared" si="118"/>
        <v>35.223070456711717</v>
      </c>
      <c r="T380" s="3">
        <f t="shared" si="119"/>
        <v>34.149418078192113</v>
      </c>
      <c r="U380" s="36">
        <f t="shared" si="120"/>
        <v>30.627511465096177</v>
      </c>
      <c r="V380" s="3">
        <f t="shared" si="121"/>
        <v>100</v>
      </c>
    </row>
    <row r="381" spans="1:22" x14ac:dyDescent="0.3">
      <c r="A381" t="s">
        <v>844</v>
      </c>
      <c r="B381">
        <v>43.084600000000002</v>
      </c>
      <c r="C381">
        <v>19.972000000000001</v>
      </c>
      <c r="D381">
        <v>34.569299999999998</v>
      </c>
      <c r="E381">
        <v>-5.1999999999999995E-4</v>
      </c>
      <c r="F381">
        <v>4.1999999999999997E-3</v>
      </c>
      <c r="G381">
        <v>-4.4000000000000002E-4</v>
      </c>
      <c r="H381">
        <v>97.629199999999997</v>
      </c>
      <c r="J381">
        <f t="shared" si="122"/>
        <v>1.08E-3</v>
      </c>
      <c r="K381" s="10">
        <f t="shared" si="123"/>
        <v>10.8</v>
      </c>
      <c r="L381" s="7">
        <f t="shared" ref="L381:L444" si="124">_xlfn.STDEV.S(E381:G381)*100</f>
        <v>0.2702295320648726</v>
      </c>
      <c r="N381" s="3">
        <f t="shared" ref="N381:N444" si="125">D381</f>
        <v>34.569299999999998</v>
      </c>
      <c r="O381" s="3">
        <f t="shared" ref="O381:O444" si="126">C381/32.06</f>
        <v>0.62295695570804743</v>
      </c>
      <c r="P381" s="3">
        <f t="shared" ref="P381:P444" si="127">(N381)/55.85</f>
        <v>0.61896687555953445</v>
      </c>
      <c r="Q381" s="3">
        <f t="shared" ref="Q381:Q444" si="128">(B381)/74.94</f>
        <v>0.57492127034961304</v>
      </c>
      <c r="R381" s="3">
        <f t="shared" ref="R381:R444" si="129">SUM(O381:Q381)</f>
        <v>1.8168451016171949</v>
      </c>
      <c r="S381" s="3">
        <f t="shared" ref="S381:S444" si="130">100*O381/R381</f>
        <v>34.287840782549168</v>
      </c>
      <c r="T381" s="3">
        <f t="shared" ref="T381:T444" si="131">100*P381/R381</f>
        <v>34.068224914087878</v>
      </c>
      <c r="U381" s="36">
        <f t="shared" ref="U381:U444" si="132">100*Q381/R381</f>
        <v>31.643934303362954</v>
      </c>
      <c r="V381" s="3">
        <f t="shared" ref="V381:V444" si="133">SUM(S381:U381)</f>
        <v>100</v>
      </c>
    </row>
    <row r="382" spans="1:22" x14ac:dyDescent="0.3">
      <c r="A382" s="4" t="s">
        <v>845</v>
      </c>
      <c r="B382" s="4">
        <v>39.935000000000002</v>
      </c>
      <c r="C382" s="4">
        <v>22.3019</v>
      </c>
      <c r="D382" s="4">
        <v>35.607799999999997</v>
      </c>
      <c r="E382" s="4">
        <v>-1.6999999999999999E-3</v>
      </c>
      <c r="F382">
        <v>1.5100000000000001E-3</v>
      </c>
      <c r="G382">
        <v>-6.4999999999999997E-4</v>
      </c>
      <c r="H382">
        <v>97.843800000000002</v>
      </c>
      <c r="J382">
        <f t="shared" si="122"/>
        <v>-2.7999999999999992E-4</v>
      </c>
      <c r="K382" s="10">
        <f t="shared" si="123"/>
        <v>-2.7999999999999994</v>
      </c>
      <c r="L382" s="7">
        <f t="shared" si="124"/>
        <v>0.16366734555188459</v>
      </c>
      <c r="N382" s="3">
        <f t="shared" si="125"/>
        <v>35.607799999999997</v>
      </c>
      <c r="O382" s="3">
        <f t="shared" si="126"/>
        <v>0.69563006862133492</v>
      </c>
      <c r="P382" s="3">
        <f t="shared" si="127"/>
        <v>0.63756132497761853</v>
      </c>
      <c r="Q382" s="3">
        <f t="shared" si="128"/>
        <v>0.53289298105150795</v>
      </c>
      <c r="R382" s="3">
        <f t="shared" si="129"/>
        <v>1.8660843746504614</v>
      </c>
      <c r="S382" s="3">
        <f t="shared" si="130"/>
        <v>37.277524964627297</v>
      </c>
      <c r="T382" s="3">
        <f t="shared" si="131"/>
        <v>34.165728711867111</v>
      </c>
      <c r="U382" s="36">
        <f t="shared" si="132"/>
        <v>28.556746323505589</v>
      </c>
      <c r="V382" s="3">
        <f t="shared" si="133"/>
        <v>100</v>
      </c>
    </row>
    <row r="383" spans="1:22" x14ac:dyDescent="0.3">
      <c r="A383" s="4" t="s">
        <v>846</v>
      </c>
      <c r="B383" s="4">
        <v>42.432699999999997</v>
      </c>
      <c r="C383" s="4">
        <v>20.6419</v>
      </c>
      <c r="D383" s="4">
        <v>34.881799999999998</v>
      </c>
      <c r="E383" s="4">
        <v>3.8700000000000002E-3</v>
      </c>
      <c r="F383">
        <v>3.2000000000000002E-3</v>
      </c>
      <c r="G383">
        <v>1.6800000000000001E-3</v>
      </c>
      <c r="H383">
        <v>97.965199999999996</v>
      </c>
      <c r="J383">
        <f t="shared" si="122"/>
        <v>2.9166666666666668E-3</v>
      </c>
      <c r="K383" s="10">
        <f t="shared" si="123"/>
        <v>29.166666666666668</v>
      </c>
      <c r="L383" s="7">
        <f t="shared" si="124"/>
        <v>0.11221556635927715</v>
      </c>
      <c r="N383" s="3">
        <f t="shared" si="125"/>
        <v>34.881799999999998</v>
      </c>
      <c r="O383" s="3">
        <f t="shared" si="126"/>
        <v>0.64385215221459757</v>
      </c>
      <c r="P383" s="3">
        <f t="shared" si="127"/>
        <v>0.62456222023276631</v>
      </c>
      <c r="Q383" s="3">
        <f t="shared" si="128"/>
        <v>0.56622231118227917</v>
      </c>
      <c r="R383" s="3">
        <f t="shared" si="129"/>
        <v>1.8346366836296433</v>
      </c>
      <c r="S383" s="3">
        <f t="shared" si="130"/>
        <v>35.094259150035157</v>
      </c>
      <c r="T383" s="3">
        <f t="shared" si="131"/>
        <v>34.042828523254698</v>
      </c>
      <c r="U383" s="36">
        <f t="shared" si="132"/>
        <v>30.862912326710134</v>
      </c>
      <c r="V383" s="3">
        <f t="shared" si="133"/>
        <v>99.999999999999986</v>
      </c>
    </row>
    <row r="384" spans="1:22" x14ac:dyDescent="0.3">
      <c r="A384" s="4" t="s">
        <v>847</v>
      </c>
      <c r="B384" s="4">
        <v>42.158999999999999</v>
      </c>
      <c r="C384" s="4">
        <v>20.8644</v>
      </c>
      <c r="D384" s="4">
        <v>34.999299999999998</v>
      </c>
      <c r="E384" s="4">
        <v>-8.5999999999999998E-4</v>
      </c>
      <c r="F384">
        <v>7.5000000000000002E-4</v>
      </c>
      <c r="G384">
        <v>3.6099999999999999E-3</v>
      </c>
      <c r="H384">
        <v>98.0261</v>
      </c>
      <c r="J384">
        <f t="shared" si="122"/>
        <v>1.1666666666666668E-3</v>
      </c>
      <c r="K384" s="10">
        <f t="shared" si="123"/>
        <v>11.666666666666668</v>
      </c>
      <c r="L384" s="7">
        <f t="shared" si="124"/>
        <v>0.22639419898339563</v>
      </c>
      <c r="N384" s="3">
        <f t="shared" si="125"/>
        <v>34.999299999999998</v>
      </c>
      <c r="O384" s="3">
        <f t="shared" si="126"/>
        <v>0.65079226450405481</v>
      </c>
      <c r="P384" s="3">
        <f t="shared" si="127"/>
        <v>0.62666606982990147</v>
      </c>
      <c r="Q384" s="3">
        <f t="shared" si="128"/>
        <v>0.5625700560448359</v>
      </c>
      <c r="R384" s="3">
        <f t="shared" si="129"/>
        <v>1.8400283903787922</v>
      </c>
      <c r="S384" s="3">
        <f t="shared" si="130"/>
        <v>35.368599088304357</v>
      </c>
      <c r="T384" s="3">
        <f t="shared" si="131"/>
        <v>34.057413087028216</v>
      </c>
      <c r="U384" s="36">
        <f t="shared" si="132"/>
        <v>30.573987824667423</v>
      </c>
      <c r="V384" s="3">
        <f t="shared" si="133"/>
        <v>100</v>
      </c>
    </row>
    <row r="385" spans="1:22" x14ac:dyDescent="0.3">
      <c r="A385" s="4" t="s">
        <v>848</v>
      </c>
      <c r="B385" s="4">
        <v>42.966299999999997</v>
      </c>
      <c r="C385" s="4">
        <v>20.3553</v>
      </c>
      <c r="D385" s="4">
        <v>34.739400000000003</v>
      </c>
      <c r="E385" s="4">
        <v>3.31E-3</v>
      </c>
      <c r="F385">
        <v>-2.82E-3</v>
      </c>
      <c r="G385">
        <v>-2.0200000000000001E-3</v>
      </c>
      <c r="H385">
        <v>98.0595</v>
      </c>
      <c r="J385">
        <f t="shared" si="122"/>
        <v>-5.1000000000000004E-4</v>
      </c>
      <c r="K385" s="10">
        <f t="shared" si="123"/>
        <v>-5.1000000000000005</v>
      </c>
      <c r="L385" s="7">
        <f t="shared" si="124"/>
        <v>0.33323115100482431</v>
      </c>
      <c r="N385" s="3">
        <f t="shared" si="125"/>
        <v>34.739400000000003</v>
      </c>
      <c r="O385" s="3">
        <f t="shared" si="126"/>
        <v>0.63491266375545841</v>
      </c>
      <c r="P385" s="3">
        <f t="shared" si="127"/>
        <v>0.62201253357206809</v>
      </c>
      <c r="Q385" s="3">
        <f t="shared" si="128"/>
        <v>0.57334267413931139</v>
      </c>
      <c r="R385" s="3">
        <f t="shared" si="129"/>
        <v>1.8302678714668379</v>
      </c>
      <c r="S385" s="3">
        <f t="shared" si="130"/>
        <v>34.689603289960949</v>
      </c>
      <c r="T385" s="3">
        <f t="shared" si="131"/>
        <v>33.984781313653635</v>
      </c>
      <c r="U385" s="36">
        <f t="shared" si="132"/>
        <v>31.325615396385412</v>
      </c>
      <c r="V385" s="3">
        <f t="shared" si="133"/>
        <v>100</v>
      </c>
    </row>
    <row r="386" spans="1:22" x14ac:dyDescent="0.3">
      <c r="A386" s="4" t="s">
        <v>849</v>
      </c>
      <c r="B386" s="4">
        <v>42.6096</v>
      </c>
      <c r="C386" s="4">
        <v>20.420400000000001</v>
      </c>
      <c r="D386" s="4">
        <v>34.881999999999998</v>
      </c>
      <c r="E386" s="4">
        <v>5.7999999999999996E-3</v>
      </c>
      <c r="F386">
        <v>3.5699999999999998E-3</v>
      </c>
      <c r="G386">
        <v>5.2399999999999999E-3</v>
      </c>
      <c r="H386">
        <v>97.926599999999993</v>
      </c>
      <c r="J386">
        <f t="shared" si="122"/>
        <v>4.8700000000000002E-3</v>
      </c>
      <c r="K386" s="10">
        <f t="shared" si="123"/>
        <v>48.7</v>
      </c>
      <c r="L386" s="7">
        <f t="shared" si="124"/>
        <v>0.11601293031382319</v>
      </c>
      <c r="N386" s="3">
        <f t="shared" si="125"/>
        <v>34.881999999999998</v>
      </c>
      <c r="O386" s="3">
        <f t="shared" si="126"/>
        <v>0.63694323144104803</v>
      </c>
      <c r="P386" s="3">
        <f t="shared" si="127"/>
        <v>0.62456580125335714</v>
      </c>
      <c r="Q386" s="3">
        <f t="shared" si="128"/>
        <v>0.56858286629303445</v>
      </c>
      <c r="R386" s="3">
        <f t="shared" si="129"/>
        <v>1.8300918989874395</v>
      </c>
      <c r="S386" s="3">
        <f t="shared" si="130"/>
        <v>34.803893279537405</v>
      </c>
      <c r="T386" s="3">
        <f t="shared" si="131"/>
        <v>34.127564938073292</v>
      </c>
      <c r="U386" s="36">
        <f t="shared" si="132"/>
        <v>31.0685417823893</v>
      </c>
      <c r="V386" s="3">
        <f t="shared" si="133"/>
        <v>100</v>
      </c>
    </row>
    <row r="387" spans="1:22" x14ac:dyDescent="0.3">
      <c r="A387" s="4" t="s">
        <v>850</v>
      </c>
      <c r="B387" s="4">
        <v>40.1999</v>
      </c>
      <c r="C387" s="4">
        <v>22.183499999999999</v>
      </c>
      <c r="D387" s="4">
        <v>35.623699999999999</v>
      </c>
      <c r="E387" s="4">
        <v>-1.14E-3</v>
      </c>
      <c r="F387">
        <v>6.1399999999999996E-3</v>
      </c>
      <c r="G387">
        <v>4.9100000000000003E-3</v>
      </c>
      <c r="H387">
        <v>98.016999999999996</v>
      </c>
      <c r="J387">
        <f t="shared" si="122"/>
        <v>3.303333333333333E-3</v>
      </c>
      <c r="K387" s="10">
        <f t="shared" si="123"/>
        <v>33.033333333333331</v>
      </c>
      <c r="L387" s="7">
        <f t="shared" si="124"/>
        <v>0.38968748162256045</v>
      </c>
      <c r="N387" s="3">
        <f t="shared" si="125"/>
        <v>35.623699999999999</v>
      </c>
      <c r="O387" s="3">
        <f t="shared" si="126"/>
        <v>0.69193699313786639</v>
      </c>
      <c r="P387" s="3">
        <f t="shared" si="127"/>
        <v>0.63784601611459268</v>
      </c>
      <c r="Q387" s="3">
        <f t="shared" si="128"/>
        <v>0.53642780891379771</v>
      </c>
      <c r="R387" s="3">
        <f t="shared" si="129"/>
        <v>1.8662108181662569</v>
      </c>
      <c r="S387" s="3">
        <f t="shared" si="130"/>
        <v>37.077107602332156</v>
      </c>
      <c r="T387" s="3">
        <f t="shared" si="131"/>
        <v>34.178668878435808</v>
      </c>
      <c r="U387" s="36">
        <f t="shared" si="132"/>
        <v>28.74422351923203</v>
      </c>
      <c r="V387" s="3">
        <f t="shared" si="133"/>
        <v>100</v>
      </c>
    </row>
    <row r="388" spans="1:22" x14ac:dyDescent="0.3">
      <c r="A388" s="4" t="s">
        <v>851</v>
      </c>
      <c r="B388" s="4">
        <v>42.514400000000002</v>
      </c>
      <c r="C388" s="4">
        <v>20.292999999999999</v>
      </c>
      <c r="D388" s="4">
        <v>34.921500000000002</v>
      </c>
      <c r="E388" s="4">
        <v>-1.4499999999999999E-3</v>
      </c>
      <c r="F388">
        <v>-1.7099999999999999E-3</v>
      </c>
      <c r="G388">
        <v>1.98E-3</v>
      </c>
      <c r="H388">
        <v>97.727800000000002</v>
      </c>
      <c r="J388">
        <f t="shared" si="122"/>
        <v>-3.9333333333333321E-4</v>
      </c>
      <c r="K388" s="10">
        <f t="shared" si="123"/>
        <v>-3.9333333333333322</v>
      </c>
      <c r="L388" s="7">
        <f t="shared" si="124"/>
        <v>0.20594740428889446</v>
      </c>
      <c r="N388" s="3">
        <f t="shared" si="125"/>
        <v>34.921500000000002</v>
      </c>
      <c r="O388" s="3">
        <f t="shared" si="126"/>
        <v>0.63296943231441039</v>
      </c>
      <c r="P388" s="3">
        <f t="shared" si="127"/>
        <v>0.62527305282005374</v>
      </c>
      <c r="Q388" s="3">
        <f t="shared" si="128"/>
        <v>0.5673125166800107</v>
      </c>
      <c r="R388" s="3">
        <f t="shared" si="129"/>
        <v>1.8255550018144748</v>
      </c>
      <c r="S388" s="3">
        <f t="shared" si="130"/>
        <v>34.672712226434307</v>
      </c>
      <c r="T388" s="3">
        <f t="shared" si="131"/>
        <v>34.251121012435988</v>
      </c>
      <c r="U388" s="36">
        <f t="shared" si="132"/>
        <v>31.076166761129709</v>
      </c>
      <c r="V388" s="3">
        <f t="shared" si="133"/>
        <v>100</v>
      </c>
    </row>
    <row r="389" spans="1:22" x14ac:dyDescent="0.3">
      <c r="A389" s="4" t="s">
        <v>875</v>
      </c>
      <c r="B389" s="4">
        <v>41.299500000000002</v>
      </c>
      <c r="C389" s="4">
        <v>21.0944</v>
      </c>
      <c r="D389" s="4">
        <v>34.769300000000001</v>
      </c>
      <c r="E389" s="4">
        <v>0.22269</v>
      </c>
      <c r="F389">
        <v>0.21745999999999999</v>
      </c>
      <c r="G389">
        <v>0.21864</v>
      </c>
      <c r="H389">
        <v>97.821899999999999</v>
      </c>
      <c r="J389">
        <f t="shared" si="122"/>
        <v>0.21959666666666666</v>
      </c>
      <c r="K389" s="10">
        <f t="shared" si="123"/>
        <v>2195.9666666666667</v>
      </c>
      <c r="L389" s="7">
        <f t="shared" si="124"/>
        <v>0.27431065114817105</v>
      </c>
      <c r="N389" s="3">
        <f t="shared" si="125"/>
        <v>34.769300000000001</v>
      </c>
      <c r="O389" s="3">
        <f t="shared" si="126"/>
        <v>0.65796631316281973</v>
      </c>
      <c r="P389" s="3">
        <f t="shared" si="127"/>
        <v>0.62254789615040285</v>
      </c>
      <c r="Q389" s="3">
        <f t="shared" si="128"/>
        <v>0.55110088070456364</v>
      </c>
      <c r="R389" s="3">
        <f t="shared" si="129"/>
        <v>1.8316150900177861</v>
      </c>
      <c r="S389" s="3">
        <f t="shared" si="130"/>
        <v>35.922739267038388</v>
      </c>
      <c r="T389" s="3">
        <f t="shared" si="131"/>
        <v>33.989013278131353</v>
      </c>
      <c r="U389" s="36">
        <f t="shared" si="132"/>
        <v>30.088247454830267</v>
      </c>
      <c r="V389" s="3">
        <f t="shared" si="133"/>
        <v>100.00000000000001</v>
      </c>
    </row>
    <row r="390" spans="1:22" x14ac:dyDescent="0.3">
      <c r="A390" s="4" t="s">
        <v>876</v>
      </c>
      <c r="B390" s="4">
        <v>40.364699999999999</v>
      </c>
      <c r="C390" s="4">
        <v>21.7121</v>
      </c>
      <c r="D390" s="4">
        <v>35.358800000000002</v>
      </c>
      <c r="E390" s="4">
        <v>3.0499999999999999E-2</v>
      </c>
      <c r="F390">
        <v>3.1850000000000003E-2</v>
      </c>
      <c r="G390">
        <v>2.6550000000000001E-2</v>
      </c>
      <c r="H390">
        <v>97.524500000000003</v>
      </c>
      <c r="J390">
        <f t="shared" si="122"/>
        <v>2.9633333333333334E-2</v>
      </c>
      <c r="K390" s="10">
        <f t="shared" si="123"/>
        <v>296.33333333333337</v>
      </c>
      <c r="L390" s="7">
        <f t="shared" si="124"/>
        <v>0.27542391568876762</v>
      </c>
      <c r="N390" s="3">
        <f t="shared" si="125"/>
        <v>35.358800000000002</v>
      </c>
      <c r="O390" s="3">
        <f t="shared" si="126"/>
        <v>0.67723331253898933</v>
      </c>
      <c r="P390" s="3">
        <f t="shared" si="127"/>
        <v>0.63310295434198749</v>
      </c>
      <c r="Q390" s="3">
        <f t="shared" si="128"/>
        <v>0.53862690152121695</v>
      </c>
      <c r="R390" s="3">
        <f t="shared" si="129"/>
        <v>1.8489631684021939</v>
      </c>
      <c r="S390" s="3">
        <f t="shared" si="130"/>
        <v>36.627734078890796</v>
      </c>
      <c r="T390" s="3">
        <f t="shared" si="131"/>
        <v>34.240971651646895</v>
      </c>
      <c r="U390" s="36">
        <f t="shared" si="132"/>
        <v>29.131294269462302</v>
      </c>
      <c r="V390" s="3">
        <f t="shared" si="133"/>
        <v>100</v>
      </c>
    </row>
    <row r="391" spans="1:22" x14ac:dyDescent="0.3">
      <c r="A391" t="s">
        <v>877</v>
      </c>
      <c r="B391">
        <v>41.026400000000002</v>
      </c>
      <c r="C391">
        <v>21.0703</v>
      </c>
      <c r="D391">
        <v>34.507399999999997</v>
      </c>
      <c r="E391">
        <v>0.15043000000000001</v>
      </c>
      <c r="F391">
        <v>0.1517</v>
      </c>
      <c r="G391">
        <v>0.14695</v>
      </c>
      <c r="H391">
        <v>97.053200000000004</v>
      </c>
      <c r="J391">
        <f t="shared" si="122"/>
        <v>0.14969333333333334</v>
      </c>
      <c r="K391" s="10">
        <f t="shared" si="123"/>
        <v>1496.9333333333334</v>
      </c>
      <c r="L391" s="7">
        <f t="shared" si="124"/>
        <v>0.2459193634778146</v>
      </c>
      <c r="N391" s="3">
        <f t="shared" si="125"/>
        <v>34.507399999999997</v>
      </c>
      <c r="O391" s="3">
        <f t="shared" si="126"/>
        <v>0.65721459762944479</v>
      </c>
      <c r="P391" s="3">
        <f t="shared" si="127"/>
        <v>0.61785854968666065</v>
      </c>
      <c r="Q391" s="3">
        <f t="shared" si="128"/>
        <v>0.54745663197224448</v>
      </c>
      <c r="R391" s="3">
        <f t="shared" si="129"/>
        <v>1.8225297792883499</v>
      </c>
      <c r="S391" s="3">
        <f t="shared" si="130"/>
        <v>36.060568397739424</v>
      </c>
      <c r="T391" s="3">
        <f t="shared" si="131"/>
        <v>33.901149748451203</v>
      </c>
      <c r="U391" s="36">
        <f t="shared" si="132"/>
        <v>30.038281853809373</v>
      </c>
      <c r="V391" s="3">
        <f t="shared" si="133"/>
        <v>100</v>
      </c>
    </row>
    <row r="392" spans="1:22" x14ac:dyDescent="0.3">
      <c r="A392" t="s">
        <v>855</v>
      </c>
      <c r="B392">
        <v>40.453899999999997</v>
      </c>
      <c r="C392">
        <v>22.5167</v>
      </c>
      <c r="D392">
        <v>35.882300000000001</v>
      </c>
      <c r="E392">
        <v>4.6699999999999997E-3</v>
      </c>
      <c r="F392">
        <v>3.0500000000000002E-3</v>
      </c>
      <c r="G392">
        <v>3.1199999999999999E-3</v>
      </c>
      <c r="H392">
        <v>98.863699999999994</v>
      </c>
      <c r="J392">
        <f t="shared" si="122"/>
        <v>3.613333333333333E-3</v>
      </c>
      <c r="K392" s="10">
        <f t="shared" si="123"/>
        <v>36.133333333333333</v>
      </c>
      <c r="L392" s="7">
        <f t="shared" si="124"/>
        <v>9.1576925769176865E-2</v>
      </c>
      <c r="N392" s="3">
        <f t="shared" si="125"/>
        <v>35.882300000000001</v>
      </c>
      <c r="O392" s="3">
        <f t="shared" si="126"/>
        <v>0.70233000623830311</v>
      </c>
      <c r="P392" s="3">
        <f t="shared" si="127"/>
        <v>0.64247627573858546</v>
      </c>
      <c r="Q392" s="3">
        <f t="shared" si="128"/>
        <v>0.53981718708299975</v>
      </c>
      <c r="R392" s="3">
        <f t="shared" si="129"/>
        <v>1.8846234690598884</v>
      </c>
      <c r="S392" s="3">
        <f t="shared" si="130"/>
        <v>37.266330265357894</v>
      </c>
      <c r="T392" s="3">
        <f t="shared" si="131"/>
        <v>34.090431658429551</v>
      </c>
      <c r="U392" s="36">
        <f t="shared" si="132"/>
        <v>28.643238076212544</v>
      </c>
      <c r="V392" s="3">
        <f t="shared" si="133"/>
        <v>99.999999999999986</v>
      </c>
    </row>
    <row r="393" spans="1:22" x14ac:dyDescent="0.3">
      <c r="A393" t="s">
        <v>856</v>
      </c>
      <c r="B393">
        <v>42.578200000000002</v>
      </c>
      <c r="C393">
        <v>20.994800000000001</v>
      </c>
      <c r="D393">
        <v>35.4893</v>
      </c>
      <c r="E393">
        <v>4.9899999999999996E-3</v>
      </c>
      <c r="F393">
        <v>3.7299999999999998E-3</v>
      </c>
      <c r="G393">
        <v>1.2800000000000001E-3</v>
      </c>
      <c r="H393">
        <v>99.072299999999998</v>
      </c>
      <c r="J393">
        <f t="shared" si="122"/>
        <v>3.3333333333333327E-3</v>
      </c>
      <c r="K393" s="10">
        <f t="shared" si="123"/>
        <v>33.333333333333329</v>
      </c>
      <c r="L393" s="7">
        <f t="shared" si="124"/>
        <v>0.18865400428650692</v>
      </c>
      <c r="N393" s="3">
        <f t="shared" si="125"/>
        <v>35.4893</v>
      </c>
      <c r="O393" s="3">
        <f t="shared" si="126"/>
        <v>0.65485963817841542</v>
      </c>
      <c r="P393" s="3">
        <f t="shared" si="127"/>
        <v>0.63543957027752906</v>
      </c>
      <c r="Q393" s="3">
        <f t="shared" si="128"/>
        <v>0.56816386442487332</v>
      </c>
      <c r="R393" s="3">
        <f t="shared" si="129"/>
        <v>1.8584630728808178</v>
      </c>
      <c r="S393" s="3">
        <f t="shared" si="130"/>
        <v>35.236623623805045</v>
      </c>
      <c r="T393" s="3">
        <f t="shared" si="131"/>
        <v>34.191670501826508</v>
      </c>
      <c r="U393" s="36">
        <f t="shared" si="132"/>
        <v>30.571705874368448</v>
      </c>
      <c r="V393" s="3">
        <f t="shared" si="133"/>
        <v>100</v>
      </c>
    </row>
    <row r="394" spans="1:22" x14ac:dyDescent="0.3">
      <c r="A394" t="s">
        <v>857</v>
      </c>
      <c r="B394">
        <v>41.503100000000003</v>
      </c>
      <c r="C394">
        <v>21.82</v>
      </c>
      <c r="D394">
        <v>35.575899999999997</v>
      </c>
      <c r="E394">
        <v>-2.1299999999999999E-3</v>
      </c>
      <c r="F394">
        <v>3.3700000000000002E-3</v>
      </c>
      <c r="G394">
        <v>6.0600000000000003E-3</v>
      </c>
      <c r="H394">
        <v>98.906300000000002</v>
      </c>
      <c r="J394">
        <f t="shared" si="122"/>
        <v>2.4333333333333338E-3</v>
      </c>
      <c r="K394" s="10">
        <f t="shared" si="123"/>
        <v>24.333333333333339</v>
      </c>
      <c r="L394" s="7">
        <f t="shared" si="124"/>
        <v>0.41745698381190527</v>
      </c>
      <c r="N394" s="3">
        <f t="shared" si="125"/>
        <v>35.575899999999997</v>
      </c>
      <c r="O394" s="3">
        <f t="shared" si="126"/>
        <v>0.68059887710542732</v>
      </c>
      <c r="P394" s="3">
        <f t="shared" si="127"/>
        <v>0.63699015219337507</v>
      </c>
      <c r="Q394" s="3">
        <f t="shared" si="128"/>
        <v>0.55381772084334135</v>
      </c>
      <c r="R394" s="3">
        <f t="shared" si="129"/>
        <v>1.8714067501421439</v>
      </c>
      <c r="S394" s="3">
        <f t="shared" si="130"/>
        <v>36.368302992053017</v>
      </c>
      <c r="T394" s="3">
        <f t="shared" si="131"/>
        <v>34.038038611594835</v>
      </c>
      <c r="U394" s="36">
        <f t="shared" si="132"/>
        <v>29.593658396352147</v>
      </c>
      <c r="V394" s="3">
        <f t="shared" si="133"/>
        <v>100</v>
      </c>
    </row>
    <row r="395" spans="1:22" x14ac:dyDescent="0.3">
      <c r="A395" t="s">
        <v>858</v>
      </c>
      <c r="B395">
        <v>42.350299999999997</v>
      </c>
      <c r="C395">
        <v>20.851900000000001</v>
      </c>
      <c r="D395">
        <v>35.582999999999998</v>
      </c>
      <c r="E395">
        <v>1.1000000000000001E-3</v>
      </c>
      <c r="F395">
        <v>-1.0000000000000001E-5</v>
      </c>
      <c r="G395">
        <v>5.1200000000000004E-3</v>
      </c>
      <c r="H395">
        <v>98.791300000000007</v>
      </c>
      <c r="J395">
        <f t="shared" si="122"/>
        <v>2.0700000000000002E-3</v>
      </c>
      <c r="K395" s="10">
        <f t="shared" si="123"/>
        <v>20.700000000000003</v>
      </c>
      <c r="L395" s="7">
        <f t="shared" si="124"/>
        <v>0.26990553903171388</v>
      </c>
      <c r="N395" s="3">
        <f t="shared" si="125"/>
        <v>35.582999999999998</v>
      </c>
      <c r="O395" s="3">
        <f t="shared" si="126"/>
        <v>0.650402370555209</v>
      </c>
      <c r="P395" s="3">
        <f t="shared" si="127"/>
        <v>0.63711727842435084</v>
      </c>
      <c r="Q395" s="3">
        <f t="shared" si="128"/>
        <v>0.56512276487856949</v>
      </c>
      <c r="R395" s="3">
        <f t="shared" si="129"/>
        <v>1.8526424138581294</v>
      </c>
      <c r="S395" s="3">
        <f t="shared" si="130"/>
        <v>35.106740820034751</v>
      </c>
      <c r="T395" s="3">
        <f t="shared" si="131"/>
        <v>34.389651972695233</v>
      </c>
      <c r="U395" s="36">
        <f t="shared" si="132"/>
        <v>30.503607207270012</v>
      </c>
      <c r="V395" s="3">
        <f t="shared" si="133"/>
        <v>99.999999999999986</v>
      </c>
    </row>
    <row r="396" spans="1:22" x14ac:dyDescent="0.3">
      <c r="A396" t="s">
        <v>859</v>
      </c>
      <c r="B396">
        <v>41.039200000000001</v>
      </c>
      <c r="C396">
        <v>21.867999999999999</v>
      </c>
      <c r="D396">
        <v>35.728999999999999</v>
      </c>
      <c r="E396">
        <v>7.1199999999999996E-3</v>
      </c>
      <c r="F396">
        <v>8.6300000000000005E-3</v>
      </c>
      <c r="G396">
        <v>5.4599999999999996E-3</v>
      </c>
      <c r="H396">
        <v>98.657399999999996</v>
      </c>
      <c r="J396">
        <f t="shared" si="122"/>
        <v>7.0699999999999999E-3</v>
      </c>
      <c r="K396" s="10">
        <f t="shared" si="123"/>
        <v>70.7</v>
      </c>
      <c r="L396" s="7">
        <f t="shared" si="124"/>
        <v>0.15855913723276882</v>
      </c>
      <c r="N396" s="3">
        <f t="shared" si="125"/>
        <v>35.728999999999999</v>
      </c>
      <c r="O396" s="3">
        <f t="shared" si="126"/>
        <v>0.68209606986899551</v>
      </c>
      <c r="P396" s="3">
        <f t="shared" si="127"/>
        <v>0.63973142345568479</v>
      </c>
      <c r="Q396" s="3">
        <f t="shared" si="128"/>
        <v>0.54762743528155866</v>
      </c>
      <c r="R396" s="3">
        <f t="shared" si="129"/>
        <v>1.869454928606239</v>
      </c>
      <c r="S396" s="3">
        <f t="shared" si="130"/>
        <v>36.486360779905418</v>
      </c>
      <c r="T396" s="3">
        <f t="shared" si="131"/>
        <v>34.220211124995281</v>
      </c>
      <c r="U396" s="36">
        <f t="shared" si="132"/>
        <v>29.293428095099305</v>
      </c>
      <c r="V396" s="3">
        <f t="shared" si="133"/>
        <v>100</v>
      </c>
    </row>
    <row r="397" spans="1:22" x14ac:dyDescent="0.3">
      <c r="A397" t="s">
        <v>860</v>
      </c>
      <c r="B397">
        <v>41.967599999999997</v>
      </c>
      <c r="C397">
        <v>21.348099999999999</v>
      </c>
      <c r="D397">
        <v>35.901400000000002</v>
      </c>
      <c r="E397">
        <v>5.1799999999999997E-3</v>
      </c>
      <c r="F397">
        <v>8.3999999999999995E-3</v>
      </c>
      <c r="G397">
        <v>4.2199999999999998E-3</v>
      </c>
      <c r="H397">
        <v>99.234999999999999</v>
      </c>
      <c r="J397">
        <f t="shared" si="122"/>
        <v>5.9333333333333321E-3</v>
      </c>
      <c r="K397" s="10">
        <f t="shared" si="123"/>
        <v>59.333333333333321</v>
      </c>
      <c r="L397" s="7">
        <f t="shared" si="124"/>
        <v>0.218945959847021</v>
      </c>
      <c r="N397" s="3">
        <f t="shared" si="125"/>
        <v>35.901400000000002</v>
      </c>
      <c r="O397" s="3">
        <f t="shared" si="126"/>
        <v>0.66587960074859631</v>
      </c>
      <c r="P397" s="3">
        <f t="shared" si="127"/>
        <v>0.64281826320501345</v>
      </c>
      <c r="Q397" s="3">
        <f t="shared" si="128"/>
        <v>0.56001601281024815</v>
      </c>
      <c r="R397" s="3">
        <f t="shared" si="129"/>
        <v>1.868713876763858</v>
      </c>
      <c r="S397" s="3">
        <f t="shared" si="130"/>
        <v>35.633042009712703</v>
      </c>
      <c r="T397" s="3">
        <f t="shared" si="131"/>
        <v>34.398966647489821</v>
      </c>
      <c r="U397" s="36">
        <f t="shared" si="132"/>
        <v>29.967991342797482</v>
      </c>
      <c r="V397" s="3">
        <f t="shared" si="133"/>
        <v>100</v>
      </c>
    </row>
    <row r="398" spans="1:22" x14ac:dyDescent="0.3">
      <c r="A398" t="s">
        <v>861</v>
      </c>
      <c r="B398">
        <v>42.312399999999997</v>
      </c>
      <c r="C398">
        <v>21.116399999999999</v>
      </c>
      <c r="D398">
        <v>35.341299999999997</v>
      </c>
      <c r="E398">
        <v>1.8699999999999999E-3</v>
      </c>
      <c r="F398">
        <v>5.5100000000000001E-3</v>
      </c>
      <c r="G398">
        <v>3.8899999999999998E-3</v>
      </c>
      <c r="H398">
        <v>98.781400000000005</v>
      </c>
      <c r="J398">
        <f t="shared" si="122"/>
        <v>3.7566666666666668E-3</v>
      </c>
      <c r="K398" s="10">
        <f t="shared" si="123"/>
        <v>37.56666666666667</v>
      </c>
      <c r="L398" s="7">
        <f t="shared" si="124"/>
        <v>0.18236593249105859</v>
      </c>
      <c r="N398" s="3">
        <f t="shared" si="125"/>
        <v>35.341299999999997</v>
      </c>
      <c r="O398" s="3">
        <f t="shared" si="126"/>
        <v>0.65865252651278838</v>
      </c>
      <c r="P398" s="3">
        <f t="shared" si="127"/>
        <v>0.63278961504028641</v>
      </c>
      <c r="Q398" s="3">
        <f t="shared" si="128"/>
        <v>0.56461702695489724</v>
      </c>
      <c r="R398" s="3">
        <f t="shared" si="129"/>
        <v>1.8560591685079721</v>
      </c>
      <c r="S398" s="3">
        <f t="shared" si="130"/>
        <v>35.48661258693916</v>
      </c>
      <c r="T398" s="3">
        <f t="shared" si="131"/>
        <v>34.093181175305212</v>
      </c>
      <c r="U398" s="36">
        <f t="shared" si="132"/>
        <v>30.420206237755622</v>
      </c>
      <c r="V398" s="3">
        <f t="shared" si="133"/>
        <v>100</v>
      </c>
    </row>
    <row r="399" spans="1:22" x14ac:dyDescent="0.3">
      <c r="A399" t="s">
        <v>862</v>
      </c>
      <c r="B399">
        <v>43.330399999999997</v>
      </c>
      <c r="C399">
        <v>20.546199999999999</v>
      </c>
      <c r="D399">
        <v>34.885899999999999</v>
      </c>
      <c r="E399">
        <v>3.5899999999999999E-3</v>
      </c>
      <c r="F399">
        <v>-2.1800000000000001E-3</v>
      </c>
      <c r="G399">
        <v>3.6900000000000001E-3</v>
      </c>
      <c r="H399">
        <v>98.767600000000002</v>
      </c>
      <c r="J399">
        <f t="shared" si="122"/>
        <v>1.7000000000000001E-3</v>
      </c>
      <c r="K399" s="10">
        <f t="shared" si="123"/>
        <v>17</v>
      </c>
      <c r="L399" s="7">
        <f t="shared" si="124"/>
        <v>0.33605505501331173</v>
      </c>
      <c r="N399" s="3">
        <f t="shared" si="125"/>
        <v>34.885899999999999</v>
      </c>
      <c r="O399" s="3">
        <f t="shared" si="126"/>
        <v>0.64086712414223324</v>
      </c>
      <c r="P399" s="3">
        <f t="shared" si="127"/>
        <v>0.62463563115487908</v>
      </c>
      <c r="Q399" s="3">
        <f t="shared" si="128"/>
        <v>0.57820122764878568</v>
      </c>
      <c r="R399" s="3">
        <f t="shared" si="129"/>
        <v>1.8437039829458981</v>
      </c>
      <c r="S399" s="3">
        <f t="shared" si="130"/>
        <v>34.759762416862934</v>
      </c>
      <c r="T399" s="3">
        <f t="shared" si="131"/>
        <v>33.879388282105182</v>
      </c>
      <c r="U399" s="36">
        <f t="shared" si="132"/>
        <v>31.360849301031884</v>
      </c>
      <c r="V399" s="3">
        <f t="shared" si="133"/>
        <v>100</v>
      </c>
    </row>
    <row r="400" spans="1:22" x14ac:dyDescent="0.3">
      <c r="A400" t="s">
        <v>863</v>
      </c>
      <c r="B400">
        <v>42.996000000000002</v>
      </c>
      <c r="C400">
        <v>20.507899999999999</v>
      </c>
      <c r="D400">
        <v>35.628300000000003</v>
      </c>
      <c r="E400">
        <v>-1.99E-3</v>
      </c>
      <c r="F400">
        <v>2.1099999999999999E-3</v>
      </c>
      <c r="G400">
        <v>-2.3700000000000001E-3</v>
      </c>
      <c r="H400">
        <v>99.129900000000006</v>
      </c>
      <c r="J400">
        <f t="shared" si="122"/>
        <v>-7.5000000000000012E-4</v>
      </c>
      <c r="K400" s="10">
        <f t="shared" si="123"/>
        <v>-7.5000000000000009</v>
      </c>
      <c r="L400" s="7">
        <f t="shared" si="124"/>
        <v>0.24841094983917275</v>
      </c>
      <c r="N400" s="3">
        <f t="shared" si="125"/>
        <v>35.628300000000003</v>
      </c>
      <c r="O400" s="3">
        <f t="shared" si="126"/>
        <v>0.63967248908296936</v>
      </c>
      <c r="P400" s="3">
        <f t="shared" si="127"/>
        <v>0.63792837958818271</v>
      </c>
      <c r="Q400" s="3">
        <f t="shared" si="128"/>
        <v>0.57373899119295446</v>
      </c>
      <c r="R400" s="3">
        <f t="shared" si="129"/>
        <v>1.8513398598641064</v>
      </c>
      <c r="S400" s="3">
        <f t="shared" si="130"/>
        <v>34.551867161220372</v>
      </c>
      <c r="T400" s="3">
        <f t="shared" si="131"/>
        <v>34.457659202293001</v>
      </c>
      <c r="U400" s="36">
        <f t="shared" si="132"/>
        <v>30.99047363648663</v>
      </c>
      <c r="V400" s="3">
        <f t="shared" si="133"/>
        <v>100</v>
      </c>
    </row>
    <row r="401" spans="1:22" x14ac:dyDescent="0.3">
      <c r="A401" t="s">
        <v>864</v>
      </c>
      <c r="B401">
        <v>40.905000000000001</v>
      </c>
      <c r="C401">
        <v>22.215900000000001</v>
      </c>
      <c r="D401">
        <v>35.895800000000001</v>
      </c>
      <c r="E401">
        <v>4.5399999999999998E-3</v>
      </c>
      <c r="F401">
        <v>5.0800000000000003E-3</v>
      </c>
      <c r="G401">
        <v>2.9299999999999999E-3</v>
      </c>
      <c r="H401">
        <v>99.029300000000006</v>
      </c>
      <c r="J401">
        <f t="shared" si="122"/>
        <v>4.1833333333333332E-3</v>
      </c>
      <c r="K401" s="10">
        <f t="shared" si="123"/>
        <v>41.833333333333329</v>
      </c>
      <c r="L401" s="7">
        <f t="shared" si="124"/>
        <v>0.11184960139997521</v>
      </c>
      <c r="N401" s="3">
        <f t="shared" si="125"/>
        <v>35.895800000000001</v>
      </c>
      <c r="O401" s="3">
        <f t="shared" si="126"/>
        <v>0.69294759825327512</v>
      </c>
      <c r="P401" s="3">
        <f t="shared" si="127"/>
        <v>0.64271799462846912</v>
      </c>
      <c r="Q401" s="3">
        <f t="shared" si="128"/>
        <v>0.54583666933546837</v>
      </c>
      <c r="R401" s="3">
        <f t="shared" si="129"/>
        <v>1.8815022622172126</v>
      </c>
      <c r="S401" s="3">
        <f t="shared" si="130"/>
        <v>36.829485255929868</v>
      </c>
      <c r="T401" s="3">
        <f t="shared" si="131"/>
        <v>34.159831084713822</v>
      </c>
      <c r="U401" s="36">
        <f t="shared" si="132"/>
        <v>29.010683659356317</v>
      </c>
      <c r="V401" s="3">
        <f t="shared" si="133"/>
        <v>100</v>
      </c>
    </row>
    <row r="402" spans="1:22" x14ac:dyDescent="0.3">
      <c r="A402" t="s">
        <v>865</v>
      </c>
      <c r="B402">
        <v>43.078800000000001</v>
      </c>
      <c r="C402">
        <v>20.6096</v>
      </c>
      <c r="D402">
        <v>35.2776</v>
      </c>
      <c r="E402">
        <v>-7.2000000000000005E-4</v>
      </c>
      <c r="F402">
        <v>5.6299999999999996E-3</v>
      </c>
      <c r="G402">
        <v>6.8399999999999997E-3</v>
      </c>
      <c r="H402">
        <v>98.977800000000002</v>
      </c>
      <c r="J402">
        <f t="shared" si="122"/>
        <v>3.9166666666666664E-3</v>
      </c>
      <c r="K402" s="10">
        <f t="shared" si="123"/>
        <v>39.166666666666664</v>
      </c>
      <c r="L402" s="7">
        <f t="shared" si="124"/>
        <v>0.4060792205140929</v>
      </c>
      <c r="N402" s="3">
        <f t="shared" si="125"/>
        <v>35.2776</v>
      </c>
      <c r="O402" s="3">
        <f t="shared" si="126"/>
        <v>0.64284466625077974</v>
      </c>
      <c r="P402" s="3">
        <f t="shared" si="127"/>
        <v>0.63164905998209486</v>
      </c>
      <c r="Q402" s="3">
        <f t="shared" si="128"/>
        <v>0.57484387510008006</v>
      </c>
      <c r="R402" s="3">
        <f t="shared" si="129"/>
        <v>1.8493376013329548</v>
      </c>
      <c r="S402" s="3">
        <f t="shared" si="130"/>
        <v>34.760806560545454</v>
      </c>
      <c r="T402" s="3">
        <f t="shared" si="131"/>
        <v>34.155421894132175</v>
      </c>
      <c r="U402" s="36">
        <f t="shared" si="132"/>
        <v>31.08377154532236</v>
      </c>
      <c r="V402" s="3">
        <f t="shared" si="133"/>
        <v>99.999999999999986</v>
      </c>
    </row>
    <row r="403" spans="1:22" x14ac:dyDescent="0.3">
      <c r="A403" t="s">
        <v>866</v>
      </c>
      <c r="B403">
        <v>41.121299999999998</v>
      </c>
      <c r="C403">
        <v>21.703399999999998</v>
      </c>
      <c r="D403">
        <v>35.4084</v>
      </c>
      <c r="E403">
        <v>1.3999999999999999E-4</v>
      </c>
      <c r="F403">
        <v>3.0200000000000001E-3</v>
      </c>
      <c r="G403">
        <v>4.45E-3</v>
      </c>
      <c r="H403">
        <v>98.240700000000004</v>
      </c>
      <c r="J403">
        <f t="shared" si="122"/>
        <v>2.5366666666666667E-3</v>
      </c>
      <c r="K403" s="10">
        <f t="shared" si="123"/>
        <v>25.366666666666667</v>
      </c>
      <c r="L403" s="7">
        <f t="shared" si="124"/>
        <v>0.21952752295175504</v>
      </c>
      <c r="N403" s="3">
        <f t="shared" si="125"/>
        <v>35.4084</v>
      </c>
      <c r="O403" s="3">
        <f t="shared" si="126"/>
        <v>0.67696194635059259</v>
      </c>
      <c r="P403" s="3">
        <f t="shared" si="127"/>
        <v>0.63399104744852286</v>
      </c>
      <c r="Q403" s="3">
        <f t="shared" si="128"/>
        <v>0.54872297838270612</v>
      </c>
      <c r="R403" s="3">
        <f t="shared" si="129"/>
        <v>1.8596759721818215</v>
      </c>
      <c r="S403" s="3">
        <f t="shared" si="130"/>
        <v>36.402145130496187</v>
      </c>
      <c r="T403" s="3">
        <f t="shared" si="131"/>
        <v>34.091479211010487</v>
      </c>
      <c r="U403" s="36">
        <f t="shared" si="132"/>
        <v>29.506375658493329</v>
      </c>
      <c r="V403" s="3">
        <f t="shared" si="133"/>
        <v>100</v>
      </c>
    </row>
    <row r="404" spans="1:22" x14ac:dyDescent="0.3">
      <c r="A404" t="s">
        <v>867</v>
      </c>
      <c r="B404">
        <v>43.0792</v>
      </c>
      <c r="C404">
        <v>20.782399999999999</v>
      </c>
      <c r="D404">
        <v>35.157800000000002</v>
      </c>
      <c r="E404">
        <v>-6.0000000000000002E-5</v>
      </c>
      <c r="F404">
        <v>3.9300000000000003E-3</v>
      </c>
      <c r="G404">
        <v>-3.13E-3</v>
      </c>
      <c r="H404">
        <v>99.020200000000003</v>
      </c>
      <c r="J404">
        <f t="shared" si="122"/>
        <v>2.4666666666666674E-4</v>
      </c>
      <c r="K404" s="10">
        <f t="shared" si="123"/>
        <v>2.4666666666666672</v>
      </c>
      <c r="L404" s="7">
        <f t="shared" si="124"/>
        <v>0.35399764594320871</v>
      </c>
      <c r="N404" s="3">
        <f t="shared" si="125"/>
        <v>35.157800000000002</v>
      </c>
      <c r="O404" s="3">
        <f t="shared" si="126"/>
        <v>0.64823456019962566</v>
      </c>
      <c r="P404" s="3">
        <f t="shared" si="127"/>
        <v>0.62950402864816479</v>
      </c>
      <c r="Q404" s="3">
        <f t="shared" si="128"/>
        <v>0.5748492127034962</v>
      </c>
      <c r="R404" s="3">
        <f t="shared" si="129"/>
        <v>1.8525878015512864</v>
      </c>
      <c r="S404" s="3">
        <f t="shared" si="130"/>
        <v>34.990760473366969</v>
      </c>
      <c r="T404" s="3">
        <f t="shared" si="131"/>
        <v>33.979713572605959</v>
      </c>
      <c r="U404" s="36">
        <f t="shared" si="132"/>
        <v>31.029525954027086</v>
      </c>
      <c r="V404" s="3">
        <f t="shared" si="133"/>
        <v>100.00000000000003</v>
      </c>
    </row>
    <row r="405" spans="1:22" x14ac:dyDescent="0.3">
      <c r="A405" t="s">
        <v>868</v>
      </c>
      <c r="B405">
        <v>42.930100000000003</v>
      </c>
      <c r="C405">
        <v>20.429600000000001</v>
      </c>
      <c r="D405">
        <v>34.849800000000002</v>
      </c>
      <c r="E405">
        <v>2.0000000000000001E-4</v>
      </c>
      <c r="F405">
        <v>5.1999999999999998E-3</v>
      </c>
      <c r="G405">
        <v>-2.4000000000000001E-4</v>
      </c>
      <c r="H405">
        <v>98.214600000000004</v>
      </c>
      <c r="J405">
        <f t="shared" si="122"/>
        <v>1.72E-3</v>
      </c>
      <c r="K405" s="10">
        <f t="shared" si="123"/>
        <v>17.2</v>
      </c>
      <c r="L405" s="7">
        <f t="shared" si="124"/>
        <v>0.30217875504409636</v>
      </c>
      <c r="N405" s="3">
        <f t="shared" si="125"/>
        <v>34.849800000000002</v>
      </c>
      <c r="O405" s="3">
        <f t="shared" si="126"/>
        <v>0.63723019338739861</v>
      </c>
      <c r="P405" s="3">
        <f t="shared" si="127"/>
        <v>0.62398925693822738</v>
      </c>
      <c r="Q405" s="3">
        <f t="shared" si="128"/>
        <v>0.57285962103015753</v>
      </c>
      <c r="R405" s="3">
        <f t="shared" si="129"/>
        <v>1.8340790713557835</v>
      </c>
      <c r="S405" s="3">
        <f t="shared" si="130"/>
        <v>34.743877913417705</v>
      </c>
      <c r="T405" s="3">
        <f t="shared" si="131"/>
        <v>34.021938676665862</v>
      </c>
      <c r="U405" s="36">
        <f t="shared" si="132"/>
        <v>31.234183409916437</v>
      </c>
      <c r="V405" s="3">
        <f t="shared" si="133"/>
        <v>100.00000000000001</v>
      </c>
    </row>
    <row r="406" spans="1:22" x14ac:dyDescent="0.3">
      <c r="A406" t="s">
        <v>869</v>
      </c>
      <c r="B406">
        <v>40.390500000000003</v>
      </c>
      <c r="C406">
        <v>21.9298</v>
      </c>
      <c r="D406">
        <v>35.427</v>
      </c>
      <c r="E406">
        <v>4.13E-3</v>
      </c>
      <c r="F406">
        <v>-6.9999999999999999E-4</v>
      </c>
      <c r="G406">
        <v>3.4099999999999998E-3</v>
      </c>
      <c r="H406">
        <v>97.754099999999994</v>
      </c>
      <c r="J406">
        <f t="shared" si="122"/>
        <v>2.2799999999999999E-3</v>
      </c>
      <c r="K406" s="10">
        <f t="shared" si="123"/>
        <v>22.8</v>
      </c>
      <c r="L406" s="7">
        <f t="shared" si="124"/>
        <v>0.26057436558495156</v>
      </c>
      <c r="N406" s="3">
        <f t="shared" si="125"/>
        <v>35.427</v>
      </c>
      <c r="O406" s="3">
        <f t="shared" si="126"/>
        <v>0.6840237055520898</v>
      </c>
      <c r="P406" s="3">
        <f t="shared" si="127"/>
        <v>0.6343240823634736</v>
      </c>
      <c r="Q406" s="3">
        <f t="shared" si="128"/>
        <v>0.53897117694155328</v>
      </c>
      <c r="R406" s="3">
        <f t="shared" si="129"/>
        <v>1.8573189648571167</v>
      </c>
      <c r="S406" s="3">
        <f t="shared" si="130"/>
        <v>36.828553333848696</v>
      </c>
      <c r="T406" s="3">
        <f t="shared" si="131"/>
        <v>34.152673523810812</v>
      </c>
      <c r="U406" s="36">
        <f t="shared" si="132"/>
        <v>29.018773142340486</v>
      </c>
      <c r="V406" s="3">
        <f t="shared" si="133"/>
        <v>100</v>
      </c>
    </row>
    <row r="407" spans="1:22" x14ac:dyDescent="0.3">
      <c r="A407" t="s">
        <v>870</v>
      </c>
      <c r="B407">
        <v>26.4877</v>
      </c>
      <c r="C407">
        <v>12.315099999999999</v>
      </c>
      <c r="D407">
        <v>21.478400000000001</v>
      </c>
      <c r="E407">
        <v>9.2300000000000004E-3</v>
      </c>
      <c r="F407">
        <v>9.7300000000000008E-3</v>
      </c>
      <c r="G407">
        <v>4.5100000000000001E-3</v>
      </c>
      <c r="H407">
        <v>60.304699999999997</v>
      </c>
      <c r="J407">
        <f t="shared" si="122"/>
        <v>7.8233333333333332E-3</v>
      </c>
      <c r="K407" s="43"/>
      <c r="L407" s="7">
        <f t="shared" si="124"/>
        <v>0.28803009102059696</v>
      </c>
      <c r="N407" s="3">
        <f t="shared" si="125"/>
        <v>21.478400000000001</v>
      </c>
      <c r="O407" s="3">
        <f t="shared" si="126"/>
        <v>0.38412663755458509</v>
      </c>
      <c r="P407" s="3">
        <f t="shared" si="127"/>
        <v>0.38457296329453894</v>
      </c>
      <c r="Q407" s="3">
        <f t="shared" si="128"/>
        <v>0.35345209500934083</v>
      </c>
      <c r="R407" s="3">
        <f t="shared" si="129"/>
        <v>1.1221516958584647</v>
      </c>
      <c r="S407" s="3">
        <f t="shared" si="130"/>
        <v>34.231257589529534</v>
      </c>
      <c r="T407" s="3">
        <f t="shared" si="131"/>
        <v>34.271031689733732</v>
      </c>
      <c r="U407" s="36">
        <f t="shared" si="132"/>
        <v>31.497710720736745</v>
      </c>
      <c r="V407" s="3">
        <f t="shared" si="133"/>
        <v>100.00000000000001</v>
      </c>
    </row>
    <row r="408" spans="1:22" x14ac:dyDescent="0.3">
      <c r="A408" t="s">
        <v>871</v>
      </c>
      <c r="B408">
        <v>42.2941</v>
      </c>
      <c r="C408">
        <v>21.0792</v>
      </c>
      <c r="D408">
        <v>35.228900000000003</v>
      </c>
      <c r="E408">
        <v>-8.0000000000000007E-5</v>
      </c>
      <c r="F408">
        <v>4.7499999999999999E-3</v>
      </c>
      <c r="G408">
        <v>4.5399999999999998E-3</v>
      </c>
      <c r="H408">
        <v>98.611500000000007</v>
      </c>
      <c r="J408">
        <f t="shared" si="122"/>
        <v>3.0699999999999998E-3</v>
      </c>
      <c r="K408" s="10">
        <f t="shared" si="123"/>
        <v>30.7</v>
      </c>
      <c r="L408" s="7">
        <f t="shared" si="124"/>
        <v>0.27299999999999996</v>
      </c>
      <c r="N408" s="3">
        <f t="shared" si="125"/>
        <v>35.228900000000003</v>
      </c>
      <c r="O408" s="3">
        <f t="shared" si="126"/>
        <v>0.65749220212102299</v>
      </c>
      <c r="P408" s="3">
        <f t="shared" si="127"/>
        <v>0.63077708146821843</v>
      </c>
      <c r="Q408" s="3">
        <f t="shared" si="128"/>
        <v>0.56437283159861229</v>
      </c>
      <c r="R408" s="3">
        <f t="shared" si="129"/>
        <v>1.8526421151878538</v>
      </c>
      <c r="S408" s="3">
        <f t="shared" si="130"/>
        <v>35.489434075310051</v>
      </c>
      <c r="T408" s="3">
        <f t="shared" si="131"/>
        <v>34.047432922804902</v>
      </c>
      <c r="U408" s="36">
        <f t="shared" si="132"/>
        <v>30.463133001885048</v>
      </c>
      <c r="V408" s="3">
        <f t="shared" si="133"/>
        <v>100</v>
      </c>
    </row>
    <row r="409" spans="1:22" x14ac:dyDescent="0.3">
      <c r="A409" t="s">
        <v>879</v>
      </c>
      <c r="B409">
        <v>41.367199999999997</v>
      </c>
      <c r="C409">
        <v>21.575099999999999</v>
      </c>
      <c r="D409">
        <v>36.046300000000002</v>
      </c>
      <c r="E409">
        <v>2.64E-3</v>
      </c>
      <c r="F409">
        <v>5.4999999999999997E-3</v>
      </c>
      <c r="G409">
        <v>3.0200000000000001E-3</v>
      </c>
      <c r="H409">
        <v>98.999799999999993</v>
      </c>
      <c r="J409">
        <f t="shared" si="122"/>
        <v>3.7199999999999998E-3</v>
      </c>
      <c r="K409" s="10">
        <f t="shared" si="123"/>
        <v>37.199999999999996</v>
      </c>
      <c r="L409" s="7">
        <f t="shared" si="124"/>
        <v>0.15531902652283139</v>
      </c>
      <c r="N409" s="3">
        <f t="shared" si="125"/>
        <v>36.046300000000002</v>
      </c>
      <c r="O409" s="3">
        <f t="shared" si="126"/>
        <v>0.67296007485963805</v>
      </c>
      <c r="P409" s="3">
        <f t="shared" si="127"/>
        <v>0.64541271262309763</v>
      </c>
      <c r="Q409" s="3">
        <f t="shared" si="128"/>
        <v>0.55200427008273278</v>
      </c>
      <c r="R409" s="3">
        <f t="shared" si="129"/>
        <v>1.8703770575654683</v>
      </c>
      <c r="S409" s="3">
        <f t="shared" si="130"/>
        <v>35.979914966214373</v>
      </c>
      <c r="T409" s="3">
        <f t="shared" si="131"/>
        <v>34.507090963956948</v>
      </c>
      <c r="U409" s="36">
        <f t="shared" si="132"/>
        <v>29.512994069828679</v>
      </c>
      <c r="V409" s="3">
        <f t="shared" si="133"/>
        <v>100</v>
      </c>
    </row>
    <row r="410" spans="1:22" x14ac:dyDescent="0.3">
      <c r="A410" t="s">
        <v>880</v>
      </c>
      <c r="B410">
        <v>40.912599999999998</v>
      </c>
      <c r="C410">
        <v>21.836500000000001</v>
      </c>
      <c r="D410">
        <v>35.9542</v>
      </c>
      <c r="E410">
        <v>2.0899999999999998E-3</v>
      </c>
      <c r="F410">
        <v>2.4099999999999998E-3</v>
      </c>
      <c r="G410">
        <v>3.82E-3</v>
      </c>
      <c r="H410">
        <v>98.711699999999993</v>
      </c>
      <c r="J410">
        <f t="shared" si="122"/>
        <v>2.7733333333333329E-3</v>
      </c>
      <c r="K410" s="10">
        <f t="shared" si="123"/>
        <v>27.733333333333331</v>
      </c>
      <c r="L410" s="7">
        <f t="shared" si="124"/>
        <v>9.2045278712888562E-2</v>
      </c>
      <c r="N410" s="3">
        <f t="shared" si="125"/>
        <v>35.9542</v>
      </c>
      <c r="O410" s="3">
        <f t="shared" si="126"/>
        <v>0.6811135371179039</v>
      </c>
      <c r="P410" s="3">
        <f t="shared" si="127"/>
        <v>0.64376365264100266</v>
      </c>
      <c r="Q410" s="3">
        <f t="shared" si="128"/>
        <v>0.54593808380037356</v>
      </c>
      <c r="R410" s="3">
        <f t="shared" si="129"/>
        <v>1.8708152735592802</v>
      </c>
      <c r="S410" s="3">
        <f t="shared" si="130"/>
        <v>36.407311119609666</v>
      </c>
      <c r="T410" s="3">
        <f t="shared" si="131"/>
        <v>34.410861496561537</v>
      </c>
      <c r="U410" s="36">
        <f t="shared" si="132"/>
        <v>29.181827383828793</v>
      </c>
      <c r="V410" s="3">
        <f t="shared" si="133"/>
        <v>100</v>
      </c>
    </row>
    <row r="411" spans="1:22" x14ac:dyDescent="0.3">
      <c r="A411" t="s">
        <v>881</v>
      </c>
      <c r="B411">
        <v>39.760300000000001</v>
      </c>
      <c r="C411">
        <v>22.9068</v>
      </c>
      <c r="D411">
        <v>36.206099999999999</v>
      </c>
      <c r="E411">
        <v>5.7000000000000002E-3</v>
      </c>
      <c r="F411">
        <v>5.9800000000000001E-3</v>
      </c>
      <c r="G411">
        <v>2.3900000000000002E-3</v>
      </c>
      <c r="H411">
        <v>98.887299999999996</v>
      </c>
      <c r="J411">
        <f t="shared" si="122"/>
        <v>4.6899999999999997E-3</v>
      </c>
      <c r="K411" s="10">
        <f t="shared" si="123"/>
        <v>46.9</v>
      </c>
      <c r="L411" s="7">
        <f t="shared" si="124"/>
        <v>0.19967723956425279</v>
      </c>
      <c r="N411" s="3">
        <f t="shared" si="125"/>
        <v>36.206099999999999</v>
      </c>
      <c r="O411" s="3">
        <f t="shared" si="126"/>
        <v>0.71449781659388645</v>
      </c>
      <c r="P411" s="3">
        <f t="shared" si="127"/>
        <v>0.64827394807520144</v>
      </c>
      <c r="Q411" s="3">
        <f t="shared" si="128"/>
        <v>0.53056178275954102</v>
      </c>
      <c r="R411" s="3">
        <f t="shared" si="129"/>
        <v>1.893333547428629</v>
      </c>
      <c r="S411" s="3">
        <f t="shared" si="130"/>
        <v>37.737556468286272</v>
      </c>
      <c r="T411" s="3">
        <f t="shared" si="131"/>
        <v>34.239817329367781</v>
      </c>
      <c r="U411" s="36">
        <f t="shared" si="132"/>
        <v>28.022626202345947</v>
      </c>
      <c r="V411" s="3">
        <f t="shared" si="133"/>
        <v>100</v>
      </c>
    </row>
    <row r="412" spans="1:22" x14ac:dyDescent="0.3">
      <c r="A412" t="s">
        <v>882</v>
      </c>
      <c r="B412">
        <v>40.981200000000001</v>
      </c>
      <c r="C412">
        <v>22.040400000000002</v>
      </c>
      <c r="D412">
        <v>35.940899999999999</v>
      </c>
      <c r="E412">
        <v>1.0399999999999999E-3</v>
      </c>
      <c r="F412">
        <v>7.0600000000000003E-3</v>
      </c>
      <c r="G412">
        <v>5.4299999999999999E-3</v>
      </c>
      <c r="H412">
        <v>98.975999999999999</v>
      </c>
      <c r="J412">
        <f t="shared" si="122"/>
        <v>4.5100000000000001E-3</v>
      </c>
      <c r="K412" s="10">
        <f t="shared" si="123"/>
        <v>45.1</v>
      </c>
      <c r="L412" s="7">
        <f t="shared" si="124"/>
        <v>0.31136634371749305</v>
      </c>
      <c r="N412" s="3">
        <f t="shared" si="125"/>
        <v>35.940899999999999</v>
      </c>
      <c r="O412" s="3">
        <f t="shared" si="126"/>
        <v>0.6874734872114785</v>
      </c>
      <c r="P412" s="3">
        <f t="shared" si="127"/>
        <v>0.64352551477170994</v>
      </c>
      <c r="Q412" s="3">
        <f t="shared" si="128"/>
        <v>0.54685348278622903</v>
      </c>
      <c r="R412" s="3">
        <f t="shared" si="129"/>
        <v>1.8778524847694176</v>
      </c>
      <c r="S412" s="3">
        <f t="shared" si="130"/>
        <v>36.609557608349284</v>
      </c>
      <c r="T412" s="3">
        <f t="shared" si="131"/>
        <v>34.26922615014292</v>
      </c>
      <c r="U412" s="36">
        <f t="shared" si="132"/>
        <v>29.121216241507781</v>
      </c>
      <c r="V412" s="3">
        <f t="shared" si="133"/>
        <v>99.999999999999986</v>
      </c>
    </row>
    <row r="413" spans="1:22" x14ac:dyDescent="0.3">
      <c r="A413" t="s">
        <v>883</v>
      </c>
      <c r="B413">
        <v>40.2348</v>
      </c>
      <c r="C413">
        <v>22.4682</v>
      </c>
      <c r="D413">
        <v>36.198300000000003</v>
      </c>
      <c r="E413">
        <v>4.7200000000000002E-3</v>
      </c>
      <c r="F413">
        <v>5.5599999999999998E-3</v>
      </c>
      <c r="G413">
        <v>3.2000000000000003E-4</v>
      </c>
      <c r="H413">
        <v>98.911900000000003</v>
      </c>
      <c r="J413">
        <f t="shared" si="122"/>
        <v>3.5333333333333341E-3</v>
      </c>
      <c r="K413" s="10">
        <f t="shared" si="123"/>
        <v>35.333333333333343</v>
      </c>
      <c r="L413" s="7">
        <f t="shared" si="124"/>
        <v>0.28143442101728289</v>
      </c>
      <c r="N413" s="3">
        <f t="shared" si="125"/>
        <v>36.198300000000003</v>
      </c>
      <c r="O413" s="3">
        <f t="shared" si="126"/>
        <v>0.70081721771678096</v>
      </c>
      <c r="P413" s="3">
        <f t="shared" si="127"/>
        <v>0.64813428827215758</v>
      </c>
      <c r="Q413" s="3">
        <f t="shared" si="128"/>
        <v>0.53689351481184955</v>
      </c>
      <c r="R413" s="3">
        <f t="shared" si="129"/>
        <v>1.885845020800788</v>
      </c>
      <c r="S413" s="3">
        <f t="shared" si="130"/>
        <v>37.161973014049281</v>
      </c>
      <c r="T413" s="3">
        <f t="shared" si="131"/>
        <v>34.368374979028751</v>
      </c>
      <c r="U413" s="36">
        <f t="shared" si="132"/>
        <v>28.469652006921969</v>
      </c>
      <c r="V413" s="3">
        <f t="shared" si="133"/>
        <v>100</v>
      </c>
    </row>
    <row r="414" spans="1:22" x14ac:dyDescent="0.3">
      <c r="A414" t="s">
        <v>884</v>
      </c>
      <c r="B414">
        <v>41.640599999999999</v>
      </c>
      <c r="C414">
        <v>21.058800000000002</v>
      </c>
      <c r="D414">
        <v>35.683599999999998</v>
      </c>
      <c r="E414">
        <v>1.2E-4</v>
      </c>
      <c r="F414">
        <v>1.0300000000000001E-3</v>
      </c>
      <c r="G414">
        <v>9.0000000000000006E-5</v>
      </c>
      <c r="H414">
        <v>98.384200000000007</v>
      </c>
      <c r="J414">
        <f t="shared" si="122"/>
        <v>4.1333333333333342E-4</v>
      </c>
      <c r="K414" s="10">
        <f t="shared" si="123"/>
        <v>4.1333333333333346</v>
      </c>
      <c r="L414" s="7">
        <f t="shared" si="124"/>
        <v>5.342596122984905E-2</v>
      </c>
      <c r="N414" s="3">
        <f t="shared" si="125"/>
        <v>35.683599999999998</v>
      </c>
      <c r="O414" s="3">
        <f t="shared" si="126"/>
        <v>0.65685589519650656</v>
      </c>
      <c r="P414" s="3">
        <f t="shared" si="127"/>
        <v>0.63891853178155766</v>
      </c>
      <c r="Q414" s="3">
        <f t="shared" si="128"/>
        <v>0.55565252201761406</v>
      </c>
      <c r="R414" s="3">
        <f t="shared" si="129"/>
        <v>1.8514269489956783</v>
      </c>
      <c r="S414" s="3">
        <f t="shared" si="130"/>
        <v>35.478358762835526</v>
      </c>
      <c r="T414" s="3">
        <f t="shared" si="131"/>
        <v>34.509518840489179</v>
      </c>
      <c r="U414" s="36">
        <f t="shared" si="132"/>
        <v>30.012122396675295</v>
      </c>
      <c r="V414" s="3">
        <f t="shared" si="133"/>
        <v>100</v>
      </c>
    </row>
    <row r="415" spans="1:22" x14ac:dyDescent="0.3">
      <c r="A415" t="s">
        <v>885</v>
      </c>
      <c r="B415">
        <v>40.008099999999999</v>
      </c>
      <c r="C415">
        <v>22.639299999999999</v>
      </c>
      <c r="D415">
        <v>36.105800000000002</v>
      </c>
      <c r="E415">
        <v>9.8799999999999999E-3</v>
      </c>
      <c r="F415">
        <v>4.0499999999999998E-3</v>
      </c>
      <c r="G415">
        <v>8.8299999999999993E-3</v>
      </c>
      <c r="H415">
        <v>98.775999999999996</v>
      </c>
      <c r="J415">
        <f t="shared" si="122"/>
        <v>7.586666666666666E-3</v>
      </c>
      <c r="K415" s="10">
        <f t="shared" si="123"/>
        <v>75.86666666666666</v>
      </c>
      <c r="L415" s="7">
        <f t="shared" si="124"/>
        <v>0.31075124027642004</v>
      </c>
      <c r="N415" s="3">
        <f t="shared" si="125"/>
        <v>36.105800000000002</v>
      </c>
      <c r="O415" s="3">
        <f t="shared" si="126"/>
        <v>0.70615408608858377</v>
      </c>
      <c r="P415" s="3">
        <f t="shared" si="127"/>
        <v>0.64647806624888093</v>
      </c>
      <c r="Q415" s="3">
        <f t="shared" si="128"/>
        <v>0.53386842807579393</v>
      </c>
      <c r="R415" s="3">
        <f t="shared" si="129"/>
        <v>1.8865005804132586</v>
      </c>
      <c r="S415" s="3">
        <f t="shared" si="130"/>
        <v>37.431957001247937</v>
      </c>
      <c r="T415" s="3">
        <f t="shared" si="131"/>
        <v>34.268638608489738</v>
      </c>
      <c r="U415" s="36">
        <f t="shared" si="132"/>
        <v>28.299404390262321</v>
      </c>
      <c r="V415" s="3">
        <f t="shared" si="133"/>
        <v>100</v>
      </c>
    </row>
    <row r="416" spans="1:22" x14ac:dyDescent="0.3">
      <c r="A416" t="s">
        <v>886</v>
      </c>
      <c r="B416">
        <v>41.501300000000001</v>
      </c>
      <c r="C416">
        <v>21.703900000000001</v>
      </c>
      <c r="D416">
        <v>35.713299999999997</v>
      </c>
      <c r="E416">
        <v>-7.2999999999999996E-4</v>
      </c>
      <c r="F416">
        <v>4.4400000000000004E-3</v>
      </c>
      <c r="G416">
        <v>2.96E-3</v>
      </c>
      <c r="H416">
        <v>98.925200000000004</v>
      </c>
      <c r="J416">
        <f t="shared" si="122"/>
        <v>2.2233333333333337E-3</v>
      </c>
      <c r="K416" s="10">
        <f t="shared" si="123"/>
        <v>22.233333333333338</v>
      </c>
      <c r="L416" s="7">
        <f t="shared" si="124"/>
        <v>0.26625614233916434</v>
      </c>
      <c r="N416" s="3">
        <f t="shared" si="125"/>
        <v>35.713299999999997</v>
      </c>
      <c r="O416" s="3">
        <f t="shared" si="126"/>
        <v>0.67697754210854644</v>
      </c>
      <c r="P416" s="3">
        <f t="shared" si="127"/>
        <v>0.63945031333930158</v>
      </c>
      <c r="Q416" s="3">
        <f t="shared" si="128"/>
        <v>0.55379370162796904</v>
      </c>
      <c r="R416" s="3">
        <f t="shared" si="129"/>
        <v>1.8702215570758172</v>
      </c>
      <c r="S416" s="3">
        <f t="shared" si="130"/>
        <v>36.197718903798432</v>
      </c>
      <c r="T416" s="3">
        <f t="shared" si="131"/>
        <v>34.191152963668827</v>
      </c>
      <c r="U416" s="36">
        <f t="shared" si="132"/>
        <v>29.611128132532734</v>
      </c>
      <c r="V416" s="3">
        <f t="shared" si="133"/>
        <v>100</v>
      </c>
    </row>
    <row r="417" spans="1:22" x14ac:dyDescent="0.3">
      <c r="A417" t="s">
        <v>887</v>
      </c>
      <c r="B417">
        <v>38.651600000000002</v>
      </c>
      <c r="C417">
        <v>23.761199999999999</v>
      </c>
      <c r="D417">
        <v>35.737699999999997</v>
      </c>
      <c r="E417">
        <v>-5.9999999999999995E-4</v>
      </c>
      <c r="F417">
        <v>3.9100000000000003E-3</v>
      </c>
      <c r="G417">
        <v>7.6000000000000004E-4</v>
      </c>
      <c r="H417">
        <v>98.154600000000002</v>
      </c>
      <c r="J417">
        <f t="shared" si="122"/>
        <v>1.3566666666666668E-3</v>
      </c>
      <c r="K417" s="10">
        <f t="shared" si="123"/>
        <v>13.566666666666668</v>
      </c>
      <c r="L417" s="7">
        <f t="shared" si="124"/>
        <v>0.23134462028180672</v>
      </c>
      <c r="N417" s="3">
        <f t="shared" si="125"/>
        <v>35.737699999999997</v>
      </c>
      <c r="O417" s="3">
        <f t="shared" si="126"/>
        <v>0.74114784778540233</v>
      </c>
      <c r="P417" s="3">
        <f t="shared" si="127"/>
        <v>0.63988719785138759</v>
      </c>
      <c r="Q417" s="3">
        <f t="shared" si="128"/>
        <v>0.51576728049105958</v>
      </c>
      <c r="R417" s="3">
        <f t="shared" si="129"/>
        <v>1.8968023261278495</v>
      </c>
      <c r="S417" s="3">
        <f t="shared" si="130"/>
        <v>39.073541695743728</v>
      </c>
      <c r="T417" s="3">
        <f t="shared" si="131"/>
        <v>33.735049195013346</v>
      </c>
      <c r="U417" s="36">
        <f t="shared" si="132"/>
        <v>27.191409109242915</v>
      </c>
      <c r="V417" s="3">
        <f t="shared" si="133"/>
        <v>99.999999999999986</v>
      </c>
    </row>
    <row r="418" spans="1:22" x14ac:dyDescent="0.3">
      <c r="A418" t="s">
        <v>888</v>
      </c>
      <c r="B418">
        <v>40.687199999999997</v>
      </c>
      <c r="C418">
        <v>22.310700000000001</v>
      </c>
      <c r="D418">
        <v>36.034100000000002</v>
      </c>
      <c r="E418">
        <v>5.2999999999999998E-4</v>
      </c>
      <c r="F418">
        <v>8.6599999999999993E-3</v>
      </c>
      <c r="G418">
        <v>2.7200000000000002E-3</v>
      </c>
      <c r="H418">
        <v>99.043899999999994</v>
      </c>
      <c r="J418">
        <f t="shared" si="122"/>
        <v>3.9699999999999996E-3</v>
      </c>
      <c r="K418" s="10">
        <f t="shared" si="123"/>
        <v>39.699999999999996</v>
      </c>
      <c r="L418" s="7">
        <f t="shared" si="124"/>
        <v>0.42066732699367076</v>
      </c>
      <c r="N418" s="3">
        <f t="shared" si="125"/>
        <v>36.034100000000002</v>
      </c>
      <c r="O418" s="3">
        <f t="shared" si="126"/>
        <v>0.69590455396132245</v>
      </c>
      <c r="P418" s="3">
        <f t="shared" si="127"/>
        <v>0.64519427036705468</v>
      </c>
      <c r="Q418" s="3">
        <f t="shared" si="128"/>
        <v>0.54293034427542031</v>
      </c>
      <c r="R418" s="3">
        <f t="shared" si="129"/>
        <v>1.8840291686037975</v>
      </c>
      <c r="S418" s="3">
        <f t="shared" si="130"/>
        <v>36.937037151979887</v>
      </c>
      <c r="T418" s="3">
        <f t="shared" si="131"/>
        <v>34.245450182981536</v>
      </c>
      <c r="U418" s="36">
        <f t="shared" si="132"/>
        <v>28.817512665038574</v>
      </c>
      <c r="V418" s="3">
        <f t="shared" si="133"/>
        <v>100</v>
      </c>
    </row>
    <row r="419" spans="1:22" x14ac:dyDescent="0.3">
      <c r="A419" t="s">
        <v>889</v>
      </c>
      <c r="B419">
        <v>42.265099999999997</v>
      </c>
      <c r="C419">
        <v>21.129899999999999</v>
      </c>
      <c r="D419">
        <v>35.618899999999996</v>
      </c>
      <c r="E419">
        <v>-7.1900000000000002E-3</v>
      </c>
      <c r="F419">
        <v>3.29E-3</v>
      </c>
      <c r="G419">
        <v>4.9199999999999999E-3</v>
      </c>
      <c r="H419">
        <v>99.014799999999994</v>
      </c>
      <c r="J419">
        <f t="shared" si="122"/>
        <v>3.3999999999999986E-4</v>
      </c>
      <c r="K419" s="10">
        <f t="shared" si="123"/>
        <v>3.3999999999999986</v>
      </c>
      <c r="L419" s="7">
        <f t="shared" si="124"/>
        <v>0.65719023121163334</v>
      </c>
      <c r="N419" s="3">
        <f t="shared" si="125"/>
        <v>35.618899999999996</v>
      </c>
      <c r="O419" s="3">
        <f t="shared" si="126"/>
        <v>0.659073611977542</v>
      </c>
      <c r="P419" s="3">
        <f t="shared" si="127"/>
        <v>0.63776007162041171</v>
      </c>
      <c r="Q419" s="3">
        <f t="shared" si="128"/>
        <v>0.56398585535094736</v>
      </c>
      <c r="R419" s="3">
        <f t="shared" si="129"/>
        <v>1.8608195389489011</v>
      </c>
      <c r="S419" s="3">
        <f t="shared" si="130"/>
        <v>35.418459349896175</v>
      </c>
      <c r="T419" s="3">
        <f t="shared" si="131"/>
        <v>34.27307475396865</v>
      </c>
      <c r="U419" s="36">
        <f t="shared" si="132"/>
        <v>30.308465896135171</v>
      </c>
      <c r="V419" s="3">
        <f t="shared" si="133"/>
        <v>100</v>
      </c>
    </row>
    <row r="420" spans="1:22" x14ac:dyDescent="0.3">
      <c r="A420" t="s">
        <v>890</v>
      </c>
      <c r="B420">
        <v>39.818100000000001</v>
      </c>
      <c r="C420">
        <v>21.526299999999999</v>
      </c>
      <c r="D420">
        <v>34.6387</v>
      </c>
      <c r="E420">
        <v>-5.2999999999999998E-4</v>
      </c>
      <c r="F420">
        <v>2.0600000000000002E-3</v>
      </c>
      <c r="G420">
        <v>1.32E-3</v>
      </c>
      <c r="H420">
        <v>95.986000000000004</v>
      </c>
      <c r="J420">
        <f t="shared" si="122"/>
        <v>9.5E-4</v>
      </c>
      <c r="K420" s="10">
        <f t="shared" si="123"/>
        <v>9.5</v>
      </c>
      <c r="L420" s="7">
        <f t="shared" si="124"/>
        <v>0.13340539719216762</v>
      </c>
      <c r="N420" s="3">
        <f t="shared" si="125"/>
        <v>34.6387</v>
      </c>
      <c r="O420" s="3">
        <f t="shared" si="126"/>
        <v>0.67143792888334364</v>
      </c>
      <c r="P420" s="3">
        <f t="shared" si="127"/>
        <v>0.6202094897045658</v>
      </c>
      <c r="Q420" s="3">
        <f t="shared" si="128"/>
        <v>0.53133306645316258</v>
      </c>
      <c r="R420" s="3">
        <f t="shared" si="129"/>
        <v>1.822980485041072</v>
      </c>
      <c r="S420" s="3">
        <f t="shared" si="130"/>
        <v>36.831876939605088</v>
      </c>
      <c r="T420" s="3">
        <f t="shared" si="131"/>
        <v>34.021729513500105</v>
      </c>
      <c r="U420" s="36">
        <f t="shared" si="132"/>
        <v>29.146393546894803</v>
      </c>
      <c r="V420" s="3">
        <f t="shared" si="133"/>
        <v>99.999999999999986</v>
      </c>
    </row>
    <row r="421" spans="1:22" x14ac:dyDescent="0.3">
      <c r="A421" t="s">
        <v>891</v>
      </c>
      <c r="B421">
        <v>39.7196</v>
      </c>
      <c r="C421">
        <v>23.007400000000001</v>
      </c>
      <c r="D421">
        <v>36.307200000000002</v>
      </c>
      <c r="E421">
        <v>-1.92E-3</v>
      </c>
      <c r="F421">
        <v>1.73E-3</v>
      </c>
      <c r="G421">
        <v>-6.0999999999999997E-4</v>
      </c>
      <c r="H421">
        <v>99.0334</v>
      </c>
      <c r="J421">
        <f t="shared" si="122"/>
        <v>-2.6666666666666668E-4</v>
      </c>
      <c r="K421" s="10">
        <f t="shared" si="123"/>
        <v>-2.666666666666667</v>
      </c>
      <c r="L421" s="7">
        <f t="shared" si="124"/>
        <v>0.18490628256858482</v>
      </c>
      <c r="N421" s="3">
        <f t="shared" si="125"/>
        <v>36.307200000000002</v>
      </c>
      <c r="O421" s="3">
        <f t="shared" si="126"/>
        <v>0.71763568309419834</v>
      </c>
      <c r="P421" s="3">
        <f t="shared" si="127"/>
        <v>0.65008415398388542</v>
      </c>
      <c r="Q421" s="3">
        <f t="shared" si="128"/>
        <v>0.5300186816119562</v>
      </c>
      <c r="R421" s="3">
        <f t="shared" si="129"/>
        <v>1.8977385186900402</v>
      </c>
      <c r="S421" s="3">
        <f t="shared" si="130"/>
        <v>37.815308907233636</v>
      </c>
      <c r="T421" s="3">
        <f t="shared" si="131"/>
        <v>34.255728467408758</v>
      </c>
      <c r="U421" s="36">
        <f t="shared" si="132"/>
        <v>27.928962625357595</v>
      </c>
      <c r="V421" s="3">
        <f t="shared" si="133"/>
        <v>100</v>
      </c>
    </row>
    <row r="422" spans="1:22" x14ac:dyDescent="0.3">
      <c r="A422" t="s">
        <v>892</v>
      </c>
      <c r="B422">
        <v>41.691600000000001</v>
      </c>
      <c r="C422">
        <v>21.6248</v>
      </c>
      <c r="D422">
        <v>35.969000000000001</v>
      </c>
      <c r="E422">
        <v>3.0899999999999999E-3</v>
      </c>
      <c r="F422">
        <v>4.9699999999999996E-3</v>
      </c>
      <c r="G422">
        <v>7.1799999999999998E-3</v>
      </c>
      <c r="H422">
        <v>99.300700000000006</v>
      </c>
      <c r="J422">
        <f t="shared" si="122"/>
        <v>5.0800000000000003E-3</v>
      </c>
      <c r="K422" s="10">
        <f t="shared" si="123"/>
        <v>50.800000000000004</v>
      </c>
      <c r="L422" s="7">
        <f t="shared" si="124"/>
        <v>0.20472176239960418</v>
      </c>
      <c r="N422" s="3">
        <f t="shared" si="125"/>
        <v>35.969000000000001</v>
      </c>
      <c r="O422" s="3">
        <f t="shared" si="126"/>
        <v>0.67451029320024947</v>
      </c>
      <c r="P422" s="3">
        <f t="shared" si="127"/>
        <v>0.64402864816472694</v>
      </c>
      <c r="Q422" s="3">
        <f t="shared" si="128"/>
        <v>0.55633306645316261</v>
      </c>
      <c r="R422" s="3">
        <f t="shared" si="129"/>
        <v>1.8748720078181389</v>
      </c>
      <c r="S422" s="3">
        <f t="shared" si="130"/>
        <v>35.976338138687296</v>
      </c>
      <c r="T422" s="3">
        <f t="shared" si="131"/>
        <v>34.350539422379455</v>
      </c>
      <c r="U422" s="36">
        <f t="shared" si="132"/>
        <v>29.673122438933255</v>
      </c>
      <c r="V422" s="3">
        <f t="shared" si="133"/>
        <v>100</v>
      </c>
    </row>
    <row r="423" spans="1:22" x14ac:dyDescent="0.3">
      <c r="A423" t="s">
        <v>912</v>
      </c>
      <c r="B423">
        <v>39.978299999999997</v>
      </c>
      <c r="C423">
        <v>21.677600000000002</v>
      </c>
      <c r="D423">
        <v>34.095700000000001</v>
      </c>
      <c r="E423">
        <v>3.7399999999999998E-3</v>
      </c>
      <c r="F423">
        <v>2.8999999999999998E-3</v>
      </c>
      <c r="G423">
        <v>9.1E-4</v>
      </c>
      <c r="H423">
        <v>95.759100000000004</v>
      </c>
      <c r="J423">
        <f t="shared" si="122"/>
        <v>2.5166666666666666E-3</v>
      </c>
      <c r="K423" s="10">
        <f t="shared" si="123"/>
        <v>25.166666666666668</v>
      </c>
      <c r="L423" s="7">
        <f t="shared" si="124"/>
        <v>0.14534212511633826</v>
      </c>
      <c r="N423" s="3">
        <f t="shared" si="125"/>
        <v>34.095700000000001</v>
      </c>
      <c r="O423" s="3">
        <f t="shared" si="126"/>
        <v>0.67615720524017464</v>
      </c>
      <c r="P423" s="3">
        <f t="shared" si="127"/>
        <v>0.61048701880035805</v>
      </c>
      <c r="Q423" s="3">
        <f t="shared" si="128"/>
        <v>0.53347077662129705</v>
      </c>
      <c r="R423" s="3">
        <f t="shared" si="129"/>
        <v>1.8201150006618296</v>
      </c>
      <c r="S423" s="3">
        <f t="shared" si="130"/>
        <v>37.149147443667601</v>
      </c>
      <c r="T423" s="3">
        <f t="shared" si="131"/>
        <v>33.541123422331722</v>
      </c>
      <c r="U423" s="36">
        <f t="shared" si="132"/>
        <v>29.309729134000687</v>
      </c>
      <c r="V423" s="3">
        <f t="shared" si="133"/>
        <v>100.00000000000001</v>
      </c>
    </row>
    <row r="424" spans="1:22" x14ac:dyDescent="0.3">
      <c r="A424" t="s">
        <v>913</v>
      </c>
      <c r="B424">
        <v>41.044600000000003</v>
      </c>
      <c r="C424">
        <v>21.250699999999998</v>
      </c>
      <c r="D424">
        <v>33.950299999999999</v>
      </c>
      <c r="E424">
        <v>6.3099999999999996E-3</v>
      </c>
      <c r="F424">
        <v>5.0600000000000003E-3</v>
      </c>
      <c r="G424">
        <v>4.2999999999999999E-4</v>
      </c>
      <c r="H424">
        <v>96.257499999999993</v>
      </c>
      <c r="J424">
        <f t="shared" si="122"/>
        <v>3.933333333333333E-3</v>
      </c>
      <c r="K424" s="10">
        <f t="shared" si="123"/>
        <v>39.333333333333329</v>
      </c>
      <c r="L424" s="7">
        <f t="shared" si="124"/>
        <v>0.30976819290129415</v>
      </c>
      <c r="N424" s="3">
        <f t="shared" si="125"/>
        <v>33.950299999999999</v>
      </c>
      <c r="O424" s="3">
        <f t="shared" si="126"/>
        <v>0.66284154709918897</v>
      </c>
      <c r="P424" s="3">
        <f t="shared" si="127"/>
        <v>0.60788361683079672</v>
      </c>
      <c r="Q424" s="3">
        <f t="shared" si="128"/>
        <v>0.5476994929276755</v>
      </c>
      <c r="R424" s="3">
        <f t="shared" si="129"/>
        <v>1.8184246568576612</v>
      </c>
      <c r="S424" s="3">
        <f t="shared" si="130"/>
        <v>36.451416592899477</v>
      </c>
      <c r="T424" s="3">
        <f t="shared" si="131"/>
        <v>33.429134088032733</v>
      </c>
      <c r="U424" s="36">
        <f t="shared" si="132"/>
        <v>30.119449319067783</v>
      </c>
      <c r="V424" s="3">
        <f t="shared" si="133"/>
        <v>99.999999999999986</v>
      </c>
    </row>
    <row r="425" spans="1:22" x14ac:dyDescent="0.3">
      <c r="A425" t="s">
        <v>914</v>
      </c>
      <c r="B425">
        <v>40.817999999999998</v>
      </c>
      <c r="C425">
        <v>21.491599999999998</v>
      </c>
      <c r="D425">
        <v>33.982500000000002</v>
      </c>
      <c r="E425">
        <v>6.96E-3</v>
      </c>
      <c r="F425">
        <v>5.9100000000000003E-3</v>
      </c>
      <c r="G425">
        <v>-6.7000000000000002E-4</v>
      </c>
      <c r="H425">
        <v>96.304199999999994</v>
      </c>
      <c r="J425">
        <f t="shared" si="122"/>
        <v>4.0666666666666663E-3</v>
      </c>
      <c r="K425" s="10">
        <f t="shared" si="123"/>
        <v>40.666666666666664</v>
      </c>
      <c r="L425" s="7">
        <f t="shared" si="124"/>
        <v>0.41355330168351145</v>
      </c>
      <c r="N425" s="3">
        <f t="shared" si="125"/>
        <v>33.982500000000002</v>
      </c>
      <c r="O425" s="3">
        <f t="shared" si="126"/>
        <v>0.67035558328134737</v>
      </c>
      <c r="P425" s="3">
        <f t="shared" si="127"/>
        <v>0.6084601611459266</v>
      </c>
      <c r="Q425" s="3">
        <f t="shared" si="128"/>
        <v>0.54467574059247392</v>
      </c>
      <c r="R425" s="3">
        <f t="shared" si="129"/>
        <v>1.8234914850197477</v>
      </c>
      <c r="S425" s="3">
        <f t="shared" si="130"/>
        <v>36.762199812196421</v>
      </c>
      <c r="T425" s="3">
        <f t="shared" si="131"/>
        <v>33.367864130132595</v>
      </c>
      <c r="U425" s="36">
        <f t="shared" si="132"/>
        <v>29.869936057670994</v>
      </c>
      <c r="V425" s="3">
        <f t="shared" si="133"/>
        <v>100.00000000000001</v>
      </c>
    </row>
    <row r="426" spans="1:22" x14ac:dyDescent="0.3">
      <c r="A426" t="s">
        <v>915</v>
      </c>
      <c r="B426">
        <v>39.813299999999998</v>
      </c>
      <c r="C426">
        <v>21.9391</v>
      </c>
      <c r="D426">
        <v>34.254300000000001</v>
      </c>
      <c r="E426">
        <v>6.9899999999999997E-3</v>
      </c>
      <c r="F426">
        <v>8.43E-3</v>
      </c>
      <c r="G426">
        <v>9.1299999999999992E-3</v>
      </c>
      <c r="H426">
        <v>96.031300000000002</v>
      </c>
      <c r="J426">
        <f t="shared" si="122"/>
        <v>8.1833333333333324E-3</v>
      </c>
      <c r="K426" s="10">
        <f t="shared" si="123"/>
        <v>81.833333333333329</v>
      </c>
      <c r="L426" s="7">
        <f t="shared" si="124"/>
        <v>0.10911156370125639</v>
      </c>
      <c r="N426" s="3">
        <f t="shared" si="125"/>
        <v>34.254300000000001</v>
      </c>
      <c r="O426" s="3">
        <f t="shared" si="126"/>
        <v>0.68431378665003118</v>
      </c>
      <c r="P426" s="3">
        <f t="shared" si="127"/>
        <v>0.61332676812891673</v>
      </c>
      <c r="Q426" s="3">
        <f t="shared" si="128"/>
        <v>0.53126901521216974</v>
      </c>
      <c r="R426" s="3">
        <f t="shared" si="129"/>
        <v>1.8289095699911178</v>
      </c>
      <c r="S426" s="3">
        <f t="shared" si="130"/>
        <v>37.416491109145142</v>
      </c>
      <c r="T426" s="3">
        <f t="shared" si="131"/>
        <v>33.53510628368003</v>
      </c>
      <c r="U426" s="36">
        <f t="shared" si="132"/>
        <v>29.048402607174825</v>
      </c>
      <c r="V426" s="3">
        <f t="shared" si="133"/>
        <v>99.999999999999986</v>
      </c>
    </row>
    <row r="427" spans="1:22" x14ac:dyDescent="0.3">
      <c r="A427" t="s">
        <v>916</v>
      </c>
      <c r="B427">
        <v>38.4298</v>
      </c>
      <c r="C427">
        <v>22.7075</v>
      </c>
      <c r="D427">
        <v>34.721600000000002</v>
      </c>
      <c r="E427">
        <v>3.3300000000000001E-3</v>
      </c>
      <c r="F427">
        <v>-1.0399999999999999E-3</v>
      </c>
      <c r="G427">
        <v>5.7600000000000004E-3</v>
      </c>
      <c r="H427">
        <v>95.866900000000001</v>
      </c>
      <c r="J427">
        <f t="shared" si="122"/>
        <v>2.683333333333334E-3</v>
      </c>
      <c r="K427" s="10">
        <f t="shared" si="123"/>
        <v>26.833333333333339</v>
      </c>
      <c r="L427" s="7">
        <f t="shared" si="124"/>
        <v>0.34458138854751474</v>
      </c>
      <c r="N427" s="3">
        <f t="shared" si="125"/>
        <v>34.721600000000002</v>
      </c>
      <c r="O427" s="3">
        <f t="shared" si="126"/>
        <v>0.70828134747348714</v>
      </c>
      <c r="P427" s="3">
        <f t="shared" si="127"/>
        <v>0.62169382273948082</v>
      </c>
      <c r="Q427" s="3">
        <f t="shared" si="128"/>
        <v>0.51280757939685084</v>
      </c>
      <c r="R427" s="3">
        <f t="shared" si="129"/>
        <v>1.8427827496098188</v>
      </c>
      <c r="S427" s="3">
        <f t="shared" si="130"/>
        <v>38.435423145970674</v>
      </c>
      <c r="T427" s="3">
        <f t="shared" si="131"/>
        <v>33.736685611535869</v>
      </c>
      <c r="U427" s="36">
        <f t="shared" si="132"/>
        <v>27.827891242493454</v>
      </c>
      <c r="V427" s="3">
        <f t="shared" si="133"/>
        <v>100</v>
      </c>
    </row>
    <row r="428" spans="1:22" x14ac:dyDescent="0.3">
      <c r="A428" t="s">
        <v>917</v>
      </c>
      <c r="B428">
        <v>40.749699999999997</v>
      </c>
      <c r="C428">
        <v>21.296199999999999</v>
      </c>
      <c r="D428">
        <v>34.251199999999997</v>
      </c>
      <c r="E428">
        <v>-2.7299999999999998E-3</v>
      </c>
      <c r="F428">
        <v>5.3099999999999996E-3</v>
      </c>
      <c r="G428">
        <v>7.5199999999999998E-3</v>
      </c>
      <c r="H428">
        <v>96.307199999999995</v>
      </c>
      <c r="J428">
        <f t="shared" si="122"/>
        <v>3.3666666666666667E-3</v>
      </c>
      <c r="K428" s="10">
        <f t="shared" si="123"/>
        <v>33.666666666666664</v>
      </c>
      <c r="L428" s="7">
        <f t="shared" si="124"/>
        <v>0.539425929422505</v>
      </c>
      <c r="N428" s="3">
        <f t="shared" si="125"/>
        <v>34.251199999999997</v>
      </c>
      <c r="O428" s="3">
        <f t="shared" si="126"/>
        <v>0.66426076107298804</v>
      </c>
      <c r="P428" s="3">
        <f t="shared" si="127"/>
        <v>0.61327126230975826</v>
      </c>
      <c r="Q428" s="3">
        <f t="shared" si="128"/>
        <v>0.54376434480918068</v>
      </c>
      <c r="R428" s="3">
        <f t="shared" si="129"/>
        <v>1.821296368191927</v>
      </c>
      <c r="S428" s="3">
        <f t="shared" si="130"/>
        <v>36.47186546209533</v>
      </c>
      <c r="T428" s="3">
        <f t="shared" si="131"/>
        <v>33.672238797608593</v>
      </c>
      <c r="U428" s="36">
        <f t="shared" si="132"/>
        <v>29.855895740296074</v>
      </c>
      <c r="V428" s="3">
        <f t="shared" si="133"/>
        <v>100</v>
      </c>
    </row>
    <row r="429" spans="1:22" x14ac:dyDescent="0.3">
      <c r="A429" t="s">
        <v>918</v>
      </c>
      <c r="B429">
        <v>42.121600000000001</v>
      </c>
      <c r="C429">
        <v>20.279299999999999</v>
      </c>
      <c r="D429">
        <v>34.046399999999998</v>
      </c>
      <c r="E429">
        <v>1.3780000000000001E-2</v>
      </c>
      <c r="F429">
        <v>1.6799999999999999E-2</v>
      </c>
      <c r="G429">
        <v>1.1310000000000001E-2</v>
      </c>
      <c r="H429">
        <v>96.489199999999997</v>
      </c>
      <c r="J429">
        <f t="shared" si="122"/>
        <v>1.3963333333333333E-2</v>
      </c>
      <c r="K429" s="10">
        <f t="shared" si="123"/>
        <v>139.63333333333333</v>
      </c>
      <c r="L429" s="7">
        <f t="shared" si="124"/>
        <v>0.27495878479025415</v>
      </c>
      <c r="N429" s="3">
        <f t="shared" si="125"/>
        <v>34.046399999999998</v>
      </c>
      <c r="O429" s="3">
        <f t="shared" si="126"/>
        <v>0.6325421085464753</v>
      </c>
      <c r="P429" s="3">
        <f t="shared" si="127"/>
        <v>0.60960429722470899</v>
      </c>
      <c r="Q429" s="3">
        <f t="shared" si="128"/>
        <v>0.56207099012543371</v>
      </c>
      <c r="R429" s="3">
        <f t="shared" si="129"/>
        <v>1.8042173958966179</v>
      </c>
      <c r="S429" s="3">
        <f t="shared" si="130"/>
        <v>35.059084896591926</v>
      </c>
      <c r="T429" s="3">
        <f t="shared" si="131"/>
        <v>33.787740801698789</v>
      </c>
      <c r="U429" s="36">
        <f t="shared" si="132"/>
        <v>31.153174301709292</v>
      </c>
      <c r="V429" s="3">
        <f t="shared" si="133"/>
        <v>100</v>
      </c>
    </row>
    <row r="430" spans="1:22" x14ac:dyDescent="0.3">
      <c r="A430" t="s">
        <v>919</v>
      </c>
      <c r="B430">
        <v>40.905700000000003</v>
      </c>
      <c r="C430">
        <v>21.088699999999999</v>
      </c>
      <c r="D430">
        <v>34.408000000000001</v>
      </c>
      <c r="E430">
        <v>2.9399999999999999E-3</v>
      </c>
      <c r="F430">
        <v>5.5999999999999999E-3</v>
      </c>
      <c r="G430">
        <v>8.5699999999999995E-3</v>
      </c>
      <c r="H430">
        <v>96.419499999999999</v>
      </c>
      <c r="J430">
        <f t="shared" si="122"/>
        <v>5.7033333333333337E-3</v>
      </c>
      <c r="K430" s="10">
        <f t="shared" si="123"/>
        <v>57.033333333333339</v>
      </c>
      <c r="L430" s="7">
        <f t="shared" si="124"/>
        <v>0.2816422080110389</v>
      </c>
      <c r="N430" s="3">
        <f t="shared" si="125"/>
        <v>34.408000000000001</v>
      </c>
      <c r="O430" s="3">
        <f t="shared" si="126"/>
        <v>0.65778852152214595</v>
      </c>
      <c r="P430" s="3">
        <f t="shared" si="127"/>
        <v>0.61607878245299907</v>
      </c>
      <c r="Q430" s="3">
        <f t="shared" si="128"/>
        <v>0.54584601014144651</v>
      </c>
      <c r="R430" s="3">
        <f t="shared" si="129"/>
        <v>1.8197133141165915</v>
      </c>
      <c r="S430" s="3">
        <f t="shared" si="130"/>
        <v>36.14792046743252</v>
      </c>
      <c r="T430" s="3">
        <f t="shared" si="131"/>
        <v>33.855815510812164</v>
      </c>
      <c r="U430" s="36">
        <f t="shared" si="132"/>
        <v>29.996264021755319</v>
      </c>
      <c r="V430" s="3">
        <f t="shared" si="133"/>
        <v>100.00000000000001</v>
      </c>
    </row>
    <row r="431" spans="1:22" x14ac:dyDescent="0.3">
      <c r="A431" t="s">
        <v>920</v>
      </c>
      <c r="B431">
        <v>41.614199999999997</v>
      </c>
      <c r="C431">
        <v>20.528300000000002</v>
      </c>
      <c r="D431">
        <v>33.862900000000003</v>
      </c>
      <c r="E431">
        <v>5.0600000000000003E-3</v>
      </c>
      <c r="F431">
        <v>8.0599999999999995E-3</v>
      </c>
      <c r="G431">
        <v>7.3600000000000002E-3</v>
      </c>
      <c r="H431">
        <v>96.025999999999996</v>
      </c>
      <c r="J431">
        <f t="shared" si="122"/>
        <v>6.8266666666666658E-3</v>
      </c>
      <c r="K431" s="10">
        <f t="shared" si="123"/>
        <v>68.266666666666652</v>
      </c>
      <c r="L431" s="7">
        <f t="shared" si="124"/>
        <v>0.15695009822658068</v>
      </c>
      <c r="N431" s="3">
        <f t="shared" si="125"/>
        <v>33.862900000000003</v>
      </c>
      <c r="O431" s="3">
        <f t="shared" si="126"/>
        <v>0.64030879600748591</v>
      </c>
      <c r="P431" s="3">
        <f t="shared" si="127"/>
        <v>0.60631871083258737</v>
      </c>
      <c r="Q431" s="3">
        <f t="shared" si="128"/>
        <v>0.55530024019215374</v>
      </c>
      <c r="R431" s="3">
        <f t="shared" si="129"/>
        <v>1.8019277470322268</v>
      </c>
      <c r="S431" s="3">
        <f t="shared" si="130"/>
        <v>35.534654320189802</v>
      </c>
      <c r="T431" s="3">
        <f t="shared" si="131"/>
        <v>33.648336445853261</v>
      </c>
      <c r="U431" s="36">
        <f t="shared" si="132"/>
        <v>30.817009233956949</v>
      </c>
      <c r="V431" s="3">
        <f t="shared" si="133"/>
        <v>100.00000000000001</v>
      </c>
    </row>
    <row r="432" spans="1:22" x14ac:dyDescent="0.3">
      <c r="A432" t="s">
        <v>921</v>
      </c>
      <c r="B432">
        <v>42.392899999999997</v>
      </c>
      <c r="C432">
        <v>20.215900000000001</v>
      </c>
      <c r="D432">
        <v>33.882899999999999</v>
      </c>
      <c r="E432">
        <v>5.8599999999999998E-3</v>
      </c>
      <c r="F432">
        <v>6.3600000000000002E-3</v>
      </c>
      <c r="G432">
        <v>1.74E-3</v>
      </c>
      <c r="H432">
        <v>96.505700000000004</v>
      </c>
      <c r="J432">
        <f t="shared" si="122"/>
        <v>4.6533333333333331E-3</v>
      </c>
      <c r="K432" s="10">
        <f t="shared" si="123"/>
        <v>46.533333333333331</v>
      </c>
      <c r="L432" s="7">
        <f t="shared" si="124"/>
        <v>0.25353763691675707</v>
      </c>
      <c r="N432" s="3">
        <f t="shared" si="125"/>
        <v>33.882899999999999</v>
      </c>
      <c r="O432" s="3">
        <f t="shared" si="126"/>
        <v>0.63056456643792891</v>
      </c>
      <c r="P432" s="3">
        <f t="shared" si="127"/>
        <v>0.60667681289167408</v>
      </c>
      <c r="Q432" s="3">
        <f t="shared" si="128"/>
        <v>0.56569121964238056</v>
      </c>
      <c r="R432" s="3">
        <f t="shared" si="129"/>
        <v>1.8029325989719833</v>
      </c>
      <c r="S432" s="3">
        <f t="shared" si="130"/>
        <v>34.974383778820759</v>
      </c>
      <c r="T432" s="3">
        <f t="shared" si="131"/>
        <v>33.649444978564141</v>
      </c>
      <c r="U432" s="36">
        <f t="shared" si="132"/>
        <v>31.376171242615108</v>
      </c>
      <c r="V432" s="3">
        <f t="shared" si="133"/>
        <v>100</v>
      </c>
    </row>
    <row r="433" spans="1:22" x14ac:dyDescent="0.3">
      <c r="A433" t="s">
        <v>922</v>
      </c>
      <c r="B433">
        <v>42.049199999999999</v>
      </c>
      <c r="C433">
        <v>20.467700000000001</v>
      </c>
      <c r="D433">
        <v>34.2682</v>
      </c>
      <c r="E433">
        <v>1.5350000000000001E-2</v>
      </c>
      <c r="F433">
        <v>1.9120000000000002E-2</v>
      </c>
      <c r="G433">
        <v>1.3820000000000001E-2</v>
      </c>
      <c r="H433">
        <v>96.833299999999994</v>
      </c>
      <c r="J433">
        <f t="shared" si="122"/>
        <v>1.6096666666666665E-2</v>
      </c>
      <c r="K433" s="10">
        <f t="shared" si="123"/>
        <v>160.96666666666664</v>
      </c>
      <c r="L433" s="7">
        <f t="shared" si="124"/>
        <v>0.27277524325593289</v>
      </c>
      <c r="N433" s="3">
        <f t="shared" si="125"/>
        <v>34.2682</v>
      </c>
      <c r="O433" s="3">
        <f t="shared" si="126"/>
        <v>0.6384185901434809</v>
      </c>
      <c r="P433" s="3">
        <f t="shared" si="127"/>
        <v>0.61357564905998208</v>
      </c>
      <c r="Q433" s="3">
        <f t="shared" si="128"/>
        <v>0.56110488390712565</v>
      </c>
      <c r="R433" s="3">
        <f t="shared" si="129"/>
        <v>1.8130991231105886</v>
      </c>
      <c r="S433" s="3">
        <f t="shared" si="130"/>
        <v>35.211455458000408</v>
      </c>
      <c r="T433" s="3">
        <f t="shared" si="131"/>
        <v>33.841263350639075</v>
      </c>
      <c r="U433" s="36">
        <f t="shared" si="132"/>
        <v>30.947281191360517</v>
      </c>
      <c r="V433" s="3">
        <f t="shared" si="133"/>
        <v>100</v>
      </c>
    </row>
    <row r="434" spans="1:22" x14ac:dyDescent="0.3">
      <c r="A434" t="s">
        <v>923</v>
      </c>
      <c r="B434">
        <v>42.112099999999998</v>
      </c>
      <c r="C434">
        <v>20.202100000000002</v>
      </c>
      <c r="D434">
        <v>34.169600000000003</v>
      </c>
      <c r="E434">
        <v>5.0400000000000002E-3</v>
      </c>
      <c r="F434">
        <v>4.5700000000000003E-3</v>
      </c>
      <c r="G434">
        <v>2.63E-3</v>
      </c>
      <c r="H434">
        <v>96.496099999999998</v>
      </c>
      <c r="J434">
        <f t="shared" ref="J434:J482" si="134">AVERAGE(E434:G434)</f>
        <v>4.0800000000000003E-3</v>
      </c>
      <c r="K434" s="10">
        <f t="shared" ref="K434:K482" si="135">J434*10000</f>
        <v>40.800000000000004</v>
      </c>
      <c r="L434" s="7">
        <f t="shared" si="124"/>
        <v>0.12775366922323603</v>
      </c>
      <c r="N434" s="3">
        <f t="shared" si="125"/>
        <v>34.169600000000003</v>
      </c>
      <c r="O434" s="3">
        <f t="shared" si="126"/>
        <v>0.63013412351840303</v>
      </c>
      <c r="P434" s="3">
        <f t="shared" si="127"/>
        <v>0.61181020590868396</v>
      </c>
      <c r="Q434" s="3">
        <f t="shared" si="128"/>
        <v>0.56194422204430206</v>
      </c>
      <c r="R434" s="3">
        <f t="shared" si="129"/>
        <v>1.8038885514713892</v>
      </c>
      <c r="S434" s="3">
        <f t="shared" si="130"/>
        <v>34.931987511335862</v>
      </c>
      <c r="T434" s="3">
        <f t="shared" si="131"/>
        <v>33.916186529907563</v>
      </c>
      <c r="U434" s="36">
        <f t="shared" si="132"/>
        <v>31.151825958756568</v>
      </c>
      <c r="V434" s="3">
        <f t="shared" si="133"/>
        <v>100</v>
      </c>
    </row>
    <row r="435" spans="1:22" x14ac:dyDescent="0.3">
      <c r="A435" t="s">
        <v>924</v>
      </c>
      <c r="B435">
        <v>41.926400000000001</v>
      </c>
      <c r="C435">
        <v>20.357900000000001</v>
      </c>
      <c r="D435">
        <v>34.276600000000002</v>
      </c>
      <c r="E435">
        <v>7.7799999999999996E-3</v>
      </c>
      <c r="F435">
        <v>1.251E-2</v>
      </c>
      <c r="G435">
        <v>4.9899999999999996E-3</v>
      </c>
      <c r="H435">
        <v>96.586100000000002</v>
      </c>
      <c r="J435">
        <f t="shared" si="134"/>
        <v>8.4266666666666656E-3</v>
      </c>
      <c r="K435" s="10">
        <f t="shared" si="135"/>
        <v>84.266666666666652</v>
      </c>
      <c r="L435" s="7">
        <f t="shared" si="124"/>
        <v>0.38014777828277985</v>
      </c>
      <c r="N435" s="3">
        <f t="shared" si="125"/>
        <v>34.276600000000002</v>
      </c>
      <c r="O435" s="3">
        <f t="shared" si="126"/>
        <v>0.63499376169681843</v>
      </c>
      <c r="P435" s="3">
        <f t="shared" si="127"/>
        <v>0.61372605192479857</v>
      </c>
      <c r="Q435" s="3">
        <f t="shared" si="128"/>
        <v>0.55946623965839337</v>
      </c>
      <c r="R435" s="3">
        <f t="shared" si="129"/>
        <v>1.8081860532800105</v>
      </c>
      <c r="S435" s="3">
        <f t="shared" si="130"/>
        <v>35.117722567594939</v>
      </c>
      <c r="T435" s="3">
        <f t="shared" si="131"/>
        <v>33.941532222943138</v>
      </c>
      <c r="U435" s="36">
        <f t="shared" si="132"/>
        <v>30.94074520946192</v>
      </c>
      <c r="V435" s="3">
        <f t="shared" si="133"/>
        <v>100</v>
      </c>
    </row>
    <row r="436" spans="1:22" x14ac:dyDescent="0.3">
      <c r="A436" t="s">
        <v>925</v>
      </c>
      <c r="B436">
        <v>41.854700000000001</v>
      </c>
      <c r="C436">
        <v>20.4148</v>
      </c>
      <c r="D436">
        <v>34.6614</v>
      </c>
      <c r="E436">
        <v>8.3899999999999999E-3</v>
      </c>
      <c r="F436">
        <v>8.1899999999999994E-3</v>
      </c>
      <c r="G436">
        <v>9.6699999999999998E-3</v>
      </c>
      <c r="H436">
        <v>96.957099999999997</v>
      </c>
      <c r="J436">
        <f t="shared" si="134"/>
        <v>8.7499999999999991E-3</v>
      </c>
      <c r="K436" s="10">
        <f t="shared" si="135"/>
        <v>87.499999999999986</v>
      </c>
      <c r="L436" s="7">
        <f t="shared" si="124"/>
        <v>8.0299439599538933E-2</v>
      </c>
      <c r="N436" s="3">
        <f t="shared" si="125"/>
        <v>34.6614</v>
      </c>
      <c r="O436" s="3">
        <f t="shared" si="126"/>
        <v>0.63676855895196505</v>
      </c>
      <c r="P436" s="3">
        <f t="shared" si="127"/>
        <v>0.6206159355416293</v>
      </c>
      <c r="Q436" s="3">
        <f t="shared" si="128"/>
        <v>0.55850947424606356</v>
      </c>
      <c r="R436" s="3">
        <f t="shared" si="129"/>
        <v>1.8158939687396578</v>
      </c>
      <c r="S436" s="3">
        <f t="shared" si="130"/>
        <v>35.066395390581178</v>
      </c>
      <c r="T436" s="3">
        <f t="shared" si="131"/>
        <v>34.176881812784202</v>
      </c>
      <c r="U436" s="36">
        <f t="shared" si="132"/>
        <v>30.756722796634623</v>
      </c>
      <c r="V436" s="3">
        <f t="shared" si="133"/>
        <v>100</v>
      </c>
    </row>
    <row r="437" spans="1:22" x14ac:dyDescent="0.3">
      <c r="A437" t="s">
        <v>926</v>
      </c>
      <c r="B437">
        <v>41.6036</v>
      </c>
      <c r="C437">
        <v>20.4834</v>
      </c>
      <c r="D437">
        <v>34.5732</v>
      </c>
      <c r="E437">
        <v>1.2840000000000001E-2</v>
      </c>
      <c r="F437">
        <v>1.221E-2</v>
      </c>
      <c r="G437">
        <v>1.308E-2</v>
      </c>
      <c r="H437">
        <v>96.698300000000003</v>
      </c>
      <c r="J437">
        <f t="shared" si="134"/>
        <v>1.2710000000000001E-2</v>
      </c>
      <c r="K437" s="10">
        <f t="shared" si="135"/>
        <v>127.10000000000001</v>
      </c>
      <c r="L437" s="7">
        <f t="shared" si="124"/>
        <v>4.4933283877321921E-2</v>
      </c>
      <c r="N437" s="3">
        <f t="shared" si="125"/>
        <v>34.5732</v>
      </c>
      <c r="O437" s="3">
        <f t="shared" si="126"/>
        <v>0.63890829694323137</v>
      </c>
      <c r="P437" s="3">
        <f t="shared" si="127"/>
        <v>0.61903670546105638</v>
      </c>
      <c r="Q437" s="3">
        <f t="shared" si="128"/>
        <v>0.55515879370162802</v>
      </c>
      <c r="R437" s="3">
        <f t="shared" si="129"/>
        <v>1.8131037961059158</v>
      </c>
      <c r="S437" s="3">
        <f t="shared" si="130"/>
        <v>35.238374014518271</v>
      </c>
      <c r="T437" s="3">
        <f t="shared" si="131"/>
        <v>34.14237545531531</v>
      </c>
      <c r="U437" s="36">
        <f t="shared" si="132"/>
        <v>30.619250530166415</v>
      </c>
      <c r="V437" s="3">
        <f t="shared" si="133"/>
        <v>99.999999999999986</v>
      </c>
    </row>
    <row r="438" spans="1:22" x14ac:dyDescent="0.3">
      <c r="A438" t="s">
        <v>927</v>
      </c>
      <c r="B438">
        <v>41.701999999999998</v>
      </c>
      <c r="C438">
        <v>20.549600000000002</v>
      </c>
      <c r="D438">
        <v>34.582000000000001</v>
      </c>
      <c r="E438">
        <v>6.8599999999999998E-3</v>
      </c>
      <c r="F438">
        <v>7.0400000000000003E-3</v>
      </c>
      <c r="G438">
        <v>3.0400000000000002E-3</v>
      </c>
      <c r="H438">
        <v>96.850499999999997</v>
      </c>
      <c r="J438">
        <f t="shared" si="134"/>
        <v>5.646666666666667E-3</v>
      </c>
      <c r="K438" s="10">
        <f t="shared" si="135"/>
        <v>56.466666666666669</v>
      </c>
      <c r="L438" s="7">
        <f t="shared" si="124"/>
        <v>0.22592329081644796</v>
      </c>
      <c r="N438" s="3">
        <f t="shared" si="125"/>
        <v>34.582000000000001</v>
      </c>
      <c r="O438" s="3">
        <f t="shared" si="126"/>
        <v>0.64097317529631936</v>
      </c>
      <c r="P438" s="3">
        <f t="shared" si="127"/>
        <v>0.61919427036705466</v>
      </c>
      <c r="Q438" s="3">
        <f t="shared" si="128"/>
        <v>0.55647184414198025</v>
      </c>
      <c r="R438" s="3">
        <f t="shared" si="129"/>
        <v>1.8166392898053543</v>
      </c>
      <c r="S438" s="3">
        <f t="shared" si="130"/>
        <v>35.283458796324787</v>
      </c>
      <c r="T438" s="3">
        <f t="shared" si="131"/>
        <v>34.084601926307499</v>
      </c>
      <c r="U438" s="36">
        <f t="shared" si="132"/>
        <v>30.631939277367714</v>
      </c>
      <c r="V438" s="3">
        <f t="shared" si="133"/>
        <v>100</v>
      </c>
    </row>
    <row r="439" spans="1:22" x14ac:dyDescent="0.3">
      <c r="A439" t="s">
        <v>928</v>
      </c>
      <c r="B439">
        <v>42.039000000000001</v>
      </c>
      <c r="C439">
        <v>20.138500000000001</v>
      </c>
      <c r="D439">
        <v>34.1235</v>
      </c>
      <c r="E439">
        <v>4.7099999999999998E-3</v>
      </c>
      <c r="F439">
        <v>1.338E-2</v>
      </c>
      <c r="G439">
        <v>2.2300000000000002E-3</v>
      </c>
      <c r="H439">
        <v>96.321200000000005</v>
      </c>
      <c r="J439">
        <f t="shared" si="134"/>
        <v>6.7733333333333326E-3</v>
      </c>
      <c r="K439" s="10">
        <f t="shared" si="135"/>
        <v>67.73333333333332</v>
      </c>
      <c r="L439" s="7">
        <f t="shared" si="124"/>
        <v>0.58543687390984633</v>
      </c>
      <c r="N439" s="3">
        <f t="shared" si="125"/>
        <v>34.1235</v>
      </c>
      <c r="O439" s="3">
        <f t="shared" si="126"/>
        <v>0.62815034310667495</v>
      </c>
      <c r="P439" s="3">
        <f t="shared" si="127"/>
        <v>0.61098478066248885</v>
      </c>
      <c r="Q439" s="3">
        <f t="shared" si="128"/>
        <v>0.56096877502001607</v>
      </c>
      <c r="R439" s="3">
        <f t="shared" si="129"/>
        <v>1.80010389878918</v>
      </c>
      <c r="S439" s="3">
        <f t="shared" si="130"/>
        <v>34.895227077125568</v>
      </c>
      <c r="T439" s="3">
        <f t="shared" si="131"/>
        <v>33.941639761652702</v>
      </c>
      <c r="U439" s="36">
        <f t="shared" si="132"/>
        <v>31.163133161221722</v>
      </c>
      <c r="V439" s="3">
        <f t="shared" si="133"/>
        <v>99.999999999999986</v>
      </c>
    </row>
    <row r="440" spans="1:22" x14ac:dyDescent="0.3">
      <c r="A440" t="s">
        <v>929</v>
      </c>
      <c r="B440">
        <v>41.4206</v>
      </c>
      <c r="C440">
        <v>20.321200000000001</v>
      </c>
      <c r="D440">
        <v>34.214100000000002</v>
      </c>
      <c r="E440">
        <v>1.1010000000000001E-2</v>
      </c>
      <c r="F440">
        <v>1.208E-2</v>
      </c>
      <c r="G440">
        <v>1.512E-2</v>
      </c>
      <c r="H440">
        <v>95.994100000000003</v>
      </c>
      <c r="J440">
        <f t="shared" si="134"/>
        <v>1.2736666666666667E-2</v>
      </c>
      <c r="K440" s="10">
        <f t="shared" si="135"/>
        <v>127.36666666666667</v>
      </c>
      <c r="L440" s="7">
        <f t="shared" si="124"/>
        <v>0.21322366973048115</v>
      </c>
      <c r="N440" s="3">
        <f t="shared" si="125"/>
        <v>34.214100000000002</v>
      </c>
      <c r="O440" s="3">
        <f t="shared" si="126"/>
        <v>0.63384903306300688</v>
      </c>
      <c r="P440" s="3">
        <f t="shared" si="127"/>
        <v>0.61260698299015226</v>
      </c>
      <c r="Q440" s="3">
        <f t="shared" si="128"/>
        <v>0.55271684013877775</v>
      </c>
      <c r="R440" s="3">
        <f t="shared" si="129"/>
        <v>1.7991728561919369</v>
      </c>
      <c r="S440" s="3">
        <f t="shared" si="130"/>
        <v>35.230024223719582</v>
      </c>
      <c r="T440" s="3">
        <f t="shared" si="131"/>
        <v>34.04936779041752</v>
      </c>
      <c r="U440" s="36">
        <f t="shared" si="132"/>
        <v>30.720607985862898</v>
      </c>
      <c r="V440" s="3">
        <f t="shared" si="133"/>
        <v>100</v>
      </c>
    </row>
    <row r="441" spans="1:22" x14ac:dyDescent="0.3">
      <c r="A441" t="s">
        <v>930</v>
      </c>
      <c r="B441">
        <v>41.391800000000003</v>
      </c>
      <c r="C441">
        <v>20.756</v>
      </c>
      <c r="D441">
        <v>34.606000000000002</v>
      </c>
      <c r="E441">
        <v>7.5799999999999999E-3</v>
      </c>
      <c r="F441">
        <v>9.2300000000000004E-3</v>
      </c>
      <c r="G441">
        <v>1.4840000000000001E-2</v>
      </c>
      <c r="H441">
        <v>96.785399999999996</v>
      </c>
      <c r="J441">
        <f t="shared" si="134"/>
        <v>1.0549999999999999E-2</v>
      </c>
      <c r="K441" s="10">
        <f t="shared" si="135"/>
        <v>105.49999999999999</v>
      </c>
      <c r="L441" s="7">
        <f t="shared" si="124"/>
        <v>0.38057456562413661</v>
      </c>
      <c r="N441" s="3">
        <f t="shared" si="125"/>
        <v>34.606000000000002</v>
      </c>
      <c r="O441" s="3">
        <f t="shared" si="126"/>
        <v>0.64741110417966308</v>
      </c>
      <c r="P441" s="3">
        <f t="shared" si="127"/>
        <v>0.61962399283795888</v>
      </c>
      <c r="Q441" s="3">
        <f t="shared" si="128"/>
        <v>0.55233253269282101</v>
      </c>
      <c r="R441" s="3">
        <f t="shared" si="129"/>
        <v>1.8193676297104429</v>
      </c>
      <c r="S441" s="3">
        <f t="shared" si="130"/>
        <v>35.584402712644739</v>
      </c>
      <c r="T441" s="3">
        <f t="shared" si="131"/>
        <v>34.057107685079224</v>
      </c>
      <c r="U441" s="36">
        <f t="shared" si="132"/>
        <v>30.358489602276048</v>
      </c>
      <c r="V441" s="3">
        <f t="shared" si="133"/>
        <v>100.00000000000001</v>
      </c>
    </row>
    <row r="442" spans="1:22" x14ac:dyDescent="0.3">
      <c r="A442" t="s">
        <v>931</v>
      </c>
      <c r="B442">
        <v>40.174700000000001</v>
      </c>
      <c r="C442">
        <v>21.078800000000001</v>
      </c>
      <c r="D442">
        <v>34.436199999999999</v>
      </c>
      <c r="E442">
        <v>-1.3799999999999999E-3</v>
      </c>
      <c r="F442">
        <v>6.1199999999999996E-3</v>
      </c>
      <c r="G442">
        <v>1.16E-3</v>
      </c>
      <c r="H442">
        <v>95.695599999999999</v>
      </c>
      <c r="J442">
        <f t="shared" si="134"/>
        <v>1.9666666666666665E-3</v>
      </c>
      <c r="K442" s="10">
        <f t="shared" si="135"/>
        <v>19.666666666666664</v>
      </c>
      <c r="L442" s="7">
        <f t="shared" si="124"/>
        <v>0.38145161335788491</v>
      </c>
      <c r="N442" s="3">
        <f t="shared" si="125"/>
        <v>34.436199999999999</v>
      </c>
      <c r="O442" s="3">
        <f t="shared" si="126"/>
        <v>0.65747972551466005</v>
      </c>
      <c r="P442" s="3">
        <f t="shared" si="127"/>
        <v>0.61658370635631154</v>
      </c>
      <c r="Q442" s="3">
        <f t="shared" si="128"/>
        <v>0.5360915398985856</v>
      </c>
      <c r="R442" s="3">
        <f t="shared" si="129"/>
        <v>1.8101549717695571</v>
      </c>
      <c r="S442" s="3">
        <f t="shared" si="130"/>
        <v>36.321736855045408</v>
      </c>
      <c r="T442" s="3">
        <f t="shared" si="131"/>
        <v>34.062481719648375</v>
      </c>
      <c r="U442" s="36">
        <f t="shared" si="132"/>
        <v>29.615781425306224</v>
      </c>
      <c r="V442" s="3">
        <f t="shared" si="133"/>
        <v>100.00000000000001</v>
      </c>
    </row>
    <row r="443" spans="1:22" x14ac:dyDescent="0.3">
      <c r="A443" t="s">
        <v>932</v>
      </c>
      <c r="B443">
        <v>42.992100000000001</v>
      </c>
      <c r="C443">
        <v>19.2302</v>
      </c>
      <c r="D443">
        <v>34.094499999999996</v>
      </c>
      <c r="E443">
        <v>-7.2000000000000005E-4</v>
      </c>
      <c r="F443">
        <v>-5.1000000000000004E-4</v>
      </c>
      <c r="G443">
        <v>1.1800000000000001E-3</v>
      </c>
      <c r="H443">
        <v>96.316800000000001</v>
      </c>
      <c r="J443">
        <f t="shared" si="134"/>
        <v>-1.6666666666666712E-5</v>
      </c>
      <c r="K443" s="10">
        <f t="shared" si="135"/>
        <v>-0.1666666666666671</v>
      </c>
      <c r="L443" s="7">
        <f t="shared" si="124"/>
        <v>0.10416493331891176</v>
      </c>
      <c r="N443" s="3">
        <f t="shared" si="125"/>
        <v>34.094499999999996</v>
      </c>
      <c r="O443" s="3">
        <f t="shared" si="126"/>
        <v>0.59981908920773541</v>
      </c>
      <c r="P443" s="3">
        <f t="shared" si="127"/>
        <v>0.61046553267681281</v>
      </c>
      <c r="Q443" s="3">
        <f t="shared" si="128"/>
        <v>0.57368694955964772</v>
      </c>
      <c r="R443" s="3">
        <f t="shared" si="129"/>
        <v>1.7839715714441959</v>
      </c>
      <c r="S443" s="3">
        <f t="shared" si="130"/>
        <v>33.622682043198594</v>
      </c>
      <c r="T443" s="3">
        <f t="shared" si="131"/>
        <v>34.219465290168088</v>
      </c>
      <c r="U443" s="36">
        <f t="shared" si="132"/>
        <v>32.157852666633318</v>
      </c>
      <c r="V443" s="3">
        <f t="shared" si="133"/>
        <v>100</v>
      </c>
    </row>
    <row r="444" spans="1:22" x14ac:dyDescent="0.3">
      <c r="A444" t="s">
        <v>933</v>
      </c>
      <c r="B444">
        <v>43.449300000000001</v>
      </c>
      <c r="C444">
        <v>19.0763</v>
      </c>
      <c r="D444">
        <v>33.9893</v>
      </c>
      <c r="E444">
        <v>3.9899999999999996E-3</v>
      </c>
      <c r="F444">
        <v>5.3400000000000001E-3</v>
      </c>
      <c r="G444">
        <v>6.8399999999999997E-3</v>
      </c>
      <c r="H444">
        <v>96.531000000000006</v>
      </c>
      <c r="J444">
        <f t="shared" si="134"/>
        <v>5.3899999999999998E-3</v>
      </c>
      <c r="K444" s="10">
        <f t="shared" si="135"/>
        <v>53.9</v>
      </c>
      <c r="L444" s="7">
        <f t="shared" si="124"/>
        <v>0.14256577429383255</v>
      </c>
      <c r="N444" s="3">
        <f t="shared" si="125"/>
        <v>33.9893</v>
      </c>
      <c r="O444" s="3">
        <f t="shared" si="126"/>
        <v>0.59501871490954461</v>
      </c>
      <c r="P444" s="3">
        <f t="shared" si="127"/>
        <v>0.60858191584601606</v>
      </c>
      <c r="Q444" s="3">
        <f t="shared" si="128"/>
        <v>0.57978783026421143</v>
      </c>
      <c r="R444" s="3">
        <f t="shared" si="129"/>
        <v>1.7833884610197721</v>
      </c>
      <c r="S444" s="3">
        <f t="shared" si="130"/>
        <v>33.364504027871902</v>
      </c>
      <c r="T444" s="3">
        <f t="shared" si="131"/>
        <v>34.12503384136614</v>
      </c>
      <c r="U444" s="36">
        <f t="shared" si="132"/>
        <v>32.510462130761951</v>
      </c>
      <c r="V444" s="3">
        <f t="shared" si="133"/>
        <v>99.999999999999986</v>
      </c>
    </row>
    <row r="445" spans="1:22" x14ac:dyDescent="0.3">
      <c r="A445" t="s">
        <v>934</v>
      </c>
      <c r="B445">
        <v>42.446199999999997</v>
      </c>
      <c r="C445">
        <v>19.528600000000001</v>
      </c>
      <c r="D445">
        <v>33.9</v>
      </c>
      <c r="E445">
        <v>7.6999999999999996E-4</v>
      </c>
      <c r="F445">
        <v>2.0200000000000001E-3</v>
      </c>
      <c r="G445">
        <v>6.2599999999999999E-3</v>
      </c>
      <c r="H445">
        <v>95.883899999999997</v>
      </c>
      <c r="J445">
        <f t="shared" si="134"/>
        <v>3.0166666666666662E-3</v>
      </c>
      <c r="K445" s="10">
        <f t="shared" si="135"/>
        <v>30.166666666666661</v>
      </c>
      <c r="L445" s="7">
        <f t="shared" ref="L445:L482" si="136">_xlfn.STDEV.S(E445:G445)*100</f>
        <v>0.28775047060488601</v>
      </c>
      <c r="N445" s="3">
        <f t="shared" ref="N445:N482" si="137">D445</f>
        <v>33.9</v>
      </c>
      <c r="O445" s="3">
        <f t="shared" ref="O445:O482" si="138">C445/32.06</f>
        <v>0.60912663755458518</v>
      </c>
      <c r="P445" s="3">
        <f t="shared" ref="P445:P482" si="139">(N445)/55.85</f>
        <v>0.60698299015219337</v>
      </c>
      <c r="Q445" s="3">
        <f t="shared" ref="Q445:Q482" si="140">(B445)/74.94</f>
        <v>0.56640245529757138</v>
      </c>
      <c r="R445" s="3">
        <f t="shared" ref="R445:R482" si="141">SUM(O445:Q445)</f>
        <v>1.7825120830043497</v>
      </c>
      <c r="S445" s="3">
        <f t="shared" ref="S445:S482" si="142">100*O445/R445</f>
        <v>34.172370743648912</v>
      </c>
      <c r="T445" s="3">
        <f t="shared" ref="T445:T482" si="143">100*P445/R445</f>
        <v>34.052110835015988</v>
      </c>
      <c r="U445" s="36">
        <f t="shared" ref="U445:U482" si="144">100*Q445/R445</f>
        <v>31.775518421335114</v>
      </c>
      <c r="V445" s="3">
        <f t="shared" ref="V445:V482" si="145">SUM(S445:U445)</f>
        <v>100</v>
      </c>
    </row>
    <row r="446" spans="1:22" x14ac:dyDescent="0.3">
      <c r="A446" t="s">
        <v>935</v>
      </c>
      <c r="B446">
        <v>43.567100000000003</v>
      </c>
      <c r="C446">
        <v>18.4481</v>
      </c>
      <c r="D446">
        <v>31.2911</v>
      </c>
      <c r="E446">
        <v>1.65E-3</v>
      </c>
      <c r="F446">
        <v>6.8799999999999998E-3</v>
      </c>
      <c r="G446">
        <v>1.1E-4</v>
      </c>
      <c r="H446">
        <v>93.314999999999998</v>
      </c>
      <c r="J446">
        <f t="shared" si="134"/>
        <v>2.8800000000000002E-3</v>
      </c>
      <c r="K446" s="10">
        <f t="shared" si="135"/>
        <v>28.8</v>
      </c>
      <c r="L446" s="7">
        <f t="shared" si="136"/>
        <v>0.35486476297316416</v>
      </c>
      <c r="N446" s="3">
        <f t="shared" si="137"/>
        <v>31.2911</v>
      </c>
      <c r="O446" s="3">
        <f t="shared" si="138"/>
        <v>0.57542420461634436</v>
      </c>
      <c r="P446" s="3">
        <f t="shared" si="139"/>
        <v>0.56027036705461053</v>
      </c>
      <c r="Q446" s="3">
        <f t="shared" si="140"/>
        <v>0.58135975447024291</v>
      </c>
      <c r="R446" s="3">
        <f t="shared" si="141"/>
        <v>1.7170543261411979</v>
      </c>
      <c r="S446" s="3">
        <f t="shared" si="142"/>
        <v>33.512288799243599</v>
      </c>
      <c r="T446" s="3">
        <f t="shared" si="143"/>
        <v>32.629740278149939</v>
      </c>
      <c r="U446" s="36">
        <f t="shared" si="144"/>
        <v>33.857970922606448</v>
      </c>
      <c r="V446" s="3">
        <f t="shared" si="145"/>
        <v>100</v>
      </c>
    </row>
    <row r="447" spans="1:22" x14ac:dyDescent="0.3">
      <c r="A447" t="s">
        <v>936</v>
      </c>
      <c r="B447">
        <v>42.852699999999999</v>
      </c>
      <c r="C447">
        <v>19.262</v>
      </c>
      <c r="D447">
        <v>34.204599999999999</v>
      </c>
      <c r="E447">
        <v>-2.3000000000000001E-4</v>
      </c>
      <c r="F447">
        <v>1.9499999999999999E-3</v>
      </c>
      <c r="G447">
        <v>7.6000000000000004E-4</v>
      </c>
      <c r="H447">
        <v>96.321799999999996</v>
      </c>
      <c r="J447">
        <f t="shared" si="134"/>
        <v>8.2666666666666663E-4</v>
      </c>
      <c r="K447" s="10">
        <f t="shared" si="135"/>
        <v>8.2666666666666657</v>
      </c>
      <c r="L447" s="7">
        <f t="shared" si="136"/>
        <v>0.10915279810125497</v>
      </c>
      <c r="N447" s="3">
        <f t="shared" si="137"/>
        <v>34.204599999999999</v>
      </c>
      <c r="O447" s="3">
        <f t="shared" si="138"/>
        <v>0.60081097941359951</v>
      </c>
      <c r="P447" s="3">
        <f t="shared" si="139"/>
        <v>0.61243688451208589</v>
      </c>
      <c r="Q447" s="3">
        <f t="shared" si="140"/>
        <v>0.57182679476914866</v>
      </c>
      <c r="R447" s="3">
        <f t="shared" si="141"/>
        <v>1.7850746586948341</v>
      </c>
      <c r="S447" s="3">
        <f t="shared" si="142"/>
        <v>33.657470654638352</v>
      </c>
      <c r="T447" s="3">
        <f t="shared" si="143"/>
        <v>34.308754624295219</v>
      </c>
      <c r="U447" s="36">
        <f t="shared" si="144"/>
        <v>32.033774721066429</v>
      </c>
      <c r="V447" s="3">
        <f t="shared" si="145"/>
        <v>100</v>
      </c>
    </row>
    <row r="448" spans="1:22" x14ac:dyDescent="0.3">
      <c r="A448" t="s">
        <v>937</v>
      </c>
      <c r="B448">
        <v>43.679600000000001</v>
      </c>
      <c r="C448">
        <v>18.380400000000002</v>
      </c>
      <c r="D448">
        <v>32.314100000000003</v>
      </c>
      <c r="E448">
        <v>-5.5000000000000003E-4</v>
      </c>
      <c r="F448">
        <v>5.8199999999999997E-3</v>
      </c>
      <c r="G448">
        <v>9.4599999999999997E-3</v>
      </c>
      <c r="H448">
        <v>94.388800000000003</v>
      </c>
      <c r="J448">
        <f t="shared" si="134"/>
        <v>4.9100000000000003E-3</v>
      </c>
      <c r="K448" s="10">
        <f t="shared" si="135"/>
        <v>49.1</v>
      </c>
      <c r="L448" s="7">
        <f t="shared" si="136"/>
        <v>0.50666655701753194</v>
      </c>
      <c r="N448" s="3">
        <f t="shared" si="137"/>
        <v>32.314100000000003</v>
      </c>
      <c r="O448" s="3">
        <f t="shared" si="138"/>
        <v>0.57331253898939494</v>
      </c>
      <c r="P448" s="3">
        <f t="shared" si="139"/>
        <v>0.57858728737690246</v>
      </c>
      <c r="Q448" s="3">
        <f t="shared" si="140"/>
        <v>0.58286095543101146</v>
      </c>
      <c r="R448" s="3">
        <f t="shared" si="141"/>
        <v>1.7347607817973087</v>
      </c>
      <c r="S448" s="3">
        <f t="shared" si="142"/>
        <v>33.048507033656321</v>
      </c>
      <c r="T448" s="3">
        <f t="shared" si="143"/>
        <v>33.35256903706653</v>
      </c>
      <c r="U448" s="36">
        <f t="shared" si="144"/>
        <v>33.598923929277156</v>
      </c>
      <c r="V448" s="3">
        <f t="shared" si="145"/>
        <v>100</v>
      </c>
    </row>
    <row r="449" spans="1:22" x14ac:dyDescent="0.3">
      <c r="A449" t="s">
        <v>952</v>
      </c>
      <c r="B449">
        <v>39.009399999999999</v>
      </c>
      <c r="C449">
        <v>21.009499999999999</v>
      </c>
      <c r="D449">
        <v>33.281100000000002</v>
      </c>
      <c r="E449">
        <v>2.0049999999999998E-2</v>
      </c>
      <c r="F449">
        <v>1.7069999999999998E-2</v>
      </c>
      <c r="G449">
        <v>1.175E-2</v>
      </c>
      <c r="H449">
        <v>93.348799999999997</v>
      </c>
      <c r="J449">
        <f t="shared" si="134"/>
        <v>1.6289999999999999E-2</v>
      </c>
      <c r="K449" s="10">
        <f t="shared" si="135"/>
        <v>162.89999999999998</v>
      </c>
      <c r="L449" s="7">
        <f t="shared" si="136"/>
        <v>0.42046165104560873</v>
      </c>
      <c r="N449" s="3">
        <f t="shared" si="137"/>
        <v>33.281100000000002</v>
      </c>
      <c r="O449" s="3">
        <f t="shared" si="138"/>
        <v>0.65531815346225819</v>
      </c>
      <c r="P449" s="3">
        <f t="shared" si="139"/>
        <v>0.59590152193375112</v>
      </c>
      <c r="Q449" s="3">
        <f t="shared" si="140"/>
        <v>0.52054176674673069</v>
      </c>
      <c r="R449" s="3">
        <f t="shared" si="141"/>
        <v>1.7717614421427399</v>
      </c>
      <c r="S449" s="3">
        <f t="shared" si="142"/>
        <v>36.98681650221075</v>
      </c>
      <c r="T449" s="3">
        <f t="shared" si="143"/>
        <v>33.63328198479573</v>
      </c>
      <c r="U449" s="36">
        <f t="shared" si="144"/>
        <v>29.379901512993523</v>
      </c>
      <c r="V449" s="3">
        <f t="shared" si="145"/>
        <v>100.00000000000001</v>
      </c>
    </row>
    <row r="450" spans="1:22" x14ac:dyDescent="0.3">
      <c r="A450" t="s">
        <v>953</v>
      </c>
      <c r="B450">
        <v>40.180100000000003</v>
      </c>
      <c r="C450">
        <v>21.2881</v>
      </c>
      <c r="D450">
        <v>34.781100000000002</v>
      </c>
      <c r="E450">
        <v>5.3150000000000003E-2</v>
      </c>
      <c r="F450">
        <v>4.5699999999999998E-2</v>
      </c>
      <c r="G450">
        <v>5.3280000000000001E-2</v>
      </c>
      <c r="H450">
        <v>96.401399999999995</v>
      </c>
      <c r="J450">
        <f t="shared" si="134"/>
        <v>5.0709999999999998E-2</v>
      </c>
      <c r="K450" s="10">
        <f t="shared" si="135"/>
        <v>507.09999999999997</v>
      </c>
      <c r="L450" s="7">
        <f t="shared" si="136"/>
        <v>0.43392741328475692</v>
      </c>
      <c r="N450" s="3">
        <f t="shared" si="137"/>
        <v>34.781100000000002</v>
      </c>
      <c r="O450" s="3">
        <f t="shared" si="138"/>
        <v>0.66400810979413594</v>
      </c>
      <c r="P450" s="3">
        <f t="shared" si="139"/>
        <v>0.62275917636526412</v>
      </c>
      <c r="Q450" s="3">
        <f t="shared" si="140"/>
        <v>0.53616359754470244</v>
      </c>
      <c r="R450" s="3">
        <f t="shared" si="141"/>
        <v>1.8229308837041023</v>
      </c>
      <c r="S450" s="3">
        <f t="shared" si="142"/>
        <v>36.425303654130069</v>
      </c>
      <c r="T450" s="3">
        <f t="shared" si="143"/>
        <v>34.162522667883565</v>
      </c>
      <c r="U450" s="36">
        <f t="shared" si="144"/>
        <v>29.412173677986377</v>
      </c>
      <c r="V450" s="3">
        <f t="shared" si="145"/>
        <v>100</v>
      </c>
    </row>
    <row r="451" spans="1:22" x14ac:dyDescent="0.3">
      <c r="A451" t="s">
        <v>958</v>
      </c>
      <c r="B451">
        <v>41.717100000000002</v>
      </c>
      <c r="C451">
        <v>20.659199999999998</v>
      </c>
      <c r="D451">
        <v>34.551099999999998</v>
      </c>
      <c r="E451">
        <v>9.3500000000000007E-3</v>
      </c>
      <c r="F451">
        <v>7.4700000000000001E-3</v>
      </c>
      <c r="G451">
        <v>1.1010000000000001E-2</v>
      </c>
      <c r="H451">
        <v>96.955299999999994</v>
      </c>
      <c r="J451">
        <f t="shared" si="134"/>
        <v>9.2766666666666674E-3</v>
      </c>
      <c r="K451" s="10">
        <f t="shared" si="135"/>
        <v>92.76666666666668</v>
      </c>
      <c r="L451" s="7">
        <f t="shared" si="136"/>
        <v>0.1771138993228181</v>
      </c>
      <c r="N451" s="3">
        <f t="shared" si="137"/>
        <v>34.551099999999998</v>
      </c>
      <c r="O451" s="3">
        <f t="shared" si="138"/>
        <v>0.64439176543980026</v>
      </c>
      <c r="P451" s="3">
        <f t="shared" si="139"/>
        <v>0.61864100268576538</v>
      </c>
      <c r="Q451" s="3">
        <f t="shared" si="140"/>
        <v>0.55667333867093682</v>
      </c>
      <c r="R451" s="3">
        <f t="shared" si="141"/>
        <v>1.8197061067965026</v>
      </c>
      <c r="S451" s="3">
        <f t="shared" si="142"/>
        <v>35.411859257548919</v>
      </c>
      <c r="T451" s="3">
        <f t="shared" si="143"/>
        <v>33.996753672209763</v>
      </c>
      <c r="U451" s="36">
        <f t="shared" si="144"/>
        <v>30.591387070241311</v>
      </c>
      <c r="V451" s="3">
        <f t="shared" si="145"/>
        <v>99.999999999999986</v>
      </c>
    </row>
    <row r="452" spans="1:22" x14ac:dyDescent="0.3">
      <c r="A452" t="s">
        <v>959</v>
      </c>
      <c r="B452">
        <v>40.213500000000003</v>
      </c>
      <c r="C452">
        <v>19.192299999999999</v>
      </c>
      <c r="D452">
        <v>32.461399999999998</v>
      </c>
      <c r="E452">
        <v>2.2699999999999999E-3</v>
      </c>
      <c r="F452">
        <v>4.9899999999999996E-3</v>
      </c>
      <c r="G452">
        <v>4.2500000000000003E-3</v>
      </c>
      <c r="H452">
        <v>91.878699999999995</v>
      </c>
      <c r="J452">
        <f t="shared" si="134"/>
        <v>3.8366666666666666E-3</v>
      </c>
      <c r="K452" s="10">
        <f t="shared" si="135"/>
        <v>38.366666666666667</v>
      </c>
      <c r="L452" s="7">
        <f t="shared" si="136"/>
        <v>0.14063190723777208</v>
      </c>
      <c r="N452" s="3">
        <f t="shared" si="137"/>
        <v>32.461399999999998</v>
      </c>
      <c r="O452" s="3">
        <f t="shared" si="138"/>
        <v>0.5986369307548346</v>
      </c>
      <c r="P452" s="3">
        <f t="shared" si="139"/>
        <v>0.5812247090420769</v>
      </c>
      <c r="Q452" s="3">
        <f t="shared" si="140"/>
        <v>0.53660928742994407</v>
      </c>
      <c r="R452" s="3">
        <f t="shared" si="141"/>
        <v>1.7164709272268555</v>
      </c>
      <c r="S452" s="3">
        <f t="shared" si="142"/>
        <v>34.876030887513913</v>
      </c>
      <c r="T452" s="3">
        <f t="shared" si="143"/>
        <v>33.86161104290349</v>
      </c>
      <c r="U452" s="36">
        <f t="shared" si="144"/>
        <v>31.262358069582596</v>
      </c>
      <c r="V452" s="3">
        <f t="shared" si="145"/>
        <v>100</v>
      </c>
    </row>
    <row r="453" spans="1:22" x14ac:dyDescent="0.3">
      <c r="A453" t="s">
        <v>979</v>
      </c>
      <c r="B453">
        <v>46.738100000000003</v>
      </c>
      <c r="C453">
        <v>17.111999999999998</v>
      </c>
      <c r="D453">
        <v>33.123399999999997</v>
      </c>
      <c r="E453">
        <v>3.8999999999999999E-4</v>
      </c>
      <c r="F453">
        <v>3.4099999999999998E-3</v>
      </c>
      <c r="G453">
        <v>2.2599999999999999E-3</v>
      </c>
      <c r="H453">
        <v>96.979500000000002</v>
      </c>
      <c r="J453">
        <f t="shared" si="134"/>
        <v>2.0199999999999997E-3</v>
      </c>
      <c r="K453" s="10">
        <f t="shared" si="135"/>
        <v>20.199999999999996</v>
      </c>
      <c r="L453" s="7">
        <f t="shared" si="136"/>
        <v>0.15242375143001827</v>
      </c>
      <c r="N453" s="3">
        <f t="shared" si="137"/>
        <v>33.123399999999997</v>
      </c>
      <c r="O453" s="3">
        <f t="shared" si="138"/>
        <v>0.53374922021210225</v>
      </c>
      <c r="P453" s="3">
        <f t="shared" si="139"/>
        <v>0.59307788719785126</v>
      </c>
      <c r="Q453" s="3">
        <f t="shared" si="140"/>
        <v>0.62367360555110762</v>
      </c>
      <c r="R453" s="3">
        <f t="shared" si="141"/>
        <v>1.750500712961061</v>
      </c>
      <c r="S453" s="3">
        <f t="shared" si="142"/>
        <v>30.491231238017509</v>
      </c>
      <c r="T453" s="3">
        <f t="shared" si="143"/>
        <v>33.88047104503201</v>
      </c>
      <c r="U453" s="36">
        <f t="shared" si="144"/>
        <v>35.628297716950485</v>
      </c>
      <c r="V453" s="3">
        <f t="shared" si="145"/>
        <v>100</v>
      </c>
    </row>
    <row r="454" spans="1:22" x14ac:dyDescent="0.3">
      <c r="A454" t="s">
        <v>980</v>
      </c>
      <c r="B454">
        <v>47.460900000000002</v>
      </c>
      <c r="C454">
        <v>16.642099999999999</v>
      </c>
      <c r="D454">
        <v>32.922400000000003</v>
      </c>
      <c r="E454">
        <v>-2.2000000000000001E-3</v>
      </c>
      <c r="F454">
        <v>1.83E-3</v>
      </c>
      <c r="G454">
        <v>6.7000000000000002E-4</v>
      </c>
      <c r="H454">
        <v>97.025700000000001</v>
      </c>
      <c r="J454">
        <f t="shared" si="134"/>
        <v>9.9999999999999978E-5</v>
      </c>
      <c r="K454" s="10">
        <f t="shared" si="135"/>
        <v>0.99999999999999978</v>
      </c>
      <c r="L454" s="7">
        <f t="shared" si="136"/>
        <v>0.20745842957084198</v>
      </c>
      <c r="N454" s="3">
        <f t="shared" si="137"/>
        <v>32.922400000000003</v>
      </c>
      <c r="O454" s="3">
        <f t="shared" si="138"/>
        <v>0.51909232688708662</v>
      </c>
      <c r="P454" s="3">
        <f t="shared" si="139"/>
        <v>0.58947896150402868</v>
      </c>
      <c r="Q454" s="3">
        <f t="shared" si="140"/>
        <v>0.63331865492393924</v>
      </c>
      <c r="R454" s="3">
        <f t="shared" si="141"/>
        <v>1.7418899433150545</v>
      </c>
      <c r="S454" s="3">
        <f t="shared" si="142"/>
        <v>29.800523786203335</v>
      </c>
      <c r="T454" s="3">
        <f t="shared" si="143"/>
        <v>33.841343637484336</v>
      </c>
      <c r="U454" s="36">
        <f t="shared" si="144"/>
        <v>36.358132576312329</v>
      </c>
      <c r="V454" s="3">
        <f t="shared" si="145"/>
        <v>100</v>
      </c>
    </row>
    <row r="455" spans="1:22" x14ac:dyDescent="0.3">
      <c r="A455" t="s">
        <v>981</v>
      </c>
      <c r="B455">
        <v>47.550600000000003</v>
      </c>
      <c r="C455">
        <v>16.7165</v>
      </c>
      <c r="D455">
        <v>33.614699999999999</v>
      </c>
      <c r="E455">
        <v>3.3800000000000002E-3</v>
      </c>
      <c r="F455">
        <v>3.5300000000000002E-3</v>
      </c>
      <c r="G455">
        <v>6.2300000000000003E-3</v>
      </c>
      <c r="H455">
        <v>97.894900000000007</v>
      </c>
      <c r="J455">
        <f t="shared" si="134"/>
        <v>4.3800000000000002E-3</v>
      </c>
      <c r="K455" s="10">
        <f t="shared" si="135"/>
        <v>43.800000000000004</v>
      </c>
      <c r="L455" s="7">
        <f t="shared" si="136"/>
        <v>0.16039014932345441</v>
      </c>
      <c r="N455" s="3">
        <f t="shared" si="137"/>
        <v>33.614699999999999</v>
      </c>
      <c r="O455" s="3">
        <f t="shared" si="138"/>
        <v>0.52141297567061751</v>
      </c>
      <c r="P455" s="3">
        <f t="shared" si="139"/>
        <v>0.60187466427931957</v>
      </c>
      <c r="Q455" s="3">
        <f t="shared" si="140"/>
        <v>0.634515612489992</v>
      </c>
      <c r="R455" s="3">
        <f t="shared" si="141"/>
        <v>1.757803252439929</v>
      </c>
      <c r="S455" s="3">
        <f t="shared" si="142"/>
        <v>29.662760889016855</v>
      </c>
      <c r="T455" s="3">
        <f t="shared" si="143"/>
        <v>34.240161033032791</v>
      </c>
      <c r="U455" s="36">
        <f t="shared" si="144"/>
        <v>36.097078077950357</v>
      </c>
      <c r="V455" s="3">
        <f t="shared" si="145"/>
        <v>100</v>
      </c>
    </row>
    <row r="456" spans="1:22" x14ac:dyDescent="0.3">
      <c r="A456" t="s">
        <v>982</v>
      </c>
      <c r="B456">
        <v>47.075800000000001</v>
      </c>
      <c r="C456">
        <v>17.136500000000002</v>
      </c>
      <c r="D456">
        <v>33.756399999999999</v>
      </c>
      <c r="E456">
        <v>3.0000000000000001E-5</v>
      </c>
      <c r="F456">
        <v>1.6299999999999999E-3</v>
      </c>
      <c r="G456">
        <v>-3.4499999999999999E-3</v>
      </c>
      <c r="H456">
        <v>97.966899999999995</v>
      </c>
      <c r="J456">
        <f t="shared" si="134"/>
        <v>-5.9666666666666668E-4</v>
      </c>
      <c r="K456" s="10">
        <f t="shared" si="135"/>
        <v>-5.9666666666666668</v>
      </c>
      <c r="L456" s="7">
        <f t="shared" si="136"/>
        <v>0.25973319644075787</v>
      </c>
      <c r="N456" s="3">
        <f t="shared" si="137"/>
        <v>33.756399999999999</v>
      </c>
      <c r="O456" s="3">
        <f t="shared" si="138"/>
        <v>0.53451341235184036</v>
      </c>
      <c r="P456" s="3">
        <f t="shared" si="139"/>
        <v>0.6044118173679498</v>
      </c>
      <c r="Q456" s="3">
        <f t="shared" si="140"/>
        <v>0.62817987723512148</v>
      </c>
      <c r="R456" s="3">
        <f t="shared" si="141"/>
        <v>1.7671051069549117</v>
      </c>
      <c r="S456" s="3">
        <f t="shared" si="142"/>
        <v>30.247969418916895</v>
      </c>
      <c r="T456" s="3">
        <f t="shared" si="143"/>
        <v>34.203501251234378</v>
      </c>
      <c r="U456" s="36">
        <f t="shared" si="144"/>
        <v>35.548529329848726</v>
      </c>
      <c r="V456" s="3">
        <f t="shared" si="145"/>
        <v>100</v>
      </c>
    </row>
    <row r="457" spans="1:22" x14ac:dyDescent="0.3">
      <c r="A457" t="s">
        <v>983</v>
      </c>
      <c r="B457">
        <v>47.299799999999998</v>
      </c>
      <c r="C457">
        <v>16.782399999999999</v>
      </c>
      <c r="D457">
        <v>34.005099999999999</v>
      </c>
      <c r="E457">
        <v>-1.48E-3</v>
      </c>
      <c r="F457">
        <v>-5.4000000000000001E-4</v>
      </c>
      <c r="G457">
        <v>2.2300000000000002E-3</v>
      </c>
      <c r="H457">
        <v>98.087500000000006</v>
      </c>
      <c r="J457">
        <f t="shared" si="134"/>
        <v>7.0000000000000035E-5</v>
      </c>
      <c r="K457" s="10">
        <f t="shared" si="135"/>
        <v>0.7000000000000004</v>
      </c>
      <c r="L457" s="7">
        <f t="shared" si="136"/>
        <v>0.19287560758167427</v>
      </c>
      <c r="N457" s="3">
        <f t="shared" si="137"/>
        <v>34.005099999999999</v>
      </c>
      <c r="O457" s="3">
        <f t="shared" si="138"/>
        <v>0.52346849656893324</v>
      </c>
      <c r="P457" s="3">
        <f t="shared" si="139"/>
        <v>0.60886481647269464</v>
      </c>
      <c r="Q457" s="3">
        <f t="shared" si="140"/>
        <v>0.63116893514811845</v>
      </c>
      <c r="R457" s="3">
        <f t="shared" si="141"/>
        <v>1.7635022481897462</v>
      </c>
      <c r="S457" s="3">
        <f t="shared" si="142"/>
        <v>29.683460687746742</v>
      </c>
      <c r="T457" s="3">
        <f t="shared" si="143"/>
        <v>34.525888305370792</v>
      </c>
      <c r="U457" s="36">
        <f t="shared" si="144"/>
        <v>35.79065100688247</v>
      </c>
      <c r="V457" s="3">
        <f t="shared" si="145"/>
        <v>100</v>
      </c>
    </row>
    <row r="458" spans="1:22" x14ac:dyDescent="0.3">
      <c r="A458" t="s">
        <v>984</v>
      </c>
      <c r="B458">
        <v>46.731099999999998</v>
      </c>
      <c r="C458">
        <v>17.097000000000001</v>
      </c>
      <c r="D458">
        <v>32.499299999999998</v>
      </c>
      <c r="E458">
        <v>5.3299999999999997E-3</v>
      </c>
      <c r="F458">
        <v>2.8800000000000002E-3</v>
      </c>
      <c r="G458">
        <v>3.3E-4</v>
      </c>
      <c r="H458">
        <v>96.335999999999999</v>
      </c>
      <c r="J458">
        <f t="shared" si="134"/>
        <v>2.846666666666667E-3</v>
      </c>
      <c r="K458" s="10">
        <f t="shared" si="135"/>
        <v>28.466666666666672</v>
      </c>
      <c r="L458" s="7">
        <f t="shared" si="136"/>
        <v>0.25001666611114809</v>
      </c>
      <c r="N458" s="3">
        <f t="shared" si="137"/>
        <v>32.499299999999998</v>
      </c>
      <c r="O458" s="3">
        <f t="shared" si="138"/>
        <v>0.53328134747348721</v>
      </c>
      <c r="P458" s="3">
        <f t="shared" si="139"/>
        <v>0.58190331244404647</v>
      </c>
      <c r="Q458" s="3">
        <f t="shared" si="140"/>
        <v>0.62358019749132643</v>
      </c>
      <c r="R458" s="3">
        <f t="shared" si="141"/>
        <v>1.7387648574088601</v>
      </c>
      <c r="S458" s="3">
        <f t="shared" si="142"/>
        <v>30.670124554288098</v>
      </c>
      <c r="T458" s="3">
        <f t="shared" si="143"/>
        <v>33.46647535257928</v>
      </c>
      <c r="U458" s="36">
        <f t="shared" si="144"/>
        <v>35.863400093132626</v>
      </c>
      <c r="V458" s="3">
        <f t="shared" si="145"/>
        <v>100</v>
      </c>
    </row>
    <row r="459" spans="1:22" x14ac:dyDescent="0.3">
      <c r="A459" t="s">
        <v>985</v>
      </c>
      <c r="B459">
        <v>46.154200000000003</v>
      </c>
      <c r="C459">
        <v>16.924499999999998</v>
      </c>
      <c r="D459">
        <v>30.197099999999999</v>
      </c>
      <c r="E459">
        <v>4.8399999999999997E-3</v>
      </c>
      <c r="F459">
        <v>1.8000000000000001E-4</v>
      </c>
      <c r="G459">
        <v>-2.0799999999999998E-3</v>
      </c>
      <c r="H459">
        <v>93.278700000000001</v>
      </c>
      <c r="J459">
        <f t="shared" si="134"/>
        <v>9.7999999999999975E-4</v>
      </c>
      <c r="K459" s="10">
        <f t="shared" si="135"/>
        <v>9.7999999999999972</v>
      </c>
      <c r="L459" s="7">
        <f t="shared" si="136"/>
        <v>0.35286824736720079</v>
      </c>
      <c r="N459" s="3">
        <f t="shared" si="137"/>
        <v>30.197099999999999</v>
      </c>
      <c r="O459" s="3">
        <f t="shared" si="138"/>
        <v>0.52790081097941355</v>
      </c>
      <c r="P459" s="3">
        <f t="shared" si="139"/>
        <v>0.54068218442256044</v>
      </c>
      <c r="Q459" s="3">
        <f t="shared" si="140"/>
        <v>0.615882038964505</v>
      </c>
      <c r="R459" s="3">
        <f t="shared" si="141"/>
        <v>1.6844650343664789</v>
      </c>
      <c r="S459" s="3">
        <f t="shared" si="142"/>
        <v>31.339374828754167</v>
      </c>
      <c r="T459" s="3">
        <f t="shared" si="143"/>
        <v>32.098154214635215</v>
      </c>
      <c r="U459" s="36">
        <f t="shared" si="144"/>
        <v>36.562470956610625</v>
      </c>
      <c r="V459" s="3">
        <f t="shared" si="145"/>
        <v>100</v>
      </c>
    </row>
    <row r="460" spans="1:22" x14ac:dyDescent="0.3">
      <c r="A460" t="s">
        <v>986</v>
      </c>
      <c r="B460">
        <v>46.514699999999998</v>
      </c>
      <c r="C460">
        <v>17.277699999999999</v>
      </c>
      <c r="D460">
        <v>32.387</v>
      </c>
      <c r="E460">
        <v>-8.8999999999999995E-4</v>
      </c>
      <c r="F460">
        <v>2.7000000000000001E-3</v>
      </c>
      <c r="G460">
        <v>4.4000000000000003E-3</v>
      </c>
      <c r="H460">
        <v>96.185599999999994</v>
      </c>
      <c r="J460">
        <f t="shared" si="134"/>
        <v>2.0700000000000002E-3</v>
      </c>
      <c r="K460" s="10">
        <f t="shared" si="135"/>
        <v>20.700000000000003</v>
      </c>
      <c r="L460" s="7">
        <f t="shared" si="136"/>
        <v>0.27006850982667341</v>
      </c>
      <c r="N460" s="3">
        <f t="shared" si="137"/>
        <v>32.387</v>
      </c>
      <c r="O460" s="3">
        <f t="shared" si="138"/>
        <v>0.53891765439800365</v>
      </c>
      <c r="P460" s="3">
        <f t="shared" si="139"/>
        <v>0.57989256938227396</v>
      </c>
      <c r="Q460" s="3">
        <f t="shared" si="140"/>
        <v>0.62069255404323453</v>
      </c>
      <c r="R460" s="3">
        <f t="shared" si="141"/>
        <v>1.7395027778235121</v>
      </c>
      <c r="S460" s="3">
        <f t="shared" si="142"/>
        <v>30.981132152735292</v>
      </c>
      <c r="T460" s="3">
        <f t="shared" si="143"/>
        <v>33.336685446851824</v>
      </c>
      <c r="U460" s="36">
        <f t="shared" si="144"/>
        <v>35.682182400412891</v>
      </c>
      <c r="V460" s="3">
        <f t="shared" si="145"/>
        <v>100</v>
      </c>
    </row>
    <row r="461" spans="1:22" x14ac:dyDescent="0.3">
      <c r="A461" t="s">
        <v>987</v>
      </c>
      <c r="B461">
        <v>47.129399999999997</v>
      </c>
      <c r="C461">
        <v>16.911999999999999</v>
      </c>
      <c r="D461">
        <v>32.716299999999997</v>
      </c>
      <c r="E461">
        <v>4.9800000000000001E-3</v>
      </c>
      <c r="F461">
        <v>3.63E-3</v>
      </c>
      <c r="G461">
        <v>5.9500000000000004E-3</v>
      </c>
      <c r="H461">
        <v>96.772199999999998</v>
      </c>
      <c r="J461">
        <f t="shared" si="134"/>
        <v>4.8533333333333336E-3</v>
      </c>
      <c r="K461" s="10">
        <f t="shared" si="135"/>
        <v>48.533333333333339</v>
      </c>
      <c r="L461" s="7">
        <f t="shared" si="136"/>
        <v>0.11651752371782255</v>
      </c>
      <c r="N461" s="3">
        <f t="shared" si="137"/>
        <v>32.716299999999997</v>
      </c>
      <c r="O461" s="3">
        <f t="shared" si="138"/>
        <v>0.52751091703056763</v>
      </c>
      <c r="P461" s="3">
        <f t="shared" si="139"/>
        <v>0.58578871978513869</v>
      </c>
      <c r="Q461" s="3">
        <f t="shared" si="140"/>
        <v>0.6288951160928743</v>
      </c>
      <c r="R461" s="3">
        <f t="shared" si="141"/>
        <v>1.7421947529085808</v>
      </c>
      <c r="S461" s="3">
        <f t="shared" si="142"/>
        <v>30.278527480919813</v>
      </c>
      <c r="T461" s="3">
        <f t="shared" si="143"/>
        <v>33.6236071660283</v>
      </c>
      <c r="U461" s="36">
        <f t="shared" si="144"/>
        <v>36.097865353051873</v>
      </c>
      <c r="V461" s="3">
        <f t="shared" si="145"/>
        <v>99.999999999999986</v>
      </c>
    </row>
    <row r="462" spans="1:22" x14ac:dyDescent="0.3">
      <c r="A462" t="s">
        <v>988</v>
      </c>
      <c r="B462">
        <v>46.839500000000001</v>
      </c>
      <c r="C462">
        <v>17.3322</v>
      </c>
      <c r="D462">
        <v>33.569600000000001</v>
      </c>
      <c r="E462">
        <v>5.9999999999999995E-4</v>
      </c>
      <c r="F462">
        <v>3.0699999999999998E-3</v>
      </c>
      <c r="G462">
        <v>5.8300000000000001E-3</v>
      </c>
      <c r="H462">
        <v>97.750799999999998</v>
      </c>
      <c r="J462">
        <f t="shared" si="134"/>
        <v>3.1666666666666666E-3</v>
      </c>
      <c r="K462" s="10">
        <f t="shared" si="135"/>
        <v>31.666666666666664</v>
      </c>
      <c r="L462" s="7">
        <f t="shared" si="136"/>
        <v>0.26163396823297497</v>
      </c>
      <c r="N462" s="3">
        <f t="shared" si="137"/>
        <v>33.569600000000001</v>
      </c>
      <c r="O462" s="3">
        <f t="shared" si="138"/>
        <v>0.54061759201497195</v>
      </c>
      <c r="P462" s="3">
        <f t="shared" si="139"/>
        <v>0.60106714413607876</v>
      </c>
      <c r="Q462" s="3">
        <f t="shared" si="140"/>
        <v>0.62502668801708039</v>
      </c>
      <c r="R462" s="3">
        <f t="shared" si="141"/>
        <v>1.7667114241681312</v>
      </c>
      <c r="S462" s="3">
        <f t="shared" si="142"/>
        <v>30.600220535140629</v>
      </c>
      <c r="T462" s="3">
        <f t="shared" si="143"/>
        <v>34.021806612763349</v>
      </c>
      <c r="U462" s="36">
        <f t="shared" si="144"/>
        <v>35.377972852096022</v>
      </c>
      <c r="V462" s="3">
        <f t="shared" si="145"/>
        <v>100</v>
      </c>
    </row>
    <row r="463" spans="1:22" x14ac:dyDescent="0.3">
      <c r="A463" t="s">
        <v>990</v>
      </c>
      <c r="B463">
        <v>46.751800000000003</v>
      </c>
      <c r="C463">
        <v>17.520499999999998</v>
      </c>
      <c r="D463">
        <v>34.3264</v>
      </c>
      <c r="E463">
        <v>2.3500000000000001E-3</v>
      </c>
      <c r="F463">
        <v>-9.8999999999999999E-4</v>
      </c>
      <c r="G463">
        <v>2.96E-3</v>
      </c>
      <c r="H463">
        <v>98.602900000000005</v>
      </c>
      <c r="J463">
        <f t="shared" si="134"/>
        <v>1.4400000000000001E-3</v>
      </c>
      <c r="K463" s="10">
        <f t="shared" si="135"/>
        <v>14.4</v>
      </c>
      <c r="L463" s="7">
        <f t="shared" si="136"/>
        <v>0.21264289313306478</v>
      </c>
      <c r="N463" s="3">
        <f t="shared" si="137"/>
        <v>34.3264</v>
      </c>
      <c r="O463" s="3">
        <f t="shared" si="138"/>
        <v>0.54649095446038665</v>
      </c>
      <c r="P463" s="3">
        <f t="shared" si="139"/>
        <v>0.61461772605192477</v>
      </c>
      <c r="Q463" s="3">
        <f t="shared" si="140"/>
        <v>0.62385641846810791</v>
      </c>
      <c r="R463" s="3">
        <f t="shared" si="141"/>
        <v>1.7849650989804193</v>
      </c>
      <c r="S463" s="3">
        <f t="shared" si="142"/>
        <v>30.616338368326918</v>
      </c>
      <c r="T463" s="3">
        <f t="shared" si="143"/>
        <v>34.433038853420577</v>
      </c>
      <c r="U463" s="36">
        <f t="shared" si="144"/>
        <v>34.950622778252509</v>
      </c>
      <c r="V463" s="3">
        <f t="shared" si="145"/>
        <v>100</v>
      </c>
    </row>
    <row r="464" spans="1:22" x14ac:dyDescent="0.3">
      <c r="A464" t="s">
        <v>991</v>
      </c>
      <c r="B464">
        <v>45.731499999999997</v>
      </c>
      <c r="C464">
        <v>18.378499999999999</v>
      </c>
      <c r="D464">
        <v>34.299599999999998</v>
      </c>
      <c r="E464">
        <v>-2.2599999999999999E-3</v>
      </c>
      <c r="F464">
        <v>3.15E-3</v>
      </c>
      <c r="G464">
        <v>1.111E-2</v>
      </c>
      <c r="H464">
        <v>98.421499999999995</v>
      </c>
      <c r="J464">
        <f t="shared" si="134"/>
        <v>4.0000000000000001E-3</v>
      </c>
      <c r="K464" s="10">
        <f t="shared" si="135"/>
        <v>40</v>
      </c>
      <c r="L464" s="7">
        <f t="shared" si="136"/>
        <v>0.67254070508780361</v>
      </c>
      <c r="N464" s="3">
        <f t="shared" si="137"/>
        <v>34.299599999999998</v>
      </c>
      <c r="O464" s="3">
        <f t="shared" si="138"/>
        <v>0.57325327510917023</v>
      </c>
      <c r="P464" s="3">
        <f t="shared" si="139"/>
        <v>0.61413786929274838</v>
      </c>
      <c r="Q464" s="3">
        <f t="shared" si="140"/>
        <v>0.61024152655457697</v>
      </c>
      <c r="R464" s="3">
        <f t="shared" si="141"/>
        <v>1.7976326709564958</v>
      </c>
      <c r="S464" s="3">
        <f t="shared" si="142"/>
        <v>31.889344490170505</v>
      </c>
      <c r="T464" s="3">
        <f t="shared" si="143"/>
        <v>34.163702029623991</v>
      </c>
      <c r="U464" s="36">
        <f t="shared" si="144"/>
        <v>33.946953480205487</v>
      </c>
      <c r="V464" s="3">
        <f t="shared" si="145"/>
        <v>99.999999999999972</v>
      </c>
    </row>
    <row r="465" spans="1:22" x14ac:dyDescent="0.3">
      <c r="A465" t="s">
        <v>992</v>
      </c>
      <c r="B465">
        <v>47.125</v>
      </c>
      <c r="C465">
        <v>17.185700000000001</v>
      </c>
      <c r="D465">
        <v>33.504899999999999</v>
      </c>
      <c r="E465">
        <v>2.0899999999999998E-3</v>
      </c>
      <c r="F465">
        <v>1.4E-3</v>
      </c>
      <c r="G465">
        <v>2.4599999999999999E-3</v>
      </c>
      <c r="H465">
        <v>97.821399999999997</v>
      </c>
      <c r="J465">
        <f t="shared" si="134"/>
        <v>1.9833333333333335E-3</v>
      </c>
      <c r="K465" s="10">
        <f t="shared" si="135"/>
        <v>19.833333333333336</v>
      </c>
      <c r="L465" s="7">
        <f t="shared" si="136"/>
        <v>5.3799008664968291E-2</v>
      </c>
      <c r="N465" s="3">
        <f t="shared" si="137"/>
        <v>33.504899999999999</v>
      </c>
      <c r="O465" s="3">
        <f t="shared" si="138"/>
        <v>0.53604803493449782</v>
      </c>
      <c r="P465" s="3">
        <f t="shared" si="139"/>
        <v>0.5999086839749328</v>
      </c>
      <c r="Q465" s="3">
        <f t="shared" si="140"/>
        <v>0.62883640245529759</v>
      </c>
      <c r="R465" s="3">
        <f t="shared" si="141"/>
        <v>1.7647931213647281</v>
      </c>
      <c r="S465" s="3">
        <f t="shared" si="142"/>
        <v>30.374553733525872</v>
      </c>
      <c r="T465" s="3">
        <f t="shared" si="143"/>
        <v>33.993144959167722</v>
      </c>
      <c r="U465" s="36">
        <f t="shared" si="144"/>
        <v>35.632301307306413</v>
      </c>
      <c r="V465" s="3">
        <f t="shared" si="145"/>
        <v>100</v>
      </c>
    </row>
    <row r="466" spans="1:22" x14ac:dyDescent="0.3">
      <c r="A466" t="s">
        <v>993</v>
      </c>
      <c r="B466">
        <v>47.083300000000001</v>
      </c>
      <c r="C466">
        <v>17.1938</v>
      </c>
      <c r="D466">
        <v>33.294899999999998</v>
      </c>
      <c r="E466">
        <v>-4.8999999999999998E-4</v>
      </c>
      <c r="F466">
        <v>2.3500000000000001E-3</v>
      </c>
      <c r="G466">
        <v>2.5999999999999999E-3</v>
      </c>
      <c r="H466">
        <v>97.576400000000007</v>
      </c>
      <c r="J466">
        <f t="shared" si="134"/>
        <v>1.4866666666666667E-3</v>
      </c>
      <c r="K466" s="10">
        <f t="shared" si="135"/>
        <v>14.866666666666667</v>
      </c>
      <c r="L466" s="7">
        <f t="shared" si="136"/>
        <v>0.17164012739838352</v>
      </c>
      <c r="N466" s="3">
        <f t="shared" si="137"/>
        <v>33.294899999999998</v>
      </c>
      <c r="O466" s="3">
        <f t="shared" si="138"/>
        <v>0.53630068621334992</v>
      </c>
      <c r="P466" s="3">
        <f t="shared" si="139"/>
        <v>0.59614861235452099</v>
      </c>
      <c r="Q466" s="3">
        <f t="shared" si="140"/>
        <v>0.62827995729917274</v>
      </c>
      <c r="R466" s="3">
        <f t="shared" si="141"/>
        <v>1.7607292558670435</v>
      </c>
      <c r="S466" s="3">
        <f t="shared" si="142"/>
        <v>30.459009210320474</v>
      </c>
      <c r="T466" s="3">
        <f t="shared" si="143"/>
        <v>33.85805116647289</v>
      </c>
      <c r="U466" s="36">
        <f t="shared" si="144"/>
        <v>35.682939623206643</v>
      </c>
      <c r="V466" s="3">
        <f t="shared" si="145"/>
        <v>100</v>
      </c>
    </row>
    <row r="467" spans="1:22" x14ac:dyDescent="0.3">
      <c r="A467" t="s">
        <v>994</v>
      </c>
      <c r="B467">
        <v>45.870100000000001</v>
      </c>
      <c r="C467">
        <v>18.222000000000001</v>
      </c>
      <c r="D467">
        <v>34.242400000000004</v>
      </c>
      <c r="E467">
        <v>1.99E-3</v>
      </c>
      <c r="F467">
        <v>5.8799999999999998E-3</v>
      </c>
      <c r="G467">
        <v>-8.0000000000000007E-5</v>
      </c>
      <c r="H467">
        <v>98.342299999999994</v>
      </c>
      <c r="J467">
        <f t="shared" si="134"/>
        <v>2.5966666666666668E-3</v>
      </c>
      <c r="K467" s="10">
        <f t="shared" si="135"/>
        <v>25.966666666666669</v>
      </c>
      <c r="L467" s="7">
        <f t="shared" si="136"/>
        <v>0.30259599027966866</v>
      </c>
      <c r="N467" s="3">
        <f t="shared" si="137"/>
        <v>34.242400000000004</v>
      </c>
      <c r="O467" s="3">
        <f t="shared" si="138"/>
        <v>0.56837180286961941</v>
      </c>
      <c r="P467" s="3">
        <f t="shared" si="139"/>
        <v>0.61311369740376009</v>
      </c>
      <c r="Q467" s="3">
        <f t="shared" si="140"/>
        <v>0.61209100613824396</v>
      </c>
      <c r="R467" s="3">
        <f t="shared" si="141"/>
        <v>1.7935765064116236</v>
      </c>
      <c r="S467" s="3">
        <f t="shared" si="142"/>
        <v>31.689297938382939</v>
      </c>
      <c r="T467" s="3">
        <f t="shared" si="143"/>
        <v>34.183860861915818</v>
      </c>
      <c r="U467" s="36">
        <f t="shared" si="144"/>
        <v>34.126841199701232</v>
      </c>
      <c r="V467" s="3">
        <f t="shared" si="145"/>
        <v>99.999999999999986</v>
      </c>
    </row>
    <row r="468" spans="1:22" x14ac:dyDescent="0.3">
      <c r="A468" t="s">
        <v>995</v>
      </c>
      <c r="B468">
        <v>43.994100000000003</v>
      </c>
      <c r="C468">
        <v>19.492100000000001</v>
      </c>
      <c r="D468">
        <v>35.101700000000001</v>
      </c>
      <c r="E468">
        <v>4.1900000000000001E-3</v>
      </c>
      <c r="F468">
        <v>-4.0999999999999999E-4</v>
      </c>
      <c r="G468">
        <v>-6.8999999999999997E-4</v>
      </c>
      <c r="H468">
        <v>98.590999999999994</v>
      </c>
      <c r="J468">
        <f t="shared" si="134"/>
        <v>1.0300000000000001E-3</v>
      </c>
      <c r="K468" s="10">
        <f t="shared" si="135"/>
        <v>10.3</v>
      </c>
      <c r="L468" s="7">
        <f t="shared" si="136"/>
        <v>0.27402189693526319</v>
      </c>
      <c r="N468" s="3">
        <f t="shared" si="137"/>
        <v>35.101700000000001</v>
      </c>
      <c r="O468" s="3">
        <f t="shared" si="138"/>
        <v>0.60798814722395511</v>
      </c>
      <c r="P468" s="3">
        <f t="shared" si="139"/>
        <v>0.62849955237242616</v>
      </c>
      <c r="Q468" s="3">
        <f t="shared" si="140"/>
        <v>0.58705764611689359</v>
      </c>
      <c r="R468" s="3">
        <f t="shared" si="141"/>
        <v>1.8235453457132746</v>
      </c>
      <c r="S468" s="3">
        <f t="shared" si="142"/>
        <v>33.340994160259953</v>
      </c>
      <c r="T468" s="3">
        <f t="shared" si="143"/>
        <v>34.465803323722142</v>
      </c>
      <c r="U468" s="36">
        <f t="shared" si="144"/>
        <v>32.193202516017919</v>
      </c>
      <c r="V468" s="3">
        <f t="shared" si="145"/>
        <v>100.00000000000001</v>
      </c>
    </row>
    <row r="469" spans="1:22" x14ac:dyDescent="0.3">
      <c r="A469" t="s">
        <v>996</v>
      </c>
      <c r="B469">
        <v>46.049900000000001</v>
      </c>
      <c r="C469">
        <v>17.415800000000001</v>
      </c>
      <c r="D469">
        <v>31.5763</v>
      </c>
      <c r="E469">
        <v>2.32E-3</v>
      </c>
      <c r="F469">
        <v>2.5400000000000002E-3</v>
      </c>
      <c r="G469">
        <v>6.6100000000000004E-3</v>
      </c>
      <c r="H469">
        <v>95.0535</v>
      </c>
      <c r="J469">
        <f t="shared" si="134"/>
        <v>3.8233333333333335E-3</v>
      </c>
      <c r="K469" s="10">
        <f t="shared" si="135"/>
        <v>38.233333333333334</v>
      </c>
      <c r="L469" s="7">
        <f t="shared" si="136"/>
        <v>0.24158297401376061</v>
      </c>
      <c r="N469" s="3">
        <f t="shared" si="137"/>
        <v>31.5763</v>
      </c>
      <c r="O469" s="3">
        <f t="shared" si="138"/>
        <v>0.54322520274485342</v>
      </c>
      <c r="P469" s="3">
        <f t="shared" si="139"/>
        <v>0.56537690241718885</v>
      </c>
      <c r="Q469" s="3">
        <f t="shared" si="140"/>
        <v>0.61449025887376574</v>
      </c>
      <c r="R469" s="3">
        <f t="shared" si="141"/>
        <v>1.723092364035808</v>
      </c>
      <c r="S469" s="3">
        <f t="shared" si="142"/>
        <v>31.526180144662547</v>
      </c>
      <c r="T469" s="3">
        <f t="shared" si="143"/>
        <v>32.811758337374862</v>
      </c>
      <c r="U469" s="36">
        <f t="shared" si="144"/>
        <v>35.662061517962584</v>
      </c>
      <c r="V469" s="3">
        <f t="shared" si="145"/>
        <v>99.999999999999986</v>
      </c>
    </row>
    <row r="470" spans="1:22" x14ac:dyDescent="0.3">
      <c r="A470" t="s">
        <v>997</v>
      </c>
      <c r="B470">
        <v>46.409100000000002</v>
      </c>
      <c r="C470">
        <v>17.7118</v>
      </c>
      <c r="D470">
        <v>32.972999999999999</v>
      </c>
      <c r="E470">
        <v>3.0799999999999998E-3</v>
      </c>
      <c r="F470">
        <v>2.2200000000000002E-3</v>
      </c>
      <c r="G470">
        <v>-3.6000000000000002E-4</v>
      </c>
      <c r="H470">
        <v>97.098799999999997</v>
      </c>
      <c r="J470">
        <f t="shared" si="134"/>
        <v>1.6466666666666667E-3</v>
      </c>
      <c r="K470" s="10">
        <f t="shared" si="135"/>
        <v>16.466666666666669</v>
      </c>
      <c r="L470" s="7">
        <f t="shared" si="136"/>
        <v>0.1790232759540874</v>
      </c>
      <c r="N470" s="3">
        <f t="shared" si="137"/>
        <v>32.972999999999999</v>
      </c>
      <c r="O470" s="3">
        <f t="shared" si="138"/>
        <v>0.55245789145352464</v>
      </c>
      <c r="P470" s="3">
        <f t="shared" si="139"/>
        <v>0.59038495971351834</v>
      </c>
      <c r="Q470" s="3">
        <f t="shared" si="140"/>
        <v>0.61928342674139314</v>
      </c>
      <c r="R470" s="3">
        <f t="shared" si="141"/>
        <v>1.7621262779084361</v>
      </c>
      <c r="S470" s="3">
        <f t="shared" si="142"/>
        <v>31.351776452097806</v>
      </c>
      <c r="T470" s="3">
        <f t="shared" si="143"/>
        <v>33.504123235383474</v>
      </c>
      <c r="U470" s="36">
        <f t="shared" si="144"/>
        <v>35.144100312518717</v>
      </c>
      <c r="V470" s="3">
        <f t="shared" si="145"/>
        <v>100</v>
      </c>
    </row>
    <row r="471" spans="1:22" x14ac:dyDescent="0.3">
      <c r="A471" t="s">
        <v>998</v>
      </c>
      <c r="B471">
        <v>47.034500000000001</v>
      </c>
      <c r="C471">
        <v>17.5684</v>
      </c>
      <c r="D471">
        <v>33.707099999999997</v>
      </c>
      <c r="E471">
        <v>-4.4099999999999999E-3</v>
      </c>
      <c r="F471">
        <v>2.0000000000000002E-5</v>
      </c>
      <c r="G471">
        <v>4.5300000000000002E-3</v>
      </c>
      <c r="H471">
        <v>98.310100000000006</v>
      </c>
      <c r="J471">
        <f t="shared" si="134"/>
        <v>4.6666666666666787E-5</v>
      </c>
      <c r="K471" s="10">
        <f t="shared" si="135"/>
        <v>0.4666666666666679</v>
      </c>
      <c r="L471" s="7">
        <f t="shared" si="136"/>
        <v>0.447005965657432</v>
      </c>
      <c r="N471" s="3">
        <f t="shared" si="137"/>
        <v>33.707099999999997</v>
      </c>
      <c r="O471" s="3">
        <f t="shared" si="138"/>
        <v>0.54798502807236427</v>
      </c>
      <c r="P471" s="3">
        <f t="shared" si="139"/>
        <v>0.60352909579230074</v>
      </c>
      <c r="Q471" s="3">
        <f t="shared" si="140"/>
        <v>0.62762876968241266</v>
      </c>
      <c r="R471" s="3">
        <f t="shared" si="141"/>
        <v>1.7791428935470774</v>
      </c>
      <c r="S471" s="3">
        <f t="shared" si="142"/>
        <v>30.800506809199931</v>
      </c>
      <c r="T471" s="3">
        <f t="shared" si="143"/>
        <v>33.922463337896637</v>
      </c>
      <c r="U471" s="36">
        <f t="shared" si="144"/>
        <v>35.277029852903446</v>
      </c>
      <c r="V471" s="3">
        <f t="shared" si="145"/>
        <v>100</v>
      </c>
    </row>
    <row r="472" spans="1:22" x14ac:dyDescent="0.3">
      <c r="A472" t="s">
        <v>893</v>
      </c>
      <c r="B472">
        <v>45.099699999999999</v>
      </c>
      <c r="C472">
        <v>18.7623</v>
      </c>
      <c r="D472">
        <v>34.512599999999999</v>
      </c>
      <c r="E472">
        <v>1.2999999999999999E-3</v>
      </c>
      <c r="F472">
        <v>2.16E-3</v>
      </c>
      <c r="G472">
        <v>2.1700000000000001E-3</v>
      </c>
      <c r="H472">
        <v>98.380099999999999</v>
      </c>
      <c r="J472">
        <f t="shared" si="134"/>
        <v>1.8766666666666665E-3</v>
      </c>
      <c r="K472" s="10">
        <f t="shared" si="135"/>
        <v>18.766666666666666</v>
      </c>
      <c r="L472" s="7">
        <f t="shared" si="136"/>
        <v>4.9943301185778E-2</v>
      </c>
      <c r="N472" s="3">
        <f t="shared" si="137"/>
        <v>34.512599999999999</v>
      </c>
      <c r="O472" s="3">
        <f t="shared" si="138"/>
        <v>0.58522457891453517</v>
      </c>
      <c r="P472" s="3">
        <f t="shared" si="139"/>
        <v>0.61795165622202319</v>
      </c>
      <c r="Q472" s="3">
        <f t="shared" si="140"/>
        <v>0.60181078195890048</v>
      </c>
      <c r="R472" s="3">
        <f t="shared" si="141"/>
        <v>1.8049870170954587</v>
      </c>
      <c r="S472" s="3">
        <f t="shared" si="142"/>
        <v>32.422647552128339</v>
      </c>
      <c r="T472" s="3">
        <f t="shared" si="143"/>
        <v>34.235795070505048</v>
      </c>
      <c r="U472" s="36">
        <f t="shared" si="144"/>
        <v>33.341557377366613</v>
      </c>
      <c r="V472" s="3">
        <f t="shared" si="145"/>
        <v>100</v>
      </c>
    </row>
    <row r="473" spans="1:22" x14ac:dyDescent="0.3">
      <c r="A473" t="s">
        <v>894</v>
      </c>
      <c r="B473">
        <v>46.590499999999999</v>
      </c>
      <c r="C473">
        <v>17.533100000000001</v>
      </c>
      <c r="D473">
        <v>33.902799999999999</v>
      </c>
      <c r="E473">
        <v>-1.32E-3</v>
      </c>
      <c r="F473">
        <v>6.3699999999999998E-3</v>
      </c>
      <c r="G473">
        <v>-2.5799999999999998E-3</v>
      </c>
      <c r="H473">
        <v>98.028899999999993</v>
      </c>
      <c r="J473">
        <f t="shared" si="134"/>
        <v>8.2333333333333336E-4</v>
      </c>
      <c r="K473" s="10">
        <f t="shared" si="135"/>
        <v>8.2333333333333343</v>
      </c>
      <c r="L473" s="7">
        <f t="shared" si="136"/>
        <v>0.48446912526324454</v>
      </c>
      <c r="N473" s="3">
        <f t="shared" si="137"/>
        <v>33.902799999999999</v>
      </c>
      <c r="O473" s="3">
        <f t="shared" si="138"/>
        <v>0.54688396756082347</v>
      </c>
      <c r="P473" s="3">
        <f t="shared" si="139"/>
        <v>0.60703312444046553</v>
      </c>
      <c r="Q473" s="3">
        <f t="shared" si="140"/>
        <v>0.62170402989057916</v>
      </c>
      <c r="R473" s="3">
        <f t="shared" si="141"/>
        <v>1.7756211218918683</v>
      </c>
      <c r="S473" s="3">
        <f t="shared" si="142"/>
        <v>30.799586737182754</v>
      </c>
      <c r="T473" s="3">
        <f t="shared" si="143"/>
        <v>34.187086251468493</v>
      </c>
      <c r="U473" s="36">
        <f t="shared" si="144"/>
        <v>35.01332701134875</v>
      </c>
      <c r="V473" s="3">
        <f t="shared" si="145"/>
        <v>100</v>
      </c>
    </row>
    <row r="474" spans="1:22" x14ac:dyDescent="0.3">
      <c r="A474" t="s">
        <v>895</v>
      </c>
      <c r="B474">
        <v>46.808999999999997</v>
      </c>
      <c r="C474">
        <v>17.511800000000001</v>
      </c>
      <c r="D474">
        <v>33.702300000000001</v>
      </c>
      <c r="E474">
        <v>-7.2999999999999996E-4</v>
      </c>
      <c r="F474">
        <v>3.4399999999999999E-3</v>
      </c>
      <c r="G474">
        <v>2.97E-3</v>
      </c>
      <c r="H474">
        <v>98.028800000000004</v>
      </c>
      <c r="J474">
        <f t="shared" si="134"/>
        <v>1.893333333333333E-3</v>
      </c>
      <c r="K474" s="10">
        <f t="shared" si="135"/>
        <v>18.93333333333333</v>
      </c>
      <c r="L474" s="7">
        <f t="shared" si="136"/>
        <v>0.22839950379397356</v>
      </c>
      <c r="N474" s="3">
        <f t="shared" si="137"/>
        <v>33.702300000000001</v>
      </c>
      <c r="O474" s="3">
        <f t="shared" si="138"/>
        <v>0.54621958827199002</v>
      </c>
      <c r="P474" s="3">
        <f t="shared" si="139"/>
        <v>0.60344315129811998</v>
      </c>
      <c r="Q474" s="3">
        <f t="shared" si="140"/>
        <v>0.62461969575660525</v>
      </c>
      <c r="R474" s="3">
        <f t="shared" si="141"/>
        <v>1.7742824353267153</v>
      </c>
      <c r="S474" s="3">
        <f t="shared" si="142"/>
        <v>30.785379903251396</v>
      </c>
      <c r="T474" s="3">
        <f t="shared" si="143"/>
        <v>34.010546420530972</v>
      </c>
      <c r="U474" s="36">
        <f t="shared" si="144"/>
        <v>35.204073676217632</v>
      </c>
      <c r="V474" s="3">
        <f t="shared" si="145"/>
        <v>100</v>
      </c>
    </row>
    <row r="475" spans="1:22" x14ac:dyDescent="0.3">
      <c r="A475" t="s">
        <v>896</v>
      </c>
      <c r="B475">
        <v>46.612299999999998</v>
      </c>
      <c r="C475">
        <v>17.185500000000001</v>
      </c>
      <c r="D475">
        <v>31.263000000000002</v>
      </c>
      <c r="E475">
        <v>3.8899999999999998E-3</v>
      </c>
      <c r="F475">
        <v>2.6800000000000001E-3</v>
      </c>
      <c r="G475">
        <v>-3.4000000000000002E-4</v>
      </c>
      <c r="H475">
        <v>95.066999999999993</v>
      </c>
      <c r="J475">
        <f t="shared" si="134"/>
        <v>2.0766666666666663E-3</v>
      </c>
      <c r="K475" s="10">
        <f t="shared" si="135"/>
        <v>20.766666666666662</v>
      </c>
      <c r="L475" s="7">
        <f t="shared" si="136"/>
        <v>0.21785851677943036</v>
      </c>
      <c r="N475" s="3">
        <f t="shared" si="137"/>
        <v>31.263000000000002</v>
      </c>
      <c r="O475" s="3">
        <f t="shared" si="138"/>
        <v>0.53604179663131624</v>
      </c>
      <c r="P475" s="3">
        <f t="shared" si="139"/>
        <v>0.55976723366159353</v>
      </c>
      <c r="Q475" s="3">
        <f t="shared" si="140"/>
        <v>0.6219949292767547</v>
      </c>
      <c r="R475" s="3">
        <f t="shared" si="141"/>
        <v>1.7178039595696646</v>
      </c>
      <c r="S475" s="3">
        <f t="shared" si="142"/>
        <v>31.205062349815673</v>
      </c>
      <c r="T475" s="3">
        <f t="shared" si="143"/>
        <v>32.586211630448425</v>
      </c>
      <c r="U475" s="36">
        <f t="shared" si="144"/>
        <v>36.208726019735899</v>
      </c>
      <c r="V475" s="3">
        <f t="shared" si="145"/>
        <v>100</v>
      </c>
    </row>
    <row r="476" spans="1:22" x14ac:dyDescent="0.3">
      <c r="A476" t="s">
        <v>897</v>
      </c>
      <c r="B476">
        <v>44.735799999999998</v>
      </c>
      <c r="C476">
        <v>18.981400000000001</v>
      </c>
      <c r="D476">
        <v>34.139400000000002</v>
      </c>
      <c r="E476">
        <v>8.0999999999999996E-4</v>
      </c>
      <c r="F476">
        <v>5.1999999999999995E-4</v>
      </c>
      <c r="G476">
        <v>-2.32E-3</v>
      </c>
      <c r="H476">
        <v>97.855500000000006</v>
      </c>
      <c r="J476">
        <f t="shared" si="134"/>
        <v>-3.3E-4</v>
      </c>
      <c r="K476" s="10">
        <f t="shared" si="135"/>
        <v>-3.3</v>
      </c>
      <c r="L476" s="7">
        <f t="shared" si="136"/>
        <v>0.17294796905427945</v>
      </c>
      <c r="N476" s="3">
        <f t="shared" si="137"/>
        <v>34.139400000000002</v>
      </c>
      <c r="O476" s="3">
        <f t="shared" si="138"/>
        <v>0.59205864004990638</v>
      </c>
      <c r="P476" s="3">
        <f t="shared" si="139"/>
        <v>0.61126947179946289</v>
      </c>
      <c r="Q476" s="3">
        <f t="shared" si="140"/>
        <v>0.59695489725113426</v>
      </c>
      <c r="R476" s="3">
        <f t="shared" si="141"/>
        <v>1.8002830091005035</v>
      </c>
      <c r="S476" s="3">
        <f t="shared" si="142"/>
        <v>32.886975939728693</v>
      </c>
      <c r="T476" s="3">
        <f t="shared" si="143"/>
        <v>33.954076592928502</v>
      </c>
      <c r="U476" s="36">
        <f t="shared" si="144"/>
        <v>33.158947467342806</v>
      </c>
      <c r="V476" s="3">
        <f t="shared" si="145"/>
        <v>100</v>
      </c>
    </row>
    <row r="477" spans="1:22" x14ac:dyDescent="0.3">
      <c r="A477" t="s">
        <v>898</v>
      </c>
      <c r="B477">
        <v>46.433999999999997</v>
      </c>
      <c r="C477">
        <v>17.915400000000002</v>
      </c>
      <c r="D477">
        <v>33.9514</v>
      </c>
      <c r="E477">
        <v>1.8E-3</v>
      </c>
      <c r="F477">
        <v>7.8700000000000003E-3</v>
      </c>
      <c r="G477">
        <v>8.4700000000000001E-3</v>
      </c>
      <c r="H477">
        <v>98.318799999999996</v>
      </c>
      <c r="J477">
        <f t="shared" si="134"/>
        <v>6.0466666666666663E-3</v>
      </c>
      <c r="K477" s="10">
        <f t="shared" si="135"/>
        <v>60.466666666666661</v>
      </c>
      <c r="L477" s="7">
        <f t="shared" si="136"/>
        <v>0.36899367654925125</v>
      </c>
      <c r="N477" s="3">
        <f t="shared" si="137"/>
        <v>33.9514</v>
      </c>
      <c r="O477" s="3">
        <f t="shared" si="138"/>
        <v>0.55880848409232686</v>
      </c>
      <c r="P477" s="3">
        <f t="shared" si="139"/>
        <v>0.6079033124440465</v>
      </c>
      <c r="Q477" s="3">
        <f t="shared" si="140"/>
        <v>0.61961569255404325</v>
      </c>
      <c r="R477" s="3">
        <f t="shared" si="141"/>
        <v>1.7863274890904166</v>
      </c>
      <c r="S477" s="3">
        <f t="shared" si="142"/>
        <v>31.282532878496291</v>
      </c>
      <c r="T477" s="3">
        <f t="shared" si="143"/>
        <v>34.030899493887645</v>
      </c>
      <c r="U477" s="36">
        <f t="shared" si="144"/>
        <v>34.686567627616064</v>
      </c>
      <c r="V477" s="3">
        <f t="shared" si="145"/>
        <v>100</v>
      </c>
    </row>
    <row r="478" spans="1:22" x14ac:dyDescent="0.3">
      <c r="A478" t="s">
        <v>899</v>
      </c>
      <c r="B478">
        <v>46.314700000000002</v>
      </c>
      <c r="C478">
        <v>17.8992</v>
      </c>
      <c r="D478">
        <v>34.288499999999999</v>
      </c>
      <c r="E478">
        <v>1.17E-3</v>
      </c>
      <c r="F478">
        <v>2.5400000000000002E-3</v>
      </c>
      <c r="G478">
        <v>2.9199999999999999E-3</v>
      </c>
      <c r="H478">
        <v>98.509</v>
      </c>
      <c r="J478">
        <f t="shared" si="134"/>
        <v>2.2100000000000002E-3</v>
      </c>
      <c r="K478" s="10">
        <f t="shared" si="135"/>
        <v>22.1</v>
      </c>
      <c r="L478" s="7">
        <f t="shared" si="136"/>
        <v>9.2048900047746351E-2</v>
      </c>
      <c r="N478" s="3">
        <f t="shared" si="137"/>
        <v>34.288499999999999</v>
      </c>
      <c r="O478" s="3">
        <f t="shared" si="138"/>
        <v>0.55830318153462255</v>
      </c>
      <c r="P478" s="3">
        <f t="shared" si="139"/>
        <v>0.6139391226499552</v>
      </c>
      <c r="Q478" s="3">
        <f t="shared" si="140"/>
        <v>0.61802375233520157</v>
      </c>
      <c r="R478" s="3">
        <f t="shared" si="141"/>
        <v>1.7902660565197794</v>
      </c>
      <c r="S478" s="3">
        <f t="shared" si="142"/>
        <v>31.185486620907415</v>
      </c>
      <c r="T478" s="3">
        <f t="shared" si="143"/>
        <v>34.29317784438328</v>
      </c>
      <c r="U478" s="36">
        <f t="shared" si="144"/>
        <v>34.521335534709308</v>
      </c>
      <c r="V478" s="3">
        <f t="shared" si="145"/>
        <v>100</v>
      </c>
    </row>
    <row r="479" spans="1:22" x14ac:dyDescent="0.3">
      <c r="A479" t="s">
        <v>901</v>
      </c>
      <c r="B479">
        <v>47.061199999999999</v>
      </c>
      <c r="C479">
        <v>16.735700000000001</v>
      </c>
      <c r="D479">
        <v>29.407499999999999</v>
      </c>
      <c r="E479">
        <v>2.16E-3</v>
      </c>
      <c r="F479">
        <v>-1.4E-3</v>
      </c>
      <c r="G479">
        <v>-4.2000000000000002E-4</v>
      </c>
      <c r="H479">
        <v>93.204800000000006</v>
      </c>
      <c r="J479">
        <f t="shared" si="134"/>
        <v>1.1333333333333334E-4</v>
      </c>
      <c r="K479" s="10">
        <f t="shared" si="135"/>
        <v>1.1333333333333333</v>
      </c>
      <c r="L479" s="7">
        <f t="shared" si="136"/>
        <v>0.18389489751848292</v>
      </c>
      <c r="N479" s="3">
        <f t="shared" si="137"/>
        <v>29.407499999999999</v>
      </c>
      <c r="O479" s="3">
        <f t="shared" si="138"/>
        <v>0.52201185277604489</v>
      </c>
      <c r="P479" s="3">
        <f t="shared" si="139"/>
        <v>0.52654431512981192</v>
      </c>
      <c r="Q479" s="3">
        <f t="shared" si="140"/>
        <v>0.62798505471043498</v>
      </c>
      <c r="R479" s="3">
        <f t="shared" si="141"/>
        <v>1.6765412226162919</v>
      </c>
      <c r="S479" s="3">
        <f t="shared" si="142"/>
        <v>31.136237256452901</v>
      </c>
      <c r="T479" s="3">
        <f t="shared" si="143"/>
        <v>31.4065832695795</v>
      </c>
      <c r="U479" s="36">
        <f t="shared" si="144"/>
        <v>37.457179473967592</v>
      </c>
      <c r="V479" s="3">
        <f t="shared" si="145"/>
        <v>100</v>
      </c>
    </row>
    <row r="480" spans="1:22" x14ac:dyDescent="0.3">
      <c r="A480" t="s">
        <v>902</v>
      </c>
      <c r="B480">
        <v>45.821399999999997</v>
      </c>
      <c r="C480">
        <v>18.036899999999999</v>
      </c>
      <c r="D480">
        <v>31.683700000000002</v>
      </c>
      <c r="E480">
        <v>-1.5499999999999999E-3</v>
      </c>
      <c r="F480">
        <v>4.4799999999999996E-3</v>
      </c>
      <c r="G480">
        <v>3.63E-3</v>
      </c>
      <c r="H480">
        <v>95.548500000000004</v>
      </c>
      <c r="J480">
        <f t="shared" si="134"/>
        <v>2.1866666666666666E-3</v>
      </c>
      <c r="K480" s="10">
        <f t="shared" si="135"/>
        <v>21.866666666666667</v>
      </c>
      <c r="L480" s="7">
        <f t="shared" si="136"/>
        <v>0.32638372099927615</v>
      </c>
      <c r="N480" s="3">
        <f t="shared" si="137"/>
        <v>31.683700000000002</v>
      </c>
      <c r="O480" s="3">
        <f t="shared" si="138"/>
        <v>0.56259825327510915</v>
      </c>
      <c r="P480" s="3">
        <f t="shared" si="139"/>
        <v>0.56729991047448525</v>
      </c>
      <c r="Q480" s="3">
        <f t="shared" si="140"/>
        <v>0.61144115292233781</v>
      </c>
      <c r="R480" s="3">
        <f t="shared" si="141"/>
        <v>1.7413393166719322</v>
      </c>
      <c r="S480" s="3">
        <f t="shared" si="142"/>
        <v>32.308364480643178</v>
      </c>
      <c r="T480" s="3">
        <f t="shared" si="143"/>
        <v>32.578366837700266</v>
      </c>
      <c r="U480" s="36">
        <f t="shared" si="144"/>
        <v>35.11326868165655</v>
      </c>
      <c r="V480" s="3">
        <f t="shared" si="145"/>
        <v>99.999999999999986</v>
      </c>
    </row>
    <row r="481" spans="1:22" x14ac:dyDescent="0.3">
      <c r="A481" t="s">
        <v>903</v>
      </c>
      <c r="B481">
        <v>44.2986</v>
      </c>
      <c r="C481">
        <v>19.312100000000001</v>
      </c>
      <c r="D481">
        <v>33.634900000000002</v>
      </c>
      <c r="E481">
        <v>-2.65E-3</v>
      </c>
      <c r="F481">
        <v>3.7000000000000002E-3</v>
      </c>
      <c r="G481">
        <v>-1.16E-3</v>
      </c>
      <c r="H481">
        <v>97.245500000000007</v>
      </c>
      <c r="J481">
        <f t="shared" si="134"/>
        <v>-3.6666666666666618E-5</v>
      </c>
      <c r="K481" s="10">
        <f t="shared" si="135"/>
        <v>-0.3666666666666662</v>
      </c>
      <c r="L481" s="7">
        <f t="shared" si="136"/>
        <v>0.33206977178498698</v>
      </c>
      <c r="N481" s="3">
        <f t="shared" si="137"/>
        <v>33.634900000000002</v>
      </c>
      <c r="O481" s="3">
        <f t="shared" si="138"/>
        <v>0.60237367436057387</v>
      </c>
      <c r="P481" s="3">
        <f t="shared" si="139"/>
        <v>0.60223634735899734</v>
      </c>
      <c r="Q481" s="3">
        <f t="shared" si="140"/>
        <v>0.59112089671737389</v>
      </c>
      <c r="R481" s="3">
        <f t="shared" si="141"/>
        <v>1.795730918436945</v>
      </c>
      <c r="S481" s="3">
        <f t="shared" si="142"/>
        <v>33.544762646560486</v>
      </c>
      <c r="T481" s="3">
        <f t="shared" si="143"/>
        <v>33.537115231228569</v>
      </c>
      <c r="U481" s="36">
        <f t="shared" si="144"/>
        <v>32.918122122210953</v>
      </c>
      <c r="V481" s="3">
        <f t="shared" si="145"/>
        <v>100</v>
      </c>
    </row>
    <row r="482" spans="1:22" s="26" customFormat="1" ht="15" thickBot="1" x14ac:dyDescent="0.35">
      <c r="A482" s="26" t="s">
        <v>904</v>
      </c>
      <c r="B482" s="26">
        <v>44.515000000000001</v>
      </c>
      <c r="C482" s="26">
        <v>19.778700000000001</v>
      </c>
      <c r="D482" s="26">
        <v>34.229799999999997</v>
      </c>
      <c r="E482" s="26">
        <v>-1.3999999999999999E-4</v>
      </c>
      <c r="F482" s="26">
        <v>6.4799999999999996E-3</v>
      </c>
      <c r="G482" s="26">
        <v>1.2099999999999999E-3</v>
      </c>
      <c r="H482" s="26">
        <v>98.531099999999995</v>
      </c>
      <c r="J482" s="26">
        <f t="shared" si="134"/>
        <v>2.5166666666666666E-3</v>
      </c>
      <c r="K482" s="27">
        <f t="shared" si="135"/>
        <v>25.166666666666668</v>
      </c>
      <c r="L482" s="28">
        <f t="shared" si="136"/>
        <v>0.34980899550087807</v>
      </c>
      <c r="N482" s="29">
        <f t="shared" si="137"/>
        <v>34.229799999999997</v>
      </c>
      <c r="O482" s="29">
        <f t="shared" si="138"/>
        <v>0.61692763568309417</v>
      </c>
      <c r="P482" s="29">
        <f t="shared" si="139"/>
        <v>0.61288809310653525</v>
      </c>
      <c r="Q482" s="29">
        <f t="shared" si="140"/>
        <v>0.59400854016546578</v>
      </c>
      <c r="R482" s="29">
        <f t="shared" si="141"/>
        <v>1.8238242689550952</v>
      </c>
      <c r="S482" s="29">
        <f t="shared" si="142"/>
        <v>33.826045972978754</v>
      </c>
      <c r="T482" s="29">
        <f t="shared" si="143"/>
        <v>33.604558484007391</v>
      </c>
      <c r="U482" s="46">
        <f t="shared" si="144"/>
        <v>32.569395543013854</v>
      </c>
      <c r="V482" s="29">
        <f t="shared" si="145"/>
        <v>100</v>
      </c>
    </row>
    <row r="483" spans="1:22" x14ac:dyDescent="0.3">
      <c r="A483" t="s">
        <v>1001</v>
      </c>
      <c r="B483">
        <v>40.821300000000001</v>
      </c>
      <c r="C483">
        <v>20.293900000000001</v>
      </c>
      <c r="D483">
        <v>35.122999999999998</v>
      </c>
      <c r="E483">
        <v>3.8260000000000002E-2</v>
      </c>
      <c r="F483">
        <v>3.4360000000000002E-2</v>
      </c>
      <c r="G483">
        <v>3.9600000000000003E-2</v>
      </c>
      <c r="H483">
        <v>96.350499999999997</v>
      </c>
      <c r="J483" s="31">
        <f t="shared" ref="J483:J495" si="146">AVERAGE(E483:G483)</f>
        <v>3.7406666666666671E-2</v>
      </c>
      <c r="K483" s="32">
        <f t="shared" ref="K483:K495" si="147">J483*10000</f>
        <v>374.06666666666672</v>
      </c>
      <c r="N483" s="34">
        <f t="shared" ref="N483:N514" si="148">D483</f>
        <v>35.122999999999998</v>
      </c>
      <c r="O483" s="34">
        <f t="shared" ref="O483:O514" si="149">C483/32.06</f>
        <v>0.6329975046787274</v>
      </c>
      <c r="P483" s="34">
        <f t="shared" ref="P483:P543" si="150">(N483)/55.85</f>
        <v>0.62888093106535359</v>
      </c>
      <c r="Q483" s="34">
        <f t="shared" ref="Q483:Q514" si="151">(B483)/74.94</f>
        <v>0.54471977582065656</v>
      </c>
      <c r="R483" s="34">
        <f t="shared" ref="R483:R543" si="152">SUM(O483:Q483)</f>
        <v>1.8065982115647377</v>
      </c>
      <c r="S483" s="34">
        <f t="shared" ref="S483:S543" si="153">100*O483/R483</f>
        <v>35.038089854548964</v>
      </c>
      <c r="T483" s="34">
        <f t="shared" ref="T483:T543" si="154">100*P483/R483</f>
        <v>34.810226592700147</v>
      </c>
      <c r="U483" s="49">
        <f t="shared" ref="U483:U543" si="155">100*Q483/R483</f>
        <v>30.151683552750882</v>
      </c>
      <c r="V483" s="34">
        <f t="shared" ref="V483:V543" si="156">SUM(S483:U483)</f>
        <v>100</v>
      </c>
    </row>
    <row r="484" spans="1:22" x14ac:dyDescent="0.3">
      <c r="A484" t="s">
        <v>1007</v>
      </c>
      <c r="B484">
        <v>40.147399999999998</v>
      </c>
      <c r="C484">
        <v>20.558800000000002</v>
      </c>
      <c r="D484">
        <v>36.301099999999998</v>
      </c>
      <c r="E484">
        <v>2.5360000000000001E-2</v>
      </c>
      <c r="F484">
        <v>2.0240000000000001E-2</v>
      </c>
      <c r="G484">
        <v>2.426E-2</v>
      </c>
      <c r="H484">
        <v>97.077100000000002</v>
      </c>
      <c r="J484" s="31">
        <f t="shared" si="146"/>
        <v>2.3286666666666667E-2</v>
      </c>
      <c r="K484" s="32">
        <f t="shared" si="147"/>
        <v>232.86666666666667</v>
      </c>
      <c r="N484" s="34">
        <f t="shared" si="148"/>
        <v>36.301099999999998</v>
      </c>
      <c r="O484" s="34">
        <f t="shared" si="149"/>
        <v>0.64126013724266995</v>
      </c>
      <c r="P484" s="34">
        <f t="shared" si="150"/>
        <v>0.64997493285586383</v>
      </c>
      <c r="Q484" s="34">
        <f t="shared" si="151"/>
        <v>0.53572724846543895</v>
      </c>
      <c r="R484" s="34">
        <f t="shared" si="152"/>
        <v>1.8269623185639727</v>
      </c>
      <c r="S484" s="34">
        <f t="shared" si="153"/>
        <v>35.099800949737855</v>
      </c>
      <c r="T484" s="34">
        <f t="shared" si="154"/>
        <v>35.576811095193065</v>
      </c>
      <c r="U484" s="49">
        <f t="shared" si="155"/>
        <v>29.323387955069087</v>
      </c>
      <c r="V484" s="34">
        <f t="shared" si="156"/>
        <v>100</v>
      </c>
    </row>
    <row r="485" spans="1:22" x14ac:dyDescent="0.3">
      <c r="A485" t="s">
        <v>1010</v>
      </c>
      <c r="B485">
        <v>16.4023</v>
      </c>
      <c r="C485">
        <v>8.1495499999999996</v>
      </c>
      <c r="D485">
        <v>18.9375</v>
      </c>
      <c r="E485">
        <v>1.1469999999999999E-2</v>
      </c>
      <c r="F485">
        <v>3.3899999999999998E-3</v>
      </c>
      <c r="G485">
        <v>5.1599999999999997E-3</v>
      </c>
      <c r="H485">
        <v>43.509399999999999</v>
      </c>
      <c r="J485" s="31">
        <f t="shared" si="146"/>
        <v>6.6733333333333323E-3</v>
      </c>
      <c r="K485" s="47"/>
      <c r="N485" s="34">
        <f t="shared" si="148"/>
        <v>18.9375</v>
      </c>
      <c r="O485" s="34">
        <f t="shared" si="149"/>
        <v>0.25419681846537739</v>
      </c>
      <c r="P485" s="34">
        <f t="shared" si="150"/>
        <v>0.33907788719785137</v>
      </c>
      <c r="Q485" s="34">
        <f t="shared" si="151"/>
        <v>0.21887243127835604</v>
      </c>
      <c r="R485" s="34">
        <f t="shared" si="152"/>
        <v>0.81214713694158491</v>
      </c>
      <c r="S485" s="34">
        <f t="shared" si="153"/>
        <v>31.299355363443329</v>
      </c>
      <c r="T485" s="34">
        <f t="shared" si="154"/>
        <v>41.750795117589654</v>
      </c>
      <c r="U485" s="49">
        <f t="shared" si="155"/>
        <v>26.949849518967007</v>
      </c>
      <c r="V485" s="34">
        <f t="shared" si="156"/>
        <v>100</v>
      </c>
    </row>
    <row r="486" spans="1:22" x14ac:dyDescent="0.3">
      <c r="A486" t="s">
        <v>1011</v>
      </c>
      <c r="B486">
        <v>21.826499999999999</v>
      </c>
      <c r="C486">
        <v>27.320699999999999</v>
      </c>
      <c r="D486">
        <v>35.982100000000003</v>
      </c>
      <c r="E486">
        <v>1.2800000000000001E-2</v>
      </c>
      <c r="F486">
        <v>1.2149999999999999E-2</v>
      </c>
      <c r="G486">
        <v>1.191E-2</v>
      </c>
      <c r="H486">
        <v>85.1661</v>
      </c>
      <c r="J486" s="31">
        <f t="shared" si="146"/>
        <v>1.2286666666666668E-2</v>
      </c>
      <c r="K486" s="47"/>
      <c r="N486" s="34">
        <f t="shared" si="148"/>
        <v>35.982100000000003</v>
      </c>
      <c r="O486" s="34">
        <f t="shared" si="149"/>
        <v>0.85217404865876467</v>
      </c>
      <c r="P486" s="34">
        <f t="shared" si="150"/>
        <v>0.64426320501342882</v>
      </c>
      <c r="Q486" s="34">
        <f t="shared" si="151"/>
        <v>0.29125300240192153</v>
      </c>
      <c r="R486" s="34">
        <f t="shared" si="152"/>
        <v>1.787690256074115</v>
      </c>
      <c r="S486" s="34">
        <f t="shared" si="153"/>
        <v>47.668998908692082</v>
      </c>
      <c r="T486" s="34">
        <f t="shared" si="154"/>
        <v>36.038860917006566</v>
      </c>
      <c r="U486" s="49">
        <f t="shared" si="155"/>
        <v>16.292140174301348</v>
      </c>
      <c r="V486" s="34">
        <f t="shared" si="156"/>
        <v>100</v>
      </c>
    </row>
    <row r="487" spans="1:22" x14ac:dyDescent="0.3">
      <c r="A487" t="s">
        <v>1012</v>
      </c>
      <c r="B487">
        <v>39.434699999999999</v>
      </c>
      <c r="C487">
        <v>19.265999999999998</v>
      </c>
      <c r="D487">
        <v>35.712200000000003</v>
      </c>
      <c r="E487">
        <v>1.3169999999999999E-2</v>
      </c>
      <c r="F487">
        <v>1.2749999999999999E-2</v>
      </c>
      <c r="G487">
        <v>8.2000000000000007E-3</v>
      </c>
      <c r="H487">
        <v>94.447000000000003</v>
      </c>
      <c r="J487" s="31">
        <f t="shared" si="146"/>
        <v>1.1373333333333333E-2</v>
      </c>
      <c r="K487" s="32">
        <f t="shared" si="147"/>
        <v>113.73333333333332</v>
      </c>
      <c r="N487" s="34">
        <f t="shared" si="148"/>
        <v>35.712200000000003</v>
      </c>
      <c r="O487" s="34">
        <f t="shared" si="149"/>
        <v>0.60093574547723005</v>
      </c>
      <c r="P487" s="34">
        <f t="shared" si="150"/>
        <v>0.63943061772605192</v>
      </c>
      <c r="Q487" s="34">
        <f t="shared" si="151"/>
        <v>0.5262169735788631</v>
      </c>
      <c r="R487" s="34">
        <f t="shared" si="152"/>
        <v>1.7665833367821451</v>
      </c>
      <c r="S487" s="34">
        <f t="shared" si="153"/>
        <v>34.016835377369887</v>
      </c>
      <c r="T487" s="34">
        <f t="shared" si="154"/>
        <v>36.195893191814164</v>
      </c>
      <c r="U487" s="49">
        <f t="shared" si="155"/>
        <v>29.787271430815956</v>
      </c>
      <c r="V487" s="34">
        <f t="shared" si="156"/>
        <v>100</v>
      </c>
    </row>
    <row r="488" spans="1:22" x14ac:dyDescent="0.3">
      <c r="A488" t="s">
        <v>1013</v>
      </c>
      <c r="B488">
        <v>41.279499999999999</v>
      </c>
      <c r="C488">
        <v>20.018899999999999</v>
      </c>
      <c r="D488">
        <v>36.410699999999999</v>
      </c>
      <c r="E488">
        <v>1.1259999999999999E-2</v>
      </c>
      <c r="F488">
        <v>1.196E-2</v>
      </c>
      <c r="G488">
        <v>1.035E-2</v>
      </c>
      <c r="H488">
        <v>97.742599999999996</v>
      </c>
      <c r="J488" s="31">
        <f t="shared" si="146"/>
        <v>1.1189999999999999E-2</v>
      </c>
      <c r="K488" s="32">
        <f t="shared" si="147"/>
        <v>111.89999999999999</v>
      </c>
      <c r="N488" s="34">
        <f t="shared" si="148"/>
        <v>36.410699999999999</v>
      </c>
      <c r="O488" s="34">
        <f t="shared" si="149"/>
        <v>0.62441983780411714</v>
      </c>
      <c r="P488" s="34">
        <f t="shared" si="150"/>
        <v>0.65193733213965976</v>
      </c>
      <c r="Q488" s="34">
        <f t="shared" si="151"/>
        <v>0.5508340005337603</v>
      </c>
      <c r="R488" s="34">
        <f t="shared" si="152"/>
        <v>1.827191170477537</v>
      </c>
      <c r="S488" s="34">
        <f t="shared" si="153"/>
        <v>34.173755209255134</v>
      </c>
      <c r="T488" s="34">
        <f t="shared" si="154"/>
        <v>35.679754952475811</v>
      </c>
      <c r="U488" s="49">
        <f t="shared" si="155"/>
        <v>30.146489838269066</v>
      </c>
      <c r="V488" s="34">
        <f t="shared" si="156"/>
        <v>100.00000000000001</v>
      </c>
    </row>
    <row r="489" spans="1:22" x14ac:dyDescent="0.3">
      <c r="A489" t="s">
        <v>1014</v>
      </c>
      <c r="B489">
        <v>40.470700000000001</v>
      </c>
      <c r="C489">
        <v>20.0959</v>
      </c>
      <c r="D489">
        <v>36.530799999999999</v>
      </c>
      <c r="E489">
        <v>9.6799999999999994E-3</v>
      </c>
      <c r="F489">
        <v>1.204E-2</v>
      </c>
      <c r="G489">
        <v>9.2999999999999992E-3</v>
      </c>
      <c r="H489">
        <v>97.128399999999999</v>
      </c>
      <c r="J489" s="31">
        <f t="shared" si="146"/>
        <v>1.034E-2</v>
      </c>
      <c r="K489" s="32">
        <f t="shared" si="147"/>
        <v>103.4</v>
      </c>
      <c r="N489" s="34">
        <f t="shared" si="148"/>
        <v>36.530799999999999</v>
      </c>
      <c r="O489" s="34">
        <f t="shared" si="149"/>
        <v>0.62682158452900805</v>
      </c>
      <c r="P489" s="34">
        <f t="shared" si="150"/>
        <v>0.65408773500447626</v>
      </c>
      <c r="Q489" s="34">
        <f t="shared" si="151"/>
        <v>0.54004136642647449</v>
      </c>
      <c r="R489" s="34">
        <f t="shared" si="152"/>
        <v>1.8209506859599589</v>
      </c>
      <c r="S489" s="34">
        <f t="shared" si="153"/>
        <v>34.422765501667811</v>
      </c>
      <c r="T489" s="34">
        <f t="shared" si="154"/>
        <v>35.92012348536818</v>
      </c>
      <c r="U489" s="49">
        <f t="shared" si="155"/>
        <v>29.657111012964002</v>
      </c>
      <c r="V489" s="34">
        <f t="shared" si="156"/>
        <v>100</v>
      </c>
    </row>
    <row r="490" spans="1:22" x14ac:dyDescent="0.3">
      <c r="A490" t="s">
        <v>1015</v>
      </c>
      <c r="B490">
        <v>40.8889</v>
      </c>
      <c r="C490">
        <v>20.6418</v>
      </c>
      <c r="D490">
        <v>36.8673</v>
      </c>
      <c r="E490">
        <v>1.4069999999999999E-2</v>
      </c>
      <c r="F490">
        <v>1.618E-2</v>
      </c>
      <c r="G490">
        <v>1.3599999999999999E-2</v>
      </c>
      <c r="H490">
        <v>98.441900000000004</v>
      </c>
      <c r="J490" s="31">
        <f t="shared" si="146"/>
        <v>1.4616666666666667E-2</v>
      </c>
      <c r="K490" s="32">
        <f t="shared" si="147"/>
        <v>146.16666666666666</v>
      </c>
      <c r="N490" s="34">
        <f t="shared" si="148"/>
        <v>36.8673</v>
      </c>
      <c r="O490" s="34">
        <f t="shared" si="149"/>
        <v>0.64384903306300678</v>
      </c>
      <c r="P490" s="34">
        <f t="shared" si="150"/>
        <v>0.66011280214861234</v>
      </c>
      <c r="Q490" s="34">
        <f t="shared" si="151"/>
        <v>0.54562183079797177</v>
      </c>
      <c r="R490" s="34">
        <f t="shared" si="152"/>
        <v>1.849583666009591</v>
      </c>
      <c r="S490" s="34">
        <f t="shared" si="153"/>
        <v>34.810484375226316</v>
      </c>
      <c r="T490" s="34">
        <f t="shared" si="154"/>
        <v>35.68980491554521</v>
      </c>
      <c r="U490" s="49">
        <f t="shared" si="155"/>
        <v>29.499710709228466</v>
      </c>
      <c r="V490" s="34">
        <f t="shared" si="156"/>
        <v>99.999999999999986</v>
      </c>
    </row>
    <row r="491" spans="1:22" x14ac:dyDescent="0.3">
      <c r="A491" t="s">
        <v>1025</v>
      </c>
      <c r="B491">
        <v>40.091299999999997</v>
      </c>
      <c r="C491">
        <v>22.139199999999999</v>
      </c>
      <c r="D491">
        <v>37.442300000000003</v>
      </c>
      <c r="E491">
        <v>8.9099999999999995E-3</v>
      </c>
      <c r="F491">
        <v>5.0600000000000003E-3</v>
      </c>
      <c r="G491">
        <v>6.1700000000000001E-3</v>
      </c>
      <c r="H491">
        <v>99.692899999999995</v>
      </c>
      <c r="J491" s="31">
        <f t="shared" si="146"/>
        <v>6.7133333333333324E-3</v>
      </c>
      <c r="K491" s="32">
        <f t="shared" si="147"/>
        <v>67.133333333333326</v>
      </c>
      <c r="N491" s="34">
        <f t="shared" si="148"/>
        <v>37.442300000000003</v>
      </c>
      <c r="O491" s="34">
        <f t="shared" si="149"/>
        <v>0.69055520898315648</v>
      </c>
      <c r="P491" s="34">
        <f t="shared" si="150"/>
        <v>0.67040823634735902</v>
      </c>
      <c r="Q491" s="34">
        <f t="shared" si="151"/>
        <v>0.53497864958633568</v>
      </c>
      <c r="R491" s="34">
        <f t="shared" si="152"/>
        <v>1.8959420949168511</v>
      </c>
      <c r="S491" s="34">
        <f t="shared" si="153"/>
        <v>36.422800613720305</v>
      </c>
      <c r="T491" s="34">
        <f t="shared" si="154"/>
        <v>35.360164118132552</v>
      </c>
      <c r="U491" s="49">
        <f t="shared" si="155"/>
        <v>28.217035268147146</v>
      </c>
      <c r="V491" s="34">
        <f t="shared" si="156"/>
        <v>100</v>
      </c>
    </row>
    <row r="492" spans="1:22" x14ac:dyDescent="0.3">
      <c r="A492" t="s">
        <v>1026</v>
      </c>
      <c r="B492">
        <v>41.508299999999998</v>
      </c>
      <c r="C492">
        <v>21.4756</v>
      </c>
      <c r="D492">
        <v>37.418999999999997</v>
      </c>
      <c r="E492">
        <v>1.6449999999999999E-2</v>
      </c>
      <c r="F492">
        <v>2.0279999999999999E-2</v>
      </c>
      <c r="G492">
        <v>2.112E-2</v>
      </c>
      <c r="H492">
        <v>100.461</v>
      </c>
      <c r="J492" s="31">
        <f t="shared" si="146"/>
        <v>1.9283333333333333E-2</v>
      </c>
      <c r="K492" s="32">
        <f t="shared" si="147"/>
        <v>192.83333333333334</v>
      </c>
      <c r="N492" s="34">
        <f t="shared" si="148"/>
        <v>37.418999999999997</v>
      </c>
      <c r="O492" s="34">
        <f t="shared" si="149"/>
        <v>0.66985651902682464</v>
      </c>
      <c r="P492" s="34">
        <f t="shared" si="150"/>
        <v>0.66999104744852278</v>
      </c>
      <c r="Q492" s="34">
        <f t="shared" si="151"/>
        <v>0.55388710968775023</v>
      </c>
      <c r="R492" s="34">
        <f t="shared" si="152"/>
        <v>1.8937346761630975</v>
      </c>
      <c r="S492" s="34">
        <f t="shared" si="153"/>
        <v>35.372247625735156</v>
      </c>
      <c r="T492" s="34">
        <f t="shared" si="154"/>
        <v>35.379351494264974</v>
      </c>
      <c r="U492" s="49">
        <f t="shared" si="155"/>
        <v>29.248400879999878</v>
      </c>
      <c r="V492" s="34">
        <f t="shared" si="156"/>
        <v>100</v>
      </c>
    </row>
    <row r="493" spans="1:22" x14ac:dyDescent="0.3">
      <c r="A493" t="s">
        <v>1027</v>
      </c>
      <c r="B493">
        <v>41.167000000000002</v>
      </c>
      <c r="C493">
        <v>20.5593</v>
      </c>
      <c r="D493">
        <v>37.637799999999999</v>
      </c>
      <c r="E493">
        <v>2.0199999999999999E-2</v>
      </c>
      <c r="F493">
        <v>2.308E-2</v>
      </c>
      <c r="G493">
        <v>1.617E-2</v>
      </c>
      <c r="H493">
        <v>99.423599999999993</v>
      </c>
      <c r="J493" s="31">
        <f t="shared" si="146"/>
        <v>1.9816666666666666E-2</v>
      </c>
      <c r="K493" s="32">
        <f t="shared" si="147"/>
        <v>198.16666666666666</v>
      </c>
      <c r="N493" s="34">
        <f t="shared" si="148"/>
        <v>37.637799999999999</v>
      </c>
      <c r="O493" s="34">
        <f t="shared" si="149"/>
        <v>0.64127573300062379</v>
      </c>
      <c r="P493" s="34">
        <f t="shared" si="150"/>
        <v>0.67390868397493287</v>
      </c>
      <c r="Q493" s="34">
        <f t="shared" si="151"/>
        <v>0.54933279957299175</v>
      </c>
      <c r="R493" s="34">
        <f t="shared" si="152"/>
        <v>1.8645172165485484</v>
      </c>
      <c r="S493" s="34">
        <f t="shared" si="153"/>
        <v>34.393661120904227</v>
      </c>
      <c r="T493" s="34">
        <f t="shared" si="154"/>
        <v>36.143870273422365</v>
      </c>
      <c r="U493" s="49">
        <f t="shared" si="155"/>
        <v>29.462468605673408</v>
      </c>
      <c r="V493" s="34">
        <f t="shared" si="156"/>
        <v>100</v>
      </c>
    </row>
    <row r="494" spans="1:22" x14ac:dyDescent="0.3">
      <c r="A494" t="s">
        <v>1028</v>
      </c>
      <c r="B494">
        <v>42.124299999999998</v>
      </c>
      <c r="C494">
        <v>20.886399999999998</v>
      </c>
      <c r="D494">
        <v>37.707500000000003</v>
      </c>
      <c r="E494">
        <v>2.0729999999999998E-2</v>
      </c>
      <c r="F494">
        <v>1.6879999999999999E-2</v>
      </c>
      <c r="G494">
        <v>1.661E-2</v>
      </c>
      <c r="H494">
        <v>100.77200000000001</v>
      </c>
      <c r="J494" s="31">
        <f t="shared" si="146"/>
        <v>1.8073333333333334E-2</v>
      </c>
      <c r="K494" s="32">
        <f t="shared" si="147"/>
        <v>180.73333333333335</v>
      </c>
      <c r="N494" s="34">
        <f t="shared" si="148"/>
        <v>37.707500000000003</v>
      </c>
      <c r="O494" s="34">
        <f t="shared" si="149"/>
        <v>0.65147847785402357</v>
      </c>
      <c r="P494" s="34">
        <f t="shared" si="150"/>
        <v>0.67515666965085053</v>
      </c>
      <c r="Q494" s="34">
        <f t="shared" si="151"/>
        <v>0.56210701894849213</v>
      </c>
      <c r="R494" s="34">
        <f t="shared" si="152"/>
        <v>1.8887421664533663</v>
      </c>
      <c r="S494" s="34">
        <f t="shared" si="153"/>
        <v>34.492716339221353</v>
      </c>
      <c r="T494" s="34">
        <f t="shared" si="154"/>
        <v>35.746365048790281</v>
      </c>
      <c r="U494" s="49">
        <f t="shared" si="155"/>
        <v>29.760918611988362</v>
      </c>
      <c r="V494" s="34">
        <f t="shared" si="156"/>
        <v>100</v>
      </c>
    </row>
    <row r="495" spans="1:22" x14ac:dyDescent="0.3">
      <c r="A495" t="s">
        <v>1029</v>
      </c>
      <c r="B495">
        <v>40.237400000000001</v>
      </c>
      <c r="C495">
        <v>20.5197</v>
      </c>
      <c r="D495">
        <v>35.688099999999999</v>
      </c>
      <c r="E495">
        <v>3.4229999999999997E-2</v>
      </c>
      <c r="F495">
        <v>3.322E-2</v>
      </c>
      <c r="G495">
        <v>3.4189999999999998E-2</v>
      </c>
      <c r="H495">
        <v>96.546800000000005</v>
      </c>
      <c r="J495" s="31">
        <f t="shared" si="146"/>
        <v>3.388E-2</v>
      </c>
      <c r="K495" s="32">
        <f t="shared" si="147"/>
        <v>338.8</v>
      </c>
      <c r="N495" s="34">
        <f t="shared" si="148"/>
        <v>35.688099999999999</v>
      </c>
      <c r="O495" s="34">
        <f t="shared" si="149"/>
        <v>0.64004054897067997</v>
      </c>
      <c r="P495" s="34">
        <f t="shared" si="150"/>
        <v>0.63899910474485222</v>
      </c>
      <c r="Q495" s="34">
        <f t="shared" si="151"/>
        <v>0.53692820923405393</v>
      </c>
      <c r="R495" s="34">
        <f t="shared" si="152"/>
        <v>1.8159678629495861</v>
      </c>
      <c r="S495" s="34">
        <f t="shared" si="153"/>
        <v>35.245147341489513</v>
      </c>
      <c r="T495" s="34">
        <f t="shared" si="154"/>
        <v>35.187798076280814</v>
      </c>
      <c r="U495" s="49">
        <f t="shared" si="155"/>
        <v>29.567054582229677</v>
      </c>
      <c r="V495" s="34">
        <f t="shared" si="156"/>
        <v>100</v>
      </c>
    </row>
    <row r="496" spans="1:22" x14ac:dyDescent="0.3">
      <c r="A496" t="s">
        <v>1030</v>
      </c>
      <c r="B496">
        <v>21.056799999999999</v>
      </c>
      <c r="C496">
        <v>10.833600000000001</v>
      </c>
      <c r="D496">
        <v>18.180900000000001</v>
      </c>
      <c r="E496">
        <v>1.97E-3</v>
      </c>
      <c r="F496">
        <v>8.7600000000000004E-3</v>
      </c>
      <c r="G496">
        <v>3.9199999999999999E-3</v>
      </c>
      <c r="H496">
        <v>50.085900000000002</v>
      </c>
      <c r="J496" s="31">
        <f t="shared" ref="J496:J515" si="157">AVERAGE(E496:G496)</f>
        <v>4.8833333333333333E-3</v>
      </c>
      <c r="K496" s="32">
        <f t="shared" ref="K496:K515" si="158">J496*10000</f>
        <v>48.833333333333336</v>
      </c>
      <c r="N496" s="34">
        <f t="shared" si="148"/>
        <v>18.180900000000001</v>
      </c>
      <c r="O496" s="34">
        <f t="shared" si="149"/>
        <v>0.33791640673736745</v>
      </c>
      <c r="P496" s="34">
        <f t="shared" si="150"/>
        <v>0.32553088630259625</v>
      </c>
      <c r="Q496" s="34">
        <f t="shared" si="151"/>
        <v>0.28098211902855619</v>
      </c>
      <c r="R496" s="34">
        <f t="shared" si="152"/>
        <v>0.94442941206851994</v>
      </c>
      <c r="S496" s="34">
        <f t="shared" si="153"/>
        <v>35.779953739184378</v>
      </c>
      <c r="T496" s="34">
        <f t="shared" si="154"/>
        <v>34.468524819616526</v>
      </c>
      <c r="U496" s="49">
        <f t="shared" si="155"/>
        <v>29.751521441199085</v>
      </c>
      <c r="V496" s="34">
        <f t="shared" si="156"/>
        <v>100</v>
      </c>
    </row>
    <row r="497" spans="1:22" x14ac:dyDescent="0.3">
      <c r="A497" t="s">
        <v>1031</v>
      </c>
      <c r="B497">
        <v>23.104900000000001</v>
      </c>
      <c r="C497">
        <v>12.075900000000001</v>
      </c>
      <c r="D497">
        <v>20.3782</v>
      </c>
      <c r="E497">
        <v>1.0670000000000001E-2</v>
      </c>
      <c r="F497">
        <v>1.1639999999999999E-2</v>
      </c>
      <c r="G497">
        <v>9.2300000000000004E-3</v>
      </c>
      <c r="H497">
        <v>55.590499999999999</v>
      </c>
      <c r="J497" s="31">
        <f t="shared" si="157"/>
        <v>1.0513333333333333E-2</v>
      </c>
      <c r="K497" s="32">
        <f t="shared" si="158"/>
        <v>105.13333333333333</v>
      </c>
      <c r="N497" s="34">
        <f t="shared" si="148"/>
        <v>20.3782</v>
      </c>
      <c r="O497" s="34">
        <f t="shared" si="149"/>
        <v>0.37666562694946976</v>
      </c>
      <c r="P497" s="34">
        <f t="shared" si="150"/>
        <v>0.36487376902417185</v>
      </c>
      <c r="Q497" s="34">
        <f t="shared" si="151"/>
        <v>0.3083119829196691</v>
      </c>
      <c r="R497" s="34">
        <f t="shared" si="152"/>
        <v>1.0498513788933108</v>
      </c>
      <c r="S497" s="34">
        <f t="shared" si="153"/>
        <v>35.877995164089576</v>
      </c>
      <c r="T497" s="34">
        <f t="shared" si="154"/>
        <v>34.754802094825983</v>
      </c>
      <c r="U497" s="49">
        <f t="shared" si="155"/>
        <v>29.367202741084434</v>
      </c>
      <c r="V497" s="34">
        <f t="shared" si="156"/>
        <v>100</v>
      </c>
    </row>
    <row r="498" spans="1:22" x14ac:dyDescent="0.3">
      <c r="A498" s="48" t="s">
        <v>1032</v>
      </c>
      <c r="B498" s="48">
        <v>41.2425</v>
      </c>
      <c r="C498" s="48">
        <v>21.904299999999999</v>
      </c>
      <c r="D498" s="48">
        <v>37.273899999999998</v>
      </c>
      <c r="E498" s="48">
        <v>1.5259999999999999E-2</v>
      </c>
      <c r="F498" s="48">
        <v>1.09E-2</v>
      </c>
      <c r="G498" s="48">
        <v>1.0240000000000001E-2</v>
      </c>
      <c r="H498" s="48">
        <v>100.45699999999999</v>
      </c>
      <c r="I498" s="48" t="s">
        <v>1036</v>
      </c>
      <c r="J498" s="31">
        <f t="shared" si="157"/>
        <v>1.2133333333333335E-2</v>
      </c>
      <c r="K498" s="32">
        <f t="shared" si="158"/>
        <v>121.33333333333334</v>
      </c>
      <c r="N498" s="34">
        <f t="shared" si="148"/>
        <v>37.273899999999998</v>
      </c>
      <c r="O498" s="34">
        <f t="shared" si="149"/>
        <v>0.68322832189644411</v>
      </c>
      <c r="P498" s="34">
        <f t="shared" si="150"/>
        <v>0.66739301700984777</v>
      </c>
      <c r="Q498" s="34">
        <f t="shared" si="151"/>
        <v>0.55034027221777426</v>
      </c>
      <c r="R498" s="34">
        <f t="shared" si="152"/>
        <v>1.9009616111240661</v>
      </c>
      <c r="S498" s="34">
        <f t="shared" si="153"/>
        <v>35.941195124526544</v>
      </c>
      <c r="T498" s="34">
        <f t="shared" si="154"/>
        <v>35.108179623638414</v>
      </c>
      <c r="U498" s="49">
        <f t="shared" si="155"/>
        <v>28.950625251835049</v>
      </c>
      <c r="V498" s="34">
        <f t="shared" si="156"/>
        <v>100</v>
      </c>
    </row>
    <row r="499" spans="1:22" x14ac:dyDescent="0.3">
      <c r="A499" s="48" t="s">
        <v>1033</v>
      </c>
      <c r="B499" s="48">
        <v>29.414300000000001</v>
      </c>
      <c r="C499" s="48">
        <v>15.719900000000001</v>
      </c>
      <c r="D499" s="48">
        <v>26.571200000000001</v>
      </c>
      <c r="E499" s="48">
        <v>2.3600000000000001E-3</v>
      </c>
      <c r="F499" s="48">
        <v>5.5100000000000001E-3</v>
      </c>
      <c r="G499" s="48">
        <v>4.5199999999999997E-3</v>
      </c>
      <c r="H499" s="48">
        <v>71.717699999999994</v>
      </c>
      <c r="I499" s="48" t="s">
        <v>1036</v>
      </c>
      <c r="J499" s="31">
        <f t="shared" si="157"/>
        <v>4.13E-3</v>
      </c>
      <c r="K499" s="47"/>
      <c r="N499" s="34">
        <f t="shared" si="148"/>
        <v>26.571200000000001</v>
      </c>
      <c r="O499" s="34">
        <f t="shared" si="149"/>
        <v>0.49032751091703058</v>
      </c>
      <c r="P499" s="34">
        <f t="shared" si="150"/>
        <v>0.47576007162041184</v>
      </c>
      <c r="Q499" s="34">
        <f t="shared" si="151"/>
        <v>0.39250467040298909</v>
      </c>
      <c r="R499" s="34">
        <f t="shared" si="152"/>
        <v>1.3585922529404315</v>
      </c>
      <c r="S499" s="34">
        <f t="shared" si="153"/>
        <v>36.090851383540851</v>
      </c>
      <c r="T499" s="34">
        <f t="shared" si="154"/>
        <v>35.018606251486695</v>
      </c>
      <c r="U499" s="49">
        <f t="shared" si="155"/>
        <v>28.890542364972454</v>
      </c>
      <c r="V499" s="34">
        <f t="shared" si="156"/>
        <v>100</v>
      </c>
    </row>
    <row r="500" spans="1:22" x14ac:dyDescent="0.3">
      <c r="A500" s="48" t="s">
        <v>1034</v>
      </c>
      <c r="B500" s="48">
        <v>39.567900000000002</v>
      </c>
      <c r="C500" s="48">
        <v>21.168099999999999</v>
      </c>
      <c r="D500" s="48">
        <v>37.220199999999998</v>
      </c>
      <c r="E500" s="48">
        <v>7.2300000000000003E-3</v>
      </c>
      <c r="F500" s="48">
        <v>1.078E-2</v>
      </c>
      <c r="G500" s="48">
        <v>5.77E-3</v>
      </c>
      <c r="H500" s="48">
        <v>97.98</v>
      </c>
      <c r="I500" s="48" t="s">
        <v>1036</v>
      </c>
      <c r="J500" s="31">
        <f t="shared" si="157"/>
        <v>7.9266666666666669E-3</v>
      </c>
      <c r="K500" s="32">
        <f t="shared" si="158"/>
        <v>79.266666666666666</v>
      </c>
      <c r="N500" s="34">
        <f t="shared" si="148"/>
        <v>37.220199999999998</v>
      </c>
      <c r="O500" s="34">
        <f t="shared" si="149"/>
        <v>0.66026512788521519</v>
      </c>
      <c r="P500" s="34">
        <f t="shared" si="150"/>
        <v>0.66643151298119963</v>
      </c>
      <c r="Q500" s="34">
        <f t="shared" si="151"/>
        <v>0.52799439551641314</v>
      </c>
      <c r="R500" s="34">
        <f t="shared" si="152"/>
        <v>1.8546910363828277</v>
      </c>
      <c r="S500" s="34">
        <f t="shared" si="153"/>
        <v>35.599736825866103</v>
      </c>
      <c r="T500" s="34">
        <f t="shared" si="154"/>
        <v>35.932211883707033</v>
      </c>
      <c r="U500" s="49">
        <f t="shared" si="155"/>
        <v>28.468051290426875</v>
      </c>
      <c r="V500" s="34">
        <f t="shared" si="156"/>
        <v>100</v>
      </c>
    </row>
    <row r="501" spans="1:22" x14ac:dyDescent="0.3">
      <c r="A501" s="48" t="s">
        <v>1038</v>
      </c>
      <c r="B501" s="48">
        <v>40.691600000000001</v>
      </c>
      <c r="C501" s="48">
        <v>21.5259</v>
      </c>
      <c r="D501" s="48">
        <v>35.095300000000002</v>
      </c>
      <c r="E501" s="48">
        <v>5.5160000000000001E-2</v>
      </c>
      <c r="F501" s="48">
        <v>4.4470000000000003E-2</v>
      </c>
      <c r="G501" s="48">
        <v>4.6710000000000002E-2</v>
      </c>
      <c r="H501" s="48">
        <v>97.459199999999996</v>
      </c>
      <c r="I501" s="48" t="s">
        <v>1036</v>
      </c>
      <c r="J501" s="31">
        <f t="shared" si="157"/>
        <v>4.8779999999999997E-2</v>
      </c>
      <c r="K501" s="32">
        <f t="shared" si="158"/>
        <v>487.79999999999995</v>
      </c>
      <c r="N501" s="34">
        <f t="shared" si="148"/>
        <v>35.095300000000002</v>
      </c>
      <c r="O501" s="34">
        <f t="shared" si="149"/>
        <v>0.67142545227698058</v>
      </c>
      <c r="P501" s="34">
        <f t="shared" si="150"/>
        <v>0.62838495971351838</v>
      </c>
      <c r="Q501" s="34">
        <f t="shared" si="151"/>
        <v>0.54298905791299712</v>
      </c>
      <c r="R501" s="34">
        <f t="shared" si="152"/>
        <v>1.842799469903496</v>
      </c>
      <c r="S501" s="34">
        <f t="shared" si="153"/>
        <v>36.435079521275419</v>
      </c>
      <c r="T501" s="34">
        <f t="shared" si="154"/>
        <v>34.099475823401761</v>
      </c>
      <c r="U501" s="49">
        <f t="shared" si="155"/>
        <v>29.46544465532283</v>
      </c>
      <c r="V501" s="34">
        <f t="shared" si="156"/>
        <v>100.00000000000001</v>
      </c>
    </row>
    <row r="502" spans="1:22" x14ac:dyDescent="0.3">
      <c r="A502" s="48" t="s">
        <v>1041</v>
      </c>
      <c r="B502" s="48">
        <v>40.266399999999997</v>
      </c>
      <c r="C502" s="48">
        <v>21.097799999999999</v>
      </c>
      <c r="D502" s="48">
        <v>34.196100000000001</v>
      </c>
      <c r="E502" s="48">
        <v>1.78E-2</v>
      </c>
      <c r="F502" s="48">
        <v>2.3519999999999999E-2</v>
      </c>
      <c r="G502" s="48">
        <v>2.9729999999999999E-2</v>
      </c>
      <c r="H502" s="48">
        <v>95.631299999999996</v>
      </c>
      <c r="I502" s="48" t="s">
        <v>1036</v>
      </c>
      <c r="J502" s="31">
        <f t="shared" si="157"/>
        <v>2.3683333333333334E-2</v>
      </c>
      <c r="K502" s="32">
        <f t="shared" si="158"/>
        <v>236.83333333333334</v>
      </c>
      <c r="N502" s="34">
        <f t="shared" si="148"/>
        <v>34.196100000000001</v>
      </c>
      <c r="O502" s="34">
        <f t="shared" si="149"/>
        <v>0.65807236431690574</v>
      </c>
      <c r="P502" s="34">
        <f t="shared" si="150"/>
        <v>0.61228469113697404</v>
      </c>
      <c r="Q502" s="34">
        <f t="shared" si="151"/>
        <v>0.53731518548171864</v>
      </c>
      <c r="R502" s="34">
        <f t="shared" si="152"/>
        <v>1.8076722409355985</v>
      </c>
      <c r="S502" s="34">
        <f t="shared" si="153"/>
        <v>36.404407248977094</v>
      </c>
      <c r="T502" s="34">
        <f t="shared" si="154"/>
        <v>33.871444019081316</v>
      </c>
      <c r="U502" s="49">
        <f t="shared" si="155"/>
        <v>29.724148731941579</v>
      </c>
      <c r="V502" s="34">
        <f t="shared" si="156"/>
        <v>99.999999999999986</v>
      </c>
    </row>
    <row r="503" spans="1:22" x14ac:dyDescent="0.3">
      <c r="A503" s="48" t="s">
        <v>1042</v>
      </c>
      <c r="B503" s="48">
        <v>41.156500000000001</v>
      </c>
      <c r="C503" s="48">
        <v>21.342500000000001</v>
      </c>
      <c r="D503" s="48">
        <v>34.342399999999998</v>
      </c>
      <c r="E503" s="48">
        <v>1.099E-2</v>
      </c>
      <c r="F503" s="48">
        <v>9.4699999999999993E-3</v>
      </c>
      <c r="G503" s="48">
        <v>1.221E-2</v>
      </c>
      <c r="H503" s="48">
        <v>96.874099999999999</v>
      </c>
      <c r="I503" s="48" t="s">
        <v>1036</v>
      </c>
      <c r="J503" s="31">
        <f t="shared" si="157"/>
        <v>1.0889999999999999E-2</v>
      </c>
      <c r="K503" s="32">
        <f t="shared" si="158"/>
        <v>108.89999999999999</v>
      </c>
      <c r="N503" s="34">
        <f t="shared" si="148"/>
        <v>34.342399999999998</v>
      </c>
      <c r="O503" s="34">
        <f t="shared" si="149"/>
        <v>0.66570492825951344</v>
      </c>
      <c r="P503" s="34">
        <f t="shared" si="150"/>
        <v>0.61490420769919418</v>
      </c>
      <c r="Q503" s="34">
        <f t="shared" si="151"/>
        <v>0.54919268748332006</v>
      </c>
      <c r="R503" s="34">
        <f t="shared" si="152"/>
        <v>1.8298018234420277</v>
      </c>
      <c r="S503" s="34">
        <f t="shared" si="153"/>
        <v>36.381258327049892</v>
      </c>
      <c r="T503" s="34">
        <f t="shared" si="154"/>
        <v>33.604962014001174</v>
      </c>
      <c r="U503" s="49">
        <f t="shared" si="155"/>
        <v>30.013779658948938</v>
      </c>
      <c r="V503" s="34">
        <f t="shared" si="156"/>
        <v>100</v>
      </c>
    </row>
    <row r="504" spans="1:22" x14ac:dyDescent="0.3">
      <c r="A504" s="48" t="s">
        <v>1043</v>
      </c>
      <c r="B504" s="48">
        <v>41.718000000000004</v>
      </c>
      <c r="C504" s="48">
        <v>21.285299999999999</v>
      </c>
      <c r="D504" s="48">
        <v>34.469299999999997</v>
      </c>
      <c r="E504" s="48">
        <v>1.55E-2</v>
      </c>
      <c r="F504" s="48">
        <v>1.8380000000000001E-2</v>
      </c>
      <c r="G504" s="48">
        <v>2.172E-2</v>
      </c>
      <c r="H504" s="48">
        <v>97.528199999999998</v>
      </c>
      <c r="I504" s="48" t="s">
        <v>1036</v>
      </c>
      <c r="J504" s="31">
        <f t="shared" si="157"/>
        <v>1.8533333333333332E-2</v>
      </c>
      <c r="K504" s="32">
        <f t="shared" si="158"/>
        <v>185.33333333333331</v>
      </c>
      <c r="N504" s="34">
        <f t="shared" si="148"/>
        <v>34.469299999999997</v>
      </c>
      <c r="O504" s="34">
        <f t="shared" si="149"/>
        <v>0.66392077354959445</v>
      </c>
      <c r="P504" s="34">
        <f t="shared" si="150"/>
        <v>0.61717636526410025</v>
      </c>
      <c r="Q504" s="34">
        <f t="shared" si="151"/>
        <v>0.55668534827862293</v>
      </c>
      <c r="R504" s="34">
        <f t="shared" si="152"/>
        <v>1.8377824870923176</v>
      </c>
      <c r="S504" s="34">
        <f t="shared" si="153"/>
        <v>36.126188937627177</v>
      </c>
      <c r="T504" s="34">
        <f t="shared" si="154"/>
        <v>33.582666588611232</v>
      </c>
      <c r="U504" s="49">
        <f t="shared" si="155"/>
        <v>30.291144473761594</v>
      </c>
      <c r="V504" s="34">
        <f t="shared" si="156"/>
        <v>100</v>
      </c>
    </row>
    <row r="505" spans="1:22" x14ac:dyDescent="0.3">
      <c r="A505" s="48" t="s">
        <v>1044</v>
      </c>
      <c r="B505" s="48">
        <v>39.673499999999997</v>
      </c>
      <c r="C505" s="48">
        <v>20.271000000000001</v>
      </c>
      <c r="D505" s="48">
        <v>33.619199999999999</v>
      </c>
      <c r="E505" s="48">
        <v>1.3639999999999999E-2</v>
      </c>
      <c r="F505" s="48">
        <v>1.6E-2</v>
      </c>
      <c r="G505" s="48">
        <v>1.307E-2</v>
      </c>
      <c r="H505" s="48">
        <v>93.606399999999994</v>
      </c>
      <c r="I505" s="48" t="s">
        <v>1036</v>
      </c>
      <c r="J505" s="31">
        <f t="shared" si="157"/>
        <v>1.4236666666666667E-2</v>
      </c>
      <c r="K505" s="32">
        <f t="shared" si="158"/>
        <v>142.36666666666667</v>
      </c>
      <c r="N505" s="34">
        <f t="shared" si="148"/>
        <v>33.619199999999999</v>
      </c>
      <c r="O505" s="34">
        <f t="shared" si="149"/>
        <v>0.63228321896444162</v>
      </c>
      <c r="P505" s="34">
        <f t="shared" si="150"/>
        <v>0.60195523724261413</v>
      </c>
      <c r="Q505" s="34">
        <f t="shared" si="151"/>
        <v>0.52940352281825453</v>
      </c>
      <c r="R505" s="34">
        <f t="shared" si="152"/>
        <v>1.7636419790253102</v>
      </c>
      <c r="S505" s="34">
        <f t="shared" si="153"/>
        <v>35.850996204676285</v>
      </c>
      <c r="T505" s="34">
        <f t="shared" si="154"/>
        <v>34.131373850337198</v>
      </c>
      <c r="U505" s="49">
        <f t="shared" si="155"/>
        <v>30.017629944986528</v>
      </c>
      <c r="V505" s="34">
        <f t="shared" si="156"/>
        <v>100.00000000000001</v>
      </c>
    </row>
    <row r="506" spans="1:22" x14ac:dyDescent="0.3">
      <c r="A506" s="48" t="s">
        <v>1045</v>
      </c>
      <c r="B506" s="48">
        <v>41.609900000000003</v>
      </c>
      <c r="C506" s="48">
        <v>21.557200000000002</v>
      </c>
      <c r="D506" s="48">
        <v>34.429299999999998</v>
      </c>
      <c r="E506" s="48">
        <v>1.7850000000000001E-2</v>
      </c>
      <c r="F506" s="48">
        <v>1.5559999999999999E-2</v>
      </c>
      <c r="G506" s="48">
        <v>1.512E-2</v>
      </c>
      <c r="H506" s="48">
        <v>97.644900000000007</v>
      </c>
      <c r="I506" s="48" t="s">
        <v>1036</v>
      </c>
      <c r="J506" s="31">
        <f t="shared" si="157"/>
        <v>1.6176666666666669E-2</v>
      </c>
      <c r="K506" s="32">
        <f t="shared" si="158"/>
        <v>161.76666666666668</v>
      </c>
      <c r="N506" s="34">
        <f t="shared" si="148"/>
        <v>34.429299999999998</v>
      </c>
      <c r="O506" s="34">
        <f t="shared" si="149"/>
        <v>0.67240174672489084</v>
      </c>
      <c r="P506" s="34">
        <f t="shared" si="150"/>
        <v>0.6164601611459265</v>
      </c>
      <c r="Q506" s="34">
        <f t="shared" si="151"/>
        <v>0.55524286095543107</v>
      </c>
      <c r="R506" s="34">
        <f t="shared" si="152"/>
        <v>1.8441047688262486</v>
      </c>
      <c r="S506" s="34">
        <f t="shared" si="153"/>
        <v>36.462231327174912</v>
      </c>
      <c r="T506" s="34">
        <f t="shared" si="154"/>
        <v>33.428695135271312</v>
      </c>
      <c r="U506" s="49">
        <f t="shared" si="155"/>
        <v>30.109073537553765</v>
      </c>
      <c r="V506" s="34">
        <f t="shared" si="156"/>
        <v>100</v>
      </c>
    </row>
    <row r="507" spans="1:22" x14ac:dyDescent="0.3">
      <c r="A507" s="48" t="s">
        <v>1046</v>
      </c>
      <c r="B507" s="48">
        <v>40.802199999999999</v>
      </c>
      <c r="C507" s="48">
        <v>21.865200000000002</v>
      </c>
      <c r="D507" s="48">
        <v>34.780900000000003</v>
      </c>
      <c r="E507" s="48">
        <v>1.295E-2</v>
      </c>
      <c r="F507" s="48">
        <v>6.2500000000000003E-3</v>
      </c>
      <c r="G507" s="48">
        <v>8.0000000000000002E-3</v>
      </c>
      <c r="H507" s="48">
        <v>97.475499999999997</v>
      </c>
      <c r="I507" s="48" t="s">
        <v>1036</v>
      </c>
      <c r="J507" s="31">
        <f t="shared" si="157"/>
        <v>9.0666666666666673E-3</v>
      </c>
      <c r="K507" s="32">
        <f t="shared" si="158"/>
        <v>90.666666666666671</v>
      </c>
      <c r="N507" s="34">
        <f t="shared" si="148"/>
        <v>34.780900000000003</v>
      </c>
      <c r="O507" s="34">
        <f t="shared" si="149"/>
        <v>0.68200873362445413</v>
      </c>
      <c r="P507" s="34">
        <f t="shared" si="150"/>
        <v>0.62275559534467329</v>
      </c>
      <c r="Q507" s="34">
        <f t="shared" si="151"/>
        <v>0.54446490525753932</v>
      </c>
      <c r="R507" s="34">
        <f t="shared" si="152"/>
        <v>1.8492292342266667</v>
      </c>
      <c r="S507" s="34">
        <f t="shared" si="153"/>
        <v>36.880702565231985</v>
      </c>
      <c r="T507" s="34">
        <f t="shared" si="154"/>
        <v>33.676495256419891</v>
      </c>
      <c r="U507" s="49">
        <f t="shared" si="155"/>
        <v>29.442802178348121</v>
      </c>
      <c r="V507" s="34">
        <f t="shared" si="156"/>
        <v>99.999999999999986</v>
      </c>
    </row>
    <row r="508" spans="1:22" x14ac:dyDescent="0.3">
      <c r="A508" s="48" t="s">
        <v>1047</v>
      </c>
      <c r="B508" s="48">
        <v>41.567</v>
      </c>
      <c r="C508" s="48">
        <v>21.565999999999999</v>
      </c>
      <c r="D508" s="48">
        <v>34.655999999999999</v>
      </c>
      <c r="E508" s="48">
        <v>2.4250000000000001E-2</v>
      </c>
      <c r="F508" s="48">
        <v>1.8759999999999999E-2</v>
      </c>
      <c r="G508" s="48">
        <v>2.4279999999999999E-2</v>
      </c>
      <c r="H508" s="48">
        <v>97.856300000000005</v>
      </c>
      <c r="I508" s="48" t="s">
        <v>1036</v>
      </c>
      <c r="J508" s="31">
        <f t="shared" si="157"/>
        <v>2.2430000000000002E-2</v>
      </c>
      <c r="K508" s="32">
        <f t="shared" si="158"/>
        <v>224.3</v>
      </c>
      <c r="N508" s="34">
        <f t="shared" si="148"/>
        <v>34.655999999999999</v>
      </c>
      <c r="O508" s="34">
        <f t="shared" si="149"/>
        <v>0.67267623206487825</v>
      </c>
      <c r="P508" s="34">
        <f t="shared" si="150"/>
        <v>0.62051924798567593</v>
      </c>
      <c r="Q508" s="34">
        <f t="shared" si="151"/>
        <v>0.5546704029890579</v>
      </c>
      <c r="R508" s="34">
        <f t="shared" si="152"/>
        <v>1.8478658830396122</v>
      </c>
      <c r="S508" s="34">
        <f t="shared" si="153"/>
        <v>36.402870913898369</v>
      </c>
      <c r="T508" s="34">
        <f t="shared" si="154"/>
        <v>33.580318446323844</v>
      </c>
      <c r="U508" s="49">
        <f t="shared" si="155"/>
        <v>30.016810639777777</v>
      </c>
      <c r="V508" s="34">
        <f t="shared" si="156"/>
        <v>99.999999999999986</v>
      </c>
    </row>
    <row r="509" spans="1:22" x14ac:dyDescent="0.3">
      <c r="A509" s="48" t="s">
        <v>1053</v>
      </c>
      <c r="B509" s="48">
        <v>39.620199999999997</v>
      </c>
      <c r="C509" s="48">
        <v>22.126799999999999</v>
      </c>
      <c r="D509" s="48">
        <v>34.4968</v>
      </c>
      <c r="E509" s="48">
        <v>4.0400000000000002E-3</v>
      </c>
      <c r="F509" s="48">
        <v>7.5900000000000004E-3</v>
      </c>
      <c r="G509" s="48">
        <v>5.0000000000000001E-3</v>
      </c>
      <c r="H509" s="48">
        <v>96.260400000000004</v>
      </c>
      <c r="I509" s="48" t="s">
        <v>1036</v>
      </c>
      <c r="J509" s="31">
        <f t="shared" si="157"/>
        <v>5.5433333333333341E-3</v>
      </c>
      <c r="K509" s="32">
        <f t="shared" si="158"/>
        <v>55.433333333333344</v>
      </c>
      <c r="N509" s="34">
        <f t="shared" si="148"/>
        <v>34.4968</v>
      </c>
      <c r="O509" s="34">
        <f t="shared" si="149"/>
        <v>0.69016843418590135</v>
      </c>
      <c r="P509" s="34">
        <f t="shared" si="150"/>
        <v>0.61766875559534462</v>
      </c>
      <c r="Q509" s="34">
        <f t="shared" si="151"/>
        <v>0.52869228716306371</v>
      </c>
      <c r="R509" s="34">
        <f t="shared" si="152"/>
        <v>1.8365294769443097</v>
      </c>
      <c r="S509" s="34">
        <f t="shared" si="153"/>
        <v>37.580035760396875</v>
      </c>
      <c r="T509" s="34">
        <f t="shared" si="154"/>
        <v>33.63238996975133</v>
      </c>
      <c r="U509" s="49">
        <f t="shared" si="155"/>
        <v>28.787574269851788</v>
      </c>
      <c r="V509" s="34">
        <f t="shared" si="156"/>
        <v>99.999999999999986</v>
      </c>
    </row>
    <row r="510" spans="1:22" x14ac:dyDescent="0.3">
      <c r="A510" s="48" t="s">
        <v>1054</v>
      </c>
      <c r="B510" s="48">
        <v>21.198699999999999</v>
      </c>
      <c r="C510" s="48">
        <v>10.9765</v>
      </c>
      <c r="D510" s="48">
        <v>16.917000000000002</v>
      </c>
      <c r="E510" s="48">
        <v>9.75E-3</v>
      </c>
      <c r="F510" s="48">
        <v>1.359E-2</v>
      </c>
      <c r="G510" s="48">
        <v>9.6100000000000005E-3</v>
      </c>
      <c r="H510" s="48">
        <v>49.125100000000003</v>
      </c>
      <c r="I510" s="48" t="s">
        <v>1036</v>
      </c>
      <c r="J510" s="31">
        <f t="shared" si="157"/>
        <v>1.0983333333333333E-2</v>
      </c>
      <c r="K510" s="47"/>
      <c r="N510" s="34">
        <f t="shared" si="148"/>
        <v>16.917000000000002</v>
      </c>
      <c r="O510" s="34">
        <f t="shared" si="149"/>
        <v>0.34237367436057387</v>
      </c>
      <c r="P510" s="34">
        <f t="shared" si="150"/>
        <v>0.3029006266786034</v>
      </c>
      <c r="Q510" s="34">
        <f t="shared" si="151"/>
        <v>0.28287563384040565</v>
      </c>
      <c r="R510" s="34">
        <f t="shared" si="152"/>
        <v>0.92814993487958297</v>
      </c>
      <c r="S510" s="34">
        <f t="shared" si="153"/>
        <v>36.88775503765919</v>
      </c>
      <c r="T510" s="34">
        <f t="shared" si="154"/>
        <v>32.634880992358347</v>
      </c>
      <c r="U510" s="49">
        <f t="shared" si="155"/>
        <v>30.477363969982456</v>
      </c>
      <c r="V510" s="34">
        <f t="shared" si="156"/>
        <v>100</v>
      </c>
    </row>
    <row r="511" spans="1:22" x14ac:dyDescent="0.3">
      <c r="A511" s="48" t="s">
        <v>1059</v>
      </c>
      <c r="B511" s="48">
        <v>41.600999999999999</v>
      </c>
      <c r="C511" s="48">
        <v>20.711099999999998</v>
      </c>
      <c r="D511" s="48">
        <v>34.451900000000002</v>
      </c>
      <c r="E511" s="48">
        <v>2.367E-2</v>
      </c>
      <c r="F511" s="48">
        <v>2.392E-2</v>
      </c>
      <c r="G511" s="48">
        <v>2.3820000000000001E-2</v>
      </c>
      <c r="H511" s="48">
        <v>96.835400000000007</v>
      </c>
      <c r="I511" s="48" t="s">
        <v>1036</v>
      </c>
      <c r="J511" s="31">
        <f t="shared" si="157"/>
        <v>2.3803333333333333E-2</v>
      </c>
      <c r="K511" s="32">
        <f t="shared" si="158"/>
        <v>238.03333333333333</v>
      </c>
      <c r="N511" s="34">
        <f t="shared" si="148"/>
        <v>34.451900000000002</v>
      </c>
      <c r="O511" s="34">
        <f t="shared" si="149"/>
        <v>0.64601060511540853</v>
      </c>
      <c r="P511" s="34">
        <f t="shared" si="150"/>
        <v>0.61686481647269475</v>
      </c>
      <c r="Q511" s="34">
        <f t="shared" si="151"/>
        <v>0.55512409927942352</v>
      </c>
      <c r="R511" s="34">
        <f t="shared" si="152"/>
        <v>1.8179995208675268</v>
      </c>
      <c r="S511" s="34">
        <f t="shared" si="153"/>
        <v>35.534146060013278</v>
      </c>
      <c r="T511" s="34">
        <f t="shared" si="154"/>
        <v>33.930966944278097</v>
      </c>
      <c r="U511" s="49">
        <f t="shared" si="155"/>
        <v>30.534886995708622</v>
      </c>
      <c r="V511" s="34">
        <f t="shared" si="156"/>
        <v>99.999999999999986</v>
      </c>
    </row>
    <row r="512" spans="1:22" x14ac:dyDescent="0.3">
      <c r="A512" s="48" t="s">
        <v>1060</v>
      </c>
      <c r="B512" s="48">
        <v>41.667499999999997</v>
      </c>
      <c r="C512" s="48">
        <v>20.695399999999999</v>
      </c>
      <c r="D512" s="48">
        <v>34.573700000000002</v>
      </c>
      <c r="E512" s="48">
        <v>1.8849999999999999E-2</v>
      </c>
      <c r="F512" s="48">
        <v>1.975E-2</v>
      </c>
      <c r="G512" s="48">
        <v>2.026E-2</v>
      </c>
      <c r="H512" s="48">
        <v>96.995400000000004</v>
      </c>
      <c r="I512" s="48" t="s">
        <v>1036</v>
      </c>
      <c r="J512" s="31">
        <f t="shared" si="157"/>
        <v>1.9619999999999999E-2</v>
      </c>
      <c r="K512" s="32">
        <f t="shared" si="158"/>
        <v>196.2</v>
      </c>
      <c r="N512" s="34">
        <f t="shared" si="148"/>
        <v>34.573700000000002</v>
      </c>
      <c r="O512" s="34">
        <f t="shared" si="149"/>
        <v>0.64552089831565806</v>
      </c>
      <c r="P512" s="34">
        <f t="shared" si="150"/>
        <v>0.61904565801253364</v>
      </c>
      <c r="Q512" s="34">
        <f t="shared" si="151"/>
        <v>0.55601147584734456</v>
      </c>
      <c r="R512" s="34">
        <f t="shared" si="152"/>
        <v>1.8205780321755363</v>
      </c>
      <c r="S512" s="34">
        <f t="shared" si="153"/>
        <v>35.456920104889981</v>
      </c>
      <c r="T512" s="34">
        <f t="shared" si="154"/>
        <v>34.002698432694622</v>
      </c>
      <c r="U512" s="49">
        <f t="shared" si="155"/>
        <v>30.5403814624154</v>
      </c>
      <c r="V512" s="34">
        <f t="shared" si="156"/>
        <v>100</v>
      </c>
    </row>
    <row r="513" spans="1:22" x14ac:dyDescent="0.3">
      <c r="A513" s="48" t="s">
        <v>1061</v>
      </c>
      <c r="B513" s="48">
        <v>40.203800000000001</v>
      </c>
      <c r="C513" s="48">
        <v>21.375900000000001</v>
      </c>
      <c r="D513" s="48">
        <v>33.831299999999999</v>
      </c>
      <c r="E513" s="48">
        <v>5.5960000000000003E-2</v>
      </c>
      <c r="F513" s="48">
        <v>5.8990000000000001E-2</v>
      </c>
      <c r="G513" s="48">
        <v>5.5E-2</v>
      </c>
      <c r="H513" s="48">
        <v>95.5809</v>
      </c>
      <c r="I513" s="48" t="s">
        <v>1036</v>
      </c>
      <c r="J513" s="31">
        <f t="shared" si="157"/>
        <v>5.6649999999999999E-2</v>
      </c>
      <c r="K513" s="32">
        <f t="shared" si="158"/>
        <v>566.5</v>
      </c>
      <c r="N513" s="34">
        <f t="shared" si="148"/>
        <v>33.831299999999999</v>
      </c>
      <c r="O513" s="34">
        <f t="shared" si="149"/>
        <v>0.66674672489082965</v>
      </c>
      <c r="P513" s="34">
        <f t="shared" si="150"/>
        <v>0.60575290957923</v>
      </c>
      <c r="Q513" s="34">
        <f t="shared" si="151"/>
        <v>0.53647985054710434</v>
      </c>
      <c r="R513" s="34">
        <f t="shared" si="152"/>
        <v>1.8089794850171641</v>
      </c>
      <c r="S513" s="34">
        <f t="shared" si="153"/>
        <v>36.857616706720329</v>
      </c>
      <c r="T513" s="34">
        <f t="shared" si="154"/>
        <v>33.485891608852739</v>
      </c>
      <c r="U513" s="49">
        <f t="shared" si="155"/>
        <v>29.656491684426928</v>
      </c>
      <c r="V513" s="34">
        <f t="shared" si="156"/>
        <v>100</v>
      </c>
    </row>
    <row r="514" spans="1:22" x14ac:dyDescent="0.3">
      <c r="A514" s="48" t="s">
        <v>1062</v>
      </c>
      <c r="B514" s="48">
        <v>38.151800000000001</v>
      </c>
      <c r="C514" s="48">
        <v>21.175799999999999</v>
      </c>
      <c r="D514" s="48">
        <v>33.274000000000001</v>
      </c>
      <c r="E514" s="48">
        <v>1.7770000000000001E-2</v>
      </c>
      <c r="F514" s="48">
        <v>1.873E-2</v>
      </c>
      <c r="G514" s="48">
        <v>1.6289999999999999E-2</v>
      </c>
      <c r="H514" s="48">
        <v>92.654399999999995</v>
      </c>
      <c r="I514" s="48" t="s">
        <v>1036</v>
      </c>
      <c r="J514" s="31">
        <f t="shared" si="157"/>
        <v>1.7596666666666667E-2</v>
      </c>
      <c r="K514" s="32">
        <f t="shared" si="158"/>
        <v>175.96666666666667</v>
      </c>
      <c r="N514" s="34">
        <f t="shared" si="148"/>
        <v>33.274000000000001</v>
      </c>
      <c r="O514" s="34">
        <f t="shared" si="149"/>
        <v>0.66050530255770423</v>
      </c>
      <c r="P514" s="34">
        <f t="shared" si="150"/>
        <v>0.59577439570277524</v>
      </c>
      <c r="Q514" s="34">
        <f t="shared" si="151"/>
        <v>0.50909794502268479</v>
      </c>
      <c r="R514" s="34">
        <f t="shared" si="152"/>
        <v>1.765377643283164</v>
      </c>
      <c r="S514" s="34">
        <f t="shared" si="153"/>
        <v>37.414391479962802</v>
      </c>
      <c r="T514" s="34">
        <f t="shared" si="154"/>
        <v>33.747702536596236</v>
      </c>
      <c r="U514" s="49">
        <f t="shared" si="155"/>
        <v>28.837905983440976</v>
      </c>
      <c r="V514" s="34">
        <f t="shared" si="156"/>
        <v>100.00000000000001</v>
      </c>
    </row>
    <row r="515" spans="1:22" x14ac:dyDescent="0.3">
      <c r="A515" s="48" t="s">
        <v>1063</v>
      </c>
      <c r="B515" s="48">
        <v>36.412999999999997</v>
      </c>
      <c r="C515" s="48">
        <v>20.590399999999999</v>
      </c>
      <c r="D515" s="48">
        <v>33.169600000000003</v>
      </c>
      <c r="E515" s="48">
        <v>1.1259999999999999E-2</v>
      </c>
      <c r="F515" s="48">
        <v>1.0800000000000001E-2</v>
      </c>
      <c r="G515" s="48">
        <v>8.9899999999999997E-3</v>
      </c>
      <c r="H515" s="48">
        <v>90.203999999999994</v>
      </c>
      <c r="I515" s="48" t="s">
        <v>1036</v>
      </c>
      <c r="J515" s="31">
        <f t="shared" si="157"/>
        <v>1.035E-2</v>
      </c>
      <c r="K515" s="32">
        <f t="shared" si="158"/>
        <v>103.5</v>
      </c>
      <c r="N515" s="34">
        <f t="shared" ref="N515:N543" si="159">D515</f>
        <v>33.169600000000003</v>
      </c>
      <c r="O515" s="34">
        <f t="shared" ref="O515:O543" si="160">C515/32.06</f>
        <v>0.64224578914535235</v>
      </c>
      <c r="P515" s="34">
        <f t="shared" si="150"/>
        <v>0.59390510295434207</v>
      </c>
      <c r="Q515" s="34">
        <f t="shared" ref="Q515:Q543" si="161">(B515)/74.94</f>
        <v>0.48589538297304508</v>
      </c>
      <c r="R515" s="34">
        <f t="shared" si="152"/>
        <v>1.7220462750727394</v>
      </c>
      <c r="S515" s="34">
        <f t="shared" si="153"/>
        <v>37.295501197737778</v>
      </c>
      <c r="T515" s="34">
        <f t="shared" si="154"/>
        <v>34.488335856668861</v>
      </c>
      <c r="U515" s="49">
        <f t="shared" si="155"/>
        <v>28.216162945593364</v>
      </c>
      <c r="V515" s="34">
        <f t="shared" si="156"/>
        <v>100</v>
      </c>
    </row>
    <row r="516" spans="1:22" x14ac:dyDescent="0.3">
      <c r="A516" t="s">
        <v>1061</v>
      </c>
      <c r="B516">
        <v>40.203800000000001</v>
      </c>
      <c r="C516">
        <v>21.375900000000001</v>
      </c>
      <c r="D516">
        <v>33.831299999999999</v>
      </c>
      <c r="E516">
        <v>5.5960000000000003E-2</v>
      </c>
      <c r="F516">
        <v>5.8990000000000001E-2</v>
      </c>
      <c r="G516">
        <v>5.5E-2</v>
      </c>
      <c r="H516">
        <v>95.5809</v>
      </c>
      <c r="J516" s="31">
        <f t="shared" ref="J516:J518" si="162">AVERAGE(E516:G516)</f>
        <v>5.6649999999999999E-2</v>
      </c>
      <c r="K516" s="32">
        <f t="shared" ref="K516:K518" si="163">J516*10000</f>
        <v>566.5</v>
      </c>
      <c r="N516" s="34">
        <f t="shared" si="159"/>
        <v>33.831299999999999</v>
      </c>
      <c r="O516" s="34">
        <f t="shared" si="160"/>
        <v>0.66674672489082965</v>
      </c>
      <c r="P516" s="34">
        <f t="shared" si="150"/>
        <v>0.60575290957923</v>
      </c>
      <c r="Q516" s="34">
        <f t="shared" si="161"/>
        <v>0.53647985054710434</v>
      </c>
      <c r="R516" s="34">
        <f t="shared" si="152"/>
        <v>1.8089794850171641</v>
      </c>
      <c r="S516" s="34">
        <f t="shared" si="153"/>
        <v>36.857616706720329</v>
      </c>
      <c r="T516" s="34">
        <f t="shared" si="154"/>
        <v>33.485891608852739</v>
      </c>
      <c r="U516" s="49">
        <f t="shared" si="155"/>
        <v>29.656491684426928</v>
      </c>
      <c r="V516" s="34">
        <f t="shared" si="156"/>
        <v>100</v>
      </c>
    </row>
    <row r="517" spans="1:22" x14ac:dyDescent="0.3">
      <c r="A517" t="s">
        <v>1062</v>
      </c>
      <c r="B517">
        <v>38.151800000000001</v>
      </c>
      <c r="C517">
        <v>21.175799999999999</v>
      </c>
      <c r="D517">
        <v>33.274000000000001</v>
      </c>
      <c r="E517">
        <v>1.7770000000000001E-2</v>
      </c>
      <c r="F517">
        <v>1.873E-2</v>
      </c>
      <c r="G517">
        <v>1.6289999999999999E-2</v>
      </c>
      <c r="H517">
        <v>92.654399999999995</v>
      </c>
      <c r="J517" s="31">
        <f t="shared" si="162"/>
        <v>1.7596666666666667E-2</v>
      </c>
      <c r="K517" s="32">
        <f t="shared" si="163"/>
        <v>175.96666666666667</v>
      </c>
      <c r="N517" s="34">
        <f t="shared" si="159"/>
        <v>33.274000000000001</v>
      </c>
      <c r="O517" s="34">
        <f t="shared" si="160"/>
        <v>0.66050530255770423</v>
      </c>
      <c r="P517" s="34">
        <f t="shared" si="150"/>
        <v>0.59577439570277524</v>
      </c>
      <c r="Q517" s="34">
        <f t="shared" si="161"/>
        <v>0.50909794502268479</v>
      </c>
      <c r="R517" s="34">
        <f t="shared" si="152"/>
        <v>1.765377643283164</v>
      </c>
      <c r="S517" s="34">
        <f t="shared" si="153"/>
        <v>37.414391479962802</v>
      </c>
      <c r="T517" s="34">
        <f t="shared" si="154"/>
        <v>33.747702536596236</v>
      </c>
      <c r="U517" s="49">
        <f t="shared" si="155"/>
        <v>28.837905983440976</v>
      </c>
      <c r="V517" s="34">
        <f t="shared" si="156"/>
        <v>100.00000000000001</v>
      </c>
    </row>
    <row r="518" spans="1:22" x14ac:dyDescent="0.3">
      <c r="A518" t="s">
        <v>1063</v>
      </c>
      <c r="B518">
        <v>36.412999999999997</v>
      </c>
      <c r="C518">
        <v>20.590399999999999</v>
      </c>
      <c r="D518">
        <v>33.169600000000003</v>
      </c>
      <c r="E518">
        <v>1.1259999999999999E-2</v>
      </c>
      <c r="F518">
        <v>1.0800000000000001E-2</v>
      </c>
      <c r="G518">
        <v>8.9899999999999997E-3</v>
      </c>
      <c r="H518">
        <v>90.203999999999994</v>
      </c>
      <c r="J518" s="31">
        <f t="shared" si="162"/>
        <v>1.035E-2</v>
      </c>
      <c r="K518" s="32">
        <f t="shared" si="163"/>
        <v>103.5</v>
      </c>
      <c r="N518" s="34">
        <f t="shared" si="159"/>
        <v>33.169600000000003</v>
      </c>
      <c r="O518" s="34">
        <f t="shared" si="160"/>
        <v>0.64224578914535235</v>
      </c>
      <c r="P518" s="34">
        <f t="shared" si="150"/>
        <v>0.59390510295434207</v>
      </c>
      <c r="Q518" s="34">
        <f t="shared" si="161"/>
        <v>0.48589538297304508</v>
      </c>
      <c r="R518" s="34">
        <f t="shared" si="152"/>
        <v>1.7220462750727394</v>
      </c>
      <c r="S518" s="34">
        <f t="shared" si="153"/>
        <v>37.295501197737778</v>
      </c>
      <c r="T518" s="34">
        <f t="shared" si="154"/>
        <v>34.488335856668861</v>
      </c>
      <c r="U518" s="49">
        <f t="shared" si="155"/>
        <v>28.216162945593364</v>
      </c>
      <c r="V518" s="34">
        <f t="shared" si="156"/>
        <v>100</v>
      </c>
    </row>
    <row r="519" spans="1:22" x14ac:dyDescent="0.3">
      <c r="A519" t="s">
        <v>1106</v>
      </c>
      <c r="B519">
        <v>40.620600000000003</v>
      </c>
      <c r="C519">
        <v>21.312100000000001</v>
      </c>
      <c r="D519">
        <v>34.783900000000003</v>
      </c>
      <c r="E519">
        <v>3.16E-3</v>
      </c>
      <c r="F519">
        <v>6.5900000000000004E-3</v>
      </c>
      <c r="G519">
        <v>7.5500000000000003E-3</v>
      </c>
      <c r="H519">
        <v>96.733900000000006</v>
      </c>
      <c r="J519" s="31">
        <f t="shared" ref="J519:J551" si="164">AVERAGE(E519:G519)</f>
        <v>5.7666666666666665E-3</v>
      </c>
      <c r="K519" s="32">
        <f t="shared" ref="K519:K551" si="165">J519*10000</f>
        <v>57.666666666666664</v>
      </c>
      <c r="N519" s="34">
        <f t="shared" si="159"/>
        <v>34.783900000000003</v>
      </c>
      <c r="O519" s="34">
        <f t="shared" si="160"/>
        <v>0.66475670617592009</v>
      </c>
      <c r="P519" s="34">
        <f t="shared" si="150"/>
        <v>0.62280931065353629</v>
      </c>
      <c r="Q519" s="34">
        <f t="shared" si="161"/>
        <v>0.54204163330664534</v>
      </c>
      <c r="R519" s="34">
        <f t="shared" si="152"/>
        <v>1.8296076501361018</v>
      </c>
      <c r="S519" s="34">
        <f t="shared" si="153"/>
        <v>36.333292885306307</v>
      </c>
      <c r="T519" s="34">
        <f t="shared" si="154"/>
        <v>34.040593927731251</v>
      </c>
      <c r="U519" s="49">
        <f t="shared" si="155"/>
        <v>29.626113186962442</v>
      </c>
      <c r="V519" s="34">
        <f t="shared" si="156"/>
        <v>100</v>
      </c>
    </row>
    <row r="520" spans="1:22" x14ac:dyDescent="0.3">
      <c r="A520" t="s">
        <v>1107</v>
      </c>
      <c r="B520">
        <v>41.084699999999998</v>
      </c>
      <c r="C520">
        <v>21.879899999999999</v>
      </c>
      <c r="D520">
        <v>35.038800000000002</v>
      </c>
      <c r="E520">
        <v>4.1099999999999999E-3</v>
      </c>
      <c r="F520">
        <v>6.8500000000000002E-3</v>
      </c>
      <c r="G520">
        <v>4.2599999999999999E-3</v>
      </c>
      <c r="H520">
        <v>98.018600000000006</v>
      </c>
      <c r="J520" s="31">
        <f t="shared" si="164"/>
        <v>5.0733333333333333E-3</v>
      </c>
      <c r="K520" s="32">
        <f t="shared" si="165"/>
        <v>50.733333333333334</v>
      </c>
      <c r="N520" s="34">
        <f t="shared" si="159"/>
        <v>35.038800000000002</v>
      </c>
      <c r="O520" s="34">
        <f t="shared" si="160"/>
        <v>0.68246724890829691</v>
      </c>
      <c r="P520" s="34">
        <f t="shared" si="150"/>
        <v>0.62737332139659807</v>
      </c>
      <c r="Q520" s="34">
        <f t="shared" si="161"/>
        <v>0.54823458767013611</v>
      </c>
      <c r="R520" s="34">
        <f t="shared" si="152"/>
        <v>1.8580751579750312</v>
      </c>
      <c r="S520" s="34">
        <f t="shared" si="153"/>
        <v>36.729797822175499</v>
      </c>
      <c r="T520" s="34">
        <f t="shared" si="154"/>
        <v>33.764690233538374</v>
      </c>
      <c r="U520" s="49">
        <f t="shared" si="155"/>
        <v>29.505511944286127</v>
      </c>
      <c r="V520" s="34">
        <f t="shared" si="156"/>
        <v>100</v>
      </c>
    </row>
    <row r="521" spans="1:22" x14ac:dyDescent="0.3">
      <c r="A521" t="s">
        <v>1108</v>
      </c>
      <c r="B521">
        <v>37.167700000000004</v>
      </c>
      <c r="C521">
        <v>22.135899999999999</v>
      </c>
      <c r="D521">
        <v>34.7102</v>
      </c>
      <c r="E521">
        <v>1.8600000000000001E-3</v>
      </c>
      <c r="F521">
        <v>8.7299999999999999E-3</v>
      </c>
      <c r="G521">
        <v>3.4199999999999999E-3</v>
      </c>
      <c r="H521">
        <v>94.027900000000002</v>
      </c>
      <c r="J521" s="31">
        <f t="shared" si="164"/>
        <v>4.6699999999999997E-3</v>
      </c>
      <c r="K521" s="47"/>
      <c r="N521" s="34">
        <f t="shared" si="159"/>
        <v>34.7102</v>
      </c>
      <c r="O521" s="34">
        <f t="shared" si="160"/>
        <v>0.69045227698066114</v>
      </c>
      <c r="P521" s="34">
        <f t="shared" si="150"/>
        <v>0.62148970456580122</v>
      </c>
      <c r="Q521" s="34">
        <f t="shared" si="161"/>
        <v>0.49596610621830806</v>
      </c>
      <c r="R521" s="34">
        <f t="shared" si="152"/>
        <v>1.8079080877647704</v>
      </c>
      <c r="S521" s="34">
        <f t="shared" si="153"/>
        <v>38.190673610753649</v>
      </c>
      <c r="T521" s="34">
        <f t="shared" si="154"/>
        <v>34.376178123866225</v>
      </c>
      <c r="U521" s="49">
        <f t="shared" si="155"/>
        <v>27.433148265380122</v>
      </c>
      <c r="V521" s="34">
        <f t="shared" si="156"/>
        <v>100</v>
      </c>
    </row>
    <row r="522" spans="1:22" x14ac:dyDescent="0.3">
      <c r="A522" t="s">
        <v>1065</v>
      </c>
      <c r="B522">
        <v>41.928400000000003</v>
      </c>
      <c r="C522">
        <v>21.550799999999999</v>
      </c>
      <c r="D522">
        <v>34.992600000000003</v>
      </c>
      <c r="E522">
        <v>1.856E-2</v>
      </c>
      <c r="F522">
        <v>1.7000000000000001E-2</v>
      </c>
      <c r="G522">
        <v>2.2329999999999999E-2</v>
      </c>
      <c r="H522">
        <v>98.529700000000005</v>
      </c>
      <c r="J522" s="31">
        <f t="shared" si="164"/>
        <v>1.9296666666666667E-2</v>
      </c>
      <c r="K522" s="32">
        <f t="shared" si="165"/>
        <v>192.96666666666667</v>
      </c>
      <c r="N522" s="34">
        <f t="shared" si="159"/>
        <v>34.992600000000003</v>
      </c>
      <c r="O522" s="34">
        <f t="shared" si="160"/>
        <v>0.67220212102308163</v>
      </c>
      <c r="P522" s="34">
        <f t="shared" si="150"/>
        <v>0.62654610564010749</v>
      </c>
      <c r="Q522" s="34">
        <f t="shared" si="161"/>
        <v>0.55949292767547376</v>
      </c>
      <c r="R522" s="34">
        <f t="shared" si="152"/>
        <v>1.8582411543386628</v>
      </c>
      <c r="S522" s="34">
        <f t="shared" si="153"/>
        <v>36.174105791038436</v>
      </c>
      <c r="T522" s="34">
        <f t="shared" si="154"/>
        <v>33.717157979050981</v>
      </c>
      <c r="U522" s="49">
        <f t="shared" si="155"/>
        <v>30.108736229910594</v>
      </c>
      <c r="V522" s="34">
        <f t="shared" si="156"/>
        <v>100</v>
      </c>
    </row>
    <row r="523" spans="1:22" x14ac:dyDescent="0.3">
      <c r="A523" t="s">
        <v>1068</v>
      </c>
      <c r="B523">
        <v>42.251800000000003</v>
      </c>
      <c r="C523">
        <v>21.043099999999999</v>
      </c>
      <c r="D523">
        <v>34.647399999999998</v>
      </c>
      <c r="E523">
        <v>1.602E-2</v>
      </c>
      <c r="F523">
        <v>2.4240000000000001E-2</v>
      </c>
      <c r="G523">
        <v>2.528E-2</v>
      </c>
      <c r="H523">
        <v>98.007900000000006</v>
      </c>
      <c r="J523" s="31">
        <f t="shared" si="164"/>
        <v>2.1846666666666667E-2</v>
      </c>
      <c r="K523" s="32">
        <f t="shared" si="165"/>
        <v>218.46666666666667</v>
      </c>
      <c r="N523" s="34">
        <f t="shared" si="159"/>
        <v>34.647399999999998</v>
      </c>
      <c r="O523" s="34">
        <f t="shared" si="160"/>
        <v>0.65636618839675598</v>
      </c>
      <c r="P523" s="34">
        <f t="shared" si="150"/>
        <v>0.62036526410026849</v>
      </c>
      <c r="Q523" s="34">
        <f t="shared" si="161"/>
        <v>0.56380838003736333</v>
      </c>
      <c r="R523" s="34">
        <f t="shared" si="152"/>
        <v>1.8405398325343878</v>
      </c>
      <c r="S523" s="34">
        <f t="shared" si="153"/>
        <v>35.66161279394602</v>
      </c>
      <c r="T523" s="34">
        <f t="shared" si="154"/>
        <v>33.705614686210701</v>
      </c>
      <c r="U523" s="49">
        <f t="shared" si="155"/>
        <v>30.632772519843275</v>
      </c>
      <c r="V523" s="34">
        <f t="shared" si="156"/>
        <v>99.999999999999986</v>
      </c>
    </row>
    <row r="524" spans="1:22" x14ac:dyDescent="0.3">
      <c r="A524" t="s">
        <v>1070</v>
      </c>
      <c r="B524">
        <v>39.212400000000002</v>
      </c>
      <c r="C524">
        <v>23.349699999999999</v>
      </c>
      <c r="D524">
        <v>36.0518</v>
      </c>
      <c r="E524">
        <v>1.83E-3</v>
      </c>
      <c r="F524">
        <v>3.7499999999999999E-3</v>
      </c>
      <c r="G524">
        <v>8.0000000000000002E-3</v>
      </c>
      <c r="H524">
        <v>98.627499999999998</v>
      </c>
      <c r="J524" s="31">
        <f t="shared" si="164"/>
        <v>4.5266666666666667E-3</v>
      </c>
      <c r="K524" s="32">
        <f t="shared" si="165"/>
        <v>45.266666666666666</v>
      </c>
      <c r="N524" s="34">
        <f t="shared" si="159"/>
        <v>36.0518</v>
      </c>
      <c r="O524" s="34">
        <f t="shared" si="160"/>
        <v>0.72831253898939474</v>
      </c>
      <c r="P524" s="34">
        <f t="shared" si="150"/>
        <v>0.64551119068934648</v>
      </c>
      <c r="Q524" s="34">
        <f t="shared" si="161"/>
        <v>0.52325060048038441</v>
      </c>
      <c r="R524" s="34">
        <f t="shared" si="152"/>
        <v>1.8970743301591257</v>
      </c>
      <c r="S524" s="34">
        <f t="shared" si="153"/>
        <v>38.391354909551922</v>
      </c>
      <c r="T524" s="34">
        <f t="shared" si="154"/>
        <v>34.026668350691423</v>
      </c>
      <c r="U524" s="49">
        <f t="shared" si="155"/>
        <v>27.581976739756652</v>
      </c>
      <c r="V524" s="34">
        <f t="shared" si="156"/>
        <v>100</v>
      </c>
    </row>
    <row r="525" spans="1:22" x14ac:dyDescent="0.3">
      <c r="A525" t="s">
        <v>1071</v>
      </c>
      <c r="B525">
        <v>40.355699999999999</v>
      </c>
      <c r="C525">
        <v>22.612500000000001</v>
      </c>
      <c r="D525">
        <v>35.728000000000002</v>
      </c>
      <c r="E525">
        <v>4.4600000000000004E-3</v>
      </c>
      <c r="F525">
        <v>1.193E-2</v>
      </c>
      <c r="G525">
        <v>1.8630000000000001E-2</v>
      </c>
      <c r="H525">
        <v>98.731200000000001</v>
      </c>
      <c r="J525" s="31">
        <f t="shared" si="164"/>
        <v>1.1673333333333334E-2</v>
      </c>
      <c r="K525" s="32">
        <f t="shared" si="165"/>
        <v>116.73333333333335</v>
      </c>
      <c r="N525" s="34">
        <f t="shared" si="159"/>
        <v>35.728000000000002</v>
      </c>
      <c r="O525" s="34">
        <f t="shared" si="160"/>
        <v>0.70531815346225823</v>
      </c>
      <c r="P525" s="34">
        <f t="shared" si="150"/>
        <v>0.63971351835273049</v>
      </c>
      <c r="Q525" s="34">
        <f t="shared" si="161"/>
        <v>0.53850680544435547</v>
      </c>
      <c r="R525" s="34">
        <f t="shared" si="152"/>
        <v>1.8835384772593442</v>
      </c>
      <c r="S525" s="34">
        <f t="shared" si="153"/>
        <v>37.446442532383855</v>
      </c>
      <c r="T525" s="34">
        <f t="shared" si="154"/>
        <v>33.963389974573289</v>
      </c>
      <c r="U525" s="49">
        <f t="shared" si="155"/>
        <v>28.590167493042859</v>
      </c>
      <c r="V525" s="34">
        <f t="shared" si="156"/>
        <v>100</v>
      </c>
    </row>
    <row r="526" spans="1:22" x14ac:dyDescent="0.3">
      <c r="A526" t="s">
        <v>1072</v>
      </c>
      <c r="B526">
        <v>41.101599999999998</v>
      </c>
      <c r="C526">
        <v>22.207000000000001</v>
      </c>
      <c r="D526">
        <v>35.411700000000003</v>
      </c>
      <c r="E526">
        <v>5.9889999999999999E-2</v>
      </c>
      <c r="F526">
        <v>6.6720000000000002E-2</v>
      </c>
      <c r="G526">
        <v>6.5989999999999993E-2</v>
      </c>
      <c r="H526">
        <v>98.912899999999993</v>
      </c>
      <c r="J526" s="31">
        <f t="shared" si="164"/>
        <v>6.4199999999999993E-2</v>
      </c>
      <c r="K526" s="32">
        <f t="shared" si="165"/>
        <v>641.99999999999989</v>
      </c>
      <c r="N526" s="34">
        <f t="shared" si="159"/>
        <v>35.411700000000003</v>
      </c>
      <c r="O526" s="34">
        <f t="shared" si="160"/>
        <v>0.6926699937616968</v>
      </c>
      <c r="P526" s="34">
        <f t="shared" si="150"/>
        <v>0.63405013428827217</v>
      </c>
      <c r="Q526" s="34">
        <f t="shared" si="161"/>
        <v>0.54846010141446488</v>
      </c>
      <c r="R526" s="34">
        <f t="shared" si="152"/>
        <v>1.875180229464434</v>
      </c>
      <c r="S526" s="34">
        <f t="shared" si="153"/>
        <v>36.938849017170405</v>
      </c>
      <c r="T526" s="34">
        <f t="shared" si="154"/>
        <v>33.812756999329167</v>
      </c>
      <c r="U526" s="49">
        <f t="shared" si="155"/>
        <v>29.248393983500421</v>
      </c>
      <c r="V526" s="34">
        <f t="shared" si="156"/>
        <v>100</v>
      </c>
    </row>
    <row r="527" spans="1:22" x14ac:dyDescent="0.3">
      <c r="A527" t="s">
        <v>1073</v>
      </c>
      <c r="B527">
        <v>41.073700000000002</v>
      </c>
      <c r="C527">
        <v>21.819600000000001</v>
      </c>
      <c r="D527">
        <v>35.195</v>
      </c>
      <c r="E527">
        <v>7.5700000000000003E-2</v>
      </c>
      <c r="F527">
        <v>8.1960000000000005E-2</v>
      </c>
      <c r="G527">
        <v>8.4690000000000001E-2</v>
      </c>
      <c r="H527">
        <v>98.330600000000004</v>
      </c>
      <c r="J527" s="31">
        <f t="shared" si="164"/>
        <v>8.0783333333333332E-2</v>
      </c>
      <c r="K527" s="32">
        <f t="shared" si="165"/>
        <v>807.83333333333337</v>
      </c>
      <c r="N527" s="34">
        <f t="shared" si="159"/>
        <v>35.195</v>
      </c>
      <c r="O527" s="34">
        <f t="shared" si="160"/>
        <v>0.68058640049906427</v>
      </c>
      <c r="P527" s="34">
        <f t="shared" si="150"/>
        <v>0.63017009847806627</v>
      </c>
      <c r="Q527" s="34">
        <f t="shared" si="161"/>
        <v>0.54808780357619435</v>
      </c>
      <c r="R527" s="34">
        <f t="shared" si="152"/>
        <v>1.858844302553325</v>
      </c>
      <c r="S527" s="34">
        <f t="shared" si="153"/>
        <v>36.613416172844857</v>
      </c>
      <c r="T527" s="34">
        <f t="shared" si="154"/>
        <v>33.901177070745462</v>
      </c>
      <c r="U527" s="49">
        <f t="shared" si="155"/>
        <v>29.48540675640967</v>
      </c>
      <c r="V527" s="34">
        <f t="shared" si="156"/>
        <v>100</v>
      </c>
    </row>
    <row r="528" spans="1:22" x14ac:dyDescent="0.3">
      <c r="A528" t="s">
        <v>1074</v>
      </c>
      <c r="B528">
        <v>40.292299999999997</v>
      </c>
      <c r="C528">
        <v>22.440200000000001</v>
      </c>
      <c r="D528">
        <v>35.251399999999997</v>
      </c>
      <c r="E528">
        <v>3.4520000000000002E-2</v>
      </c>
      <c r="F528">
        <v>3.5470000000000002E-2</v>
      </c>
      <c r="G528">
        <v>3.764E-2</v>
      </c>
      <c r="H528">
        <v>98.0916</v>
      </c>
      <c r="J528" s="31">
        <f t="shared" si="164"/>
        <v>3.5876666666666668E-2</v>
      </c>
      <c r="K528" s="32">
        <f t="shared" si="165"/>
        <v>358.76666666666665</v>
      </c>
      <c r="N528" s="34">
        <f t="shared" si="159"/>
        <v>35.251399999999997</v>
      </c>
      <c r="O528" s="34">
        <f t="shared" si="160"/>
        <v>0.69994385527136616</v>
      </c>
      <c r="P528" s="34">
        <f t="shared" si="150"/>
        <v>0.6311799462846911</v>
      </c>
      <c r="Q528" s="34">
        <f t="shared" si="161"/>
        <v>0.537660795302909</v>
      </c>
      <c r="R528" s="34">
        <f t="shared" si="152"/>
        <v>1.8687845968589665</v>
      </c>
      <c r="S528" s="34">
        <f t="shared" si="153"/>
        <v>37.454496170817357</v>
      </c>
      <c r="T528" s="34">
        <f t="shared" si="154"/>
        <v>33.774890233233499</v>
      </c>
      <c r="U528" s="49">
        <f t="shared" si="155"/>
        <v>28.770613595949133</v>
      </c>
      <c r="V528" s="34">
        <f t="shared" si="156"/>
        <v>99.999999999999986</v>
      </c>
    </row>
    <row r="529" spans="1:22" x14ac:dyDescent="0.3">
      <c r="A529" t="s">
        <v>1075</v>
      </c>
      <c r="B529">
        <v>39.883400000000002</v>
      </c>
      <c r="C529">
        <v>22.613700000000001</v>
      </c>
      <c r="D529">
        <v>35.429600000000001</v>
      </c>
      <c r="E529">
        <v>3.1199999999999999E-3</v>
      </c>
      <c r="F529">
        <v>1.2999999999999999E-3</v>
      </c>
      <c r="G529">
        <v>3.3E-3</v>
      </c>
      <c r="H529">
        <v>97.934399999999997</v>
      </c>
      <c r="J529" s="31">
        <f t="shared" si="164"/>
        <v>2.5733333333333333E-3</v>
      </c>
      <c r="K529" s="32">
        <f t="shared" si="165"/>
        <v>25.733333333333334</v>
      </c>
      <c r="N529" s="34">
        <f t="shared" si="159"/>
        <v>35.429600000000001</v>
      </c>
      <c r="O529" s="34">
        <f t="shared" si="160"/>
        <v>0.70535558328134751</v>
      </c>
      <c r="P529" s="34">
        <f t="shared" si="150"/>
        <v>0.63437063563115492</v>
      </c>
      <c r="Q529" s="34">
        <f t="shared" si="161"/>
        <v>0.53220443021083541</v>
      </c>
      <c r="R529" s="34">
        <f t="shared" si="152"/>
        <v>1.8719306491233381</v>
      </c>
      <c r="S529" s="34">
        <f t="shared" si="153"/>
        <v>37.680647176308561</v>
      </c>
      <c r="T529" s="34">
        <f t="shared" si="154"/>
        <v>33.888575729461088</v>
      </c>
      <c r="U529" s="49">
        <f t="shared" si="155"/>
        <v>28.430777094230343</v>
      </c>
      <c r="V529" s="34">
        <f t="shared" si="156"/>
        <v>100</v>
      </c>
    </row>
    <row r="530" spans="1:22" x14ac:dyDescent="0.3">
      <c r="A530" t="s">
        <v>1076</v>
      </c>
      <c r="B530">
        <v>40.910800000000002</v>
      </c>
      <c r="C530">
        <v>22.206199999999999</v>
      </c>
      <c r="D530">
        <v>35.200499999999998</v>
      </c>
      <c r="E530">
        <v>4.3860000000000003E-2</v>
      </c>
      <c r="F530">
        <v>4.9320000000000003E-2</v>
      </c>
      <c r="G530">
        <v>4.4429999999999997E-2</v>
      </c>
      <c r="H530">
        <v>98.454999999999998</v>
      </c>
      <c r="J530" s="31">
        <f t="shared" si="164"/>
        <v>4.5870000000000001E-2</v>
      </c>
      <c r="K530" s="32">
        <f t="shared" si="165"/>
        <v>458.7</v>
      </c>
      <c r="N530" s="34">
        <f t="shared" si="159"/>
        <v>35.200499999999998</v>
      </c>
      <c r="O530" s="34">
        <f t="shared" si="160"/>
        <v>0.69264504054897058</v>
      </c>
      <c r="P530" s="34">
        <f t="shared" si="150"/>
        <v>0.63026857654431512</v>
      </c>
      <c r="Q530" s="34">
        <f t="shared" si="161"/>
        <v>0.54591406458500136</v>
      </c>
      <c r="R530" s="34">
        <f t="shared" si="152"/>
        <v>1.8688276816782869</v>
      </c>
      <c r="S530" s="34">
        <f t="shared" si="153"/>
        <v>37.063076887160932</v>
      </c>
      <c r="T530" s="34">
        <f t="shared" si="154"/>
        <v>33.725344649128218</v>
      </c>
      <c r="U530" s="49">
        <f t="shared" si="155"/>
        <v>29.211578463710858</v>
      </c>
      <c r="V530" s="34">
        <f t="shared" si="156"/>
        <v>100</v>
      </c>
    </row>
    <row r="531" spans="1:22" x14ac:dyDescent="0.3">
      <c r="A531" t="s">
        <v>1077</v>
      </c>
      <c r="B531">
        <v>41.7592</v>
      </c>
      <c r="C531">
        <v>21.419699999999999</v>
      </c>
      <c r="D531">
        <v>34.794199999999996</v>
      </c>
      <c r="E531">
        <v>3.6409999999999998E-2</v>
      </c>
      <c r="F531">
        <v>4.0629999999999999E-2</v>
      </c>
      <c r="G531">
        <v>4.4269999999999997E-2</v>
      </c>
      <c r="H531">
        <v>98.094399999999993</v>
      </c>
      <c r="J531" s="31">
        <f t="shared" si="164"/>
        <v>4.0436666666666669E-2</v>
      </c>
      <c r="K531" s="32">
        <f t="shared" si="165"/>
        <v>404.36666666666667</v>
      </c>
      <c r="N531" s="34">
        <f t="shared" si="159"/>
        <v>34.794199999999996</v>
      </c>
      <c r="O531" s="34">
        <f t="shared" si="160"/>
        <v>0.66811291328758571</v>
      </c>
      <c r="P531" s="34">
        <f t="shared" si="150"/>
        <v>0.62299373321396589</v>
      </c>
      <c r="Q531" s="34">
        <f t="shared" si="161"/>
        <v>0.55723512143047771</v>
      </c>
      <c r="R531" s="34">
        <f t="shared" si="152"/>
        <v>1.8483417679320291</v>
      </c>
      <c r="S531" s="34">
        <f t="shared" si="153"/>
        <v>36.146611242524003</v>
      </c>
      <c r="T531" s="34">
        <f t="shared" si="154"/>
        <v>33.705548617828768</v>
      </c>
      <c r="U531" s="49">
        <f t="shared" si="155"/>
        <v>30.14784013964724</v>
      </c>
      <c r="V531" s="34">
        <f t="shared" si="156"/>
        <v>100.00000000000001</v>
      </c>
    </row>
    <row r="532" spans="1:22" x14ac:dyDescent="0.3">
      <c r="A532" t="s">
        <v>1078</v>
      </c>
      <c r="B532">
        <v>40.487699999999997</v>
      </c>
      <c r="C532">
        <v>22.322299999999998</v>
      </c>
      <c r="D532">
        <v>35.176200000000001</v>
      </c>
      <c r="E532">
        <v>1.8919999999999999E-2</v>
      </c>
      <c r="F532">
        <v>2.5510000000000001E-2</v>
      </c>
      <c r="G532">
        <v>2.172E-2</v>
      </c>
      <c r="H532">
        <v>98.052300000000002</v>
      </c>
      <c r="J532" s="31">
        <f t="shared" si="164"/>
        <v>2.205E-2</v>
      </c>
      <c r="K532" s="32">
        <f t="shared" si="165"/>
        <v>220.5</v>
      </c>
      <c r="N532" s="34">
        <f t="shared" si="159"/>
        <v>35.176200000000001</v>
      </c>
      <c r="O532" s="34">
        <f t="shared" si="160"/>
        <v>0.69626637554585147</v>
      </c>
      <c r="P532" s="34">
        <f t="shared" si="150"/>
        <v>0.62983348254252458</v>
      </c>
      <c r="Q532" s="34">
        <f t="shared" si="161"/>
        <v>0.5402682145716573</v>
      </c>
      <c r="R532" s="34">
        <f t="shared" si="152"/>
        <v>1.8663680726600334</v>
      </c>
      <c r="S532" s="34">
        <f t="shared" si="153"/>
        <v>37.305951904411906</v>
      </c>
      <c r="T532" s="34">
        <f t="shared" si="154"/>
        <v>33.746477544745879</v>
      </c>
      <c r="U532" s="49">
        <f t="shared" si="155"/>
        <v>28.947570550842219</v>
      </c>
      <c r="V532" s="34">
        <f t="shared" si="156"/>
        <v>100</v>
      </c>
    </row>
    <row r="533" spans="1:22" x14ac:dyDescent="0.3">
      <c r="A533" s="4" t="s">
        <v>1081</v>
      </c>
      <c r="B533" s="4">
        <v>38.922699999999999</v>
      </c>
      <c r="C533" s="4">
        <v>23.3613</v>
      </c>
      <c r="D533" s="4">
        <v>35.599400000000003</v>
      </c>
      <c r="E533">
        <v>2.1559999999999999E-2</v>
      </c>
      <c r="F533">
        <v>2.0080000000000001E-2</v>
      </c>
      <c r="G533">
        <v>2.3570000000000001E-2</v>
      </c>
      <c r="H533">
        <v>97.948700000000002</v>
      </c>
      <c r="J533" s="31">
        <f t="shared" si="164"/>
        <v>2.1736666666666665E-2</v>
      </c>
      <c r="K533" s="32">
        <f t="shared" si="165"/>
        <v>217.36666666666665</v>
      </c>
      <c r="N533" s="34">
        <f t="shared" si="159"/>
        <v>35.599400000000003</v>
      </c>
      <c r="O533" s="34">
        <f t="shared" si="160"/>
        <v>0.72867436057392387</v>
      </c>
      <c r="P533" s="34">
        <f t="shared" si="150"/>
        <v>0.63741092211280215</v>
      </c>
      <c r="Q533" s="34">
        <f t="shared" si="161"/>
        <v>0.51938484120629835</v>
      </c>
      <c r="R533" s="34">
        <f t="shared" si="152"/>
        <v>1.8854701238930245</v>
      </c>
      <c r="S533" s="34">
        <f t="shared" si="153"/>
        <v>38.646826133176454</v>
      </c>
      <c r="T533" s="34">
        <f t="shared" si="154"/>
        <v>33.806471608084031</v>
      </c>
      <c r="U533" s="49">
        <f t="shared" si="155"/>
        <v>27.546702258739508</v>
      </c>
      <c r="V533" s="34">
        <f t="shared" si="156"/>
        <v>100</v>
      </c>
    </row>
    <row r="534" spans="1:22" x14ac:dyDescent="0.3">
      <c r="A534" s="4" t="s">
        <v>1082</v>
      </c>
      <c r="B534" s="4">
        <v>41.305999999999997</v>
      </c>
      <c r="C534" s="4">
        <v>21.854399999999998</v>
      </c>
      <c r="D534" s="4">
        <v>35.056600000000003</v>
      </c>
      <c r="E534">
        <v>0.20402999999999999</v>
      </c>
      <c r="F534">
        <v>0.19843</v>
      </c>
      <c r="G534">
        <v>0.20363000000000001</v>
      </c>
      <c r="H534">
        <v>98.8232</v>
      </c>
      <c r="J534" s="31">
        <f t="shared" si="164"/>
        <v>0.20203000000000002</v>
      </c>
      <c r="K534" s="32">
        <f t="shared" si="165"/>
        <v>2020.3000000000002</v>
      </c>
      <c r="N534" s="34">
        <f t="shared" si="159"/>
        <v>35.056600000000003</v>
      </c>
      <c r="O534" s="34">
        <f t="shared" si="160"/>
        <v>0.68167186525265122</v>
      </c>
      <c r="P534" s="34">
        <f t="shared" si="150"/>
        <v>0.62769203222918535</v>
      </c>
      <c r="Q534" s="34">
        <f t="shared" si="161"/>
        <v>0.55118761676007466</v>
      </c>
      <c r="R534" s="34">
        <f t="shared" si="152"/>
        <v>1.8605515142419113</v>
      </c>
      <c r="S534" s="34">
        <f t="shared" si="153"/>
        <v>36.638161321236034</v>
      </c>
      <c r="T534" s="34">
        <f t="shared" si="154"/>
        <v>33.736880028551148</v>
      </c>
      <c r="U534" s="49">
        <f t="shared" si="155"/>
        <v>29.624958650212818</v>
      </c>
      <c r="V534" s="34">
        <f t="shared" si="156"/>
        <v>100</v>
      </c>
    </row>
    <row r="535" spans="1:22" x14ac:dyDescent="0.3">
      <c r="A535" s="4" t="s">
        <v>1083</v>
      </c>
      <c r="B535" s="4">
        <v>43.317500000000003</v>
      </c>
      <c r="C535" s="4">
        <v>20.560300000000002</v>
      </c>
      <c r="D535" s="4">
        <v>34.754199999999997</v>
      </c>
      <c r="E535">
        <v>3.3999999999999998E-3</v>
      </c>
      <c r="F535">
        <v>5.3400000000000001E-3</v>
      </c>
      <c r="G535">
        <v>6.8300000000000001E-3</v>
      </c>
      <c r="H535">
        <v>98.647499999999994</v>
      </c>
      <c r="J535" s="31">
        <f t="shared" si="164"/>
        <v>5.1900000000000002E-3</v>
      </c>
      <c r="K535" s="32">
        <f t="shared" si="165"/>
        <v>51.9</v>
      </c>
      <c r="N535" s="34">
        <f t="shared" si="159"/>
        <v>34.754199999999997</v>
      </c>
      <c r="O535" s="34">
        <f t="shared" si="160"/>
        <v>0.64130692451653148</v>
      </c>
      <c r="P535" s="34">
        <f t="shared" si="150"/>
        <v>0.62227752909579226</v>
      </c>
      <c r="Q535" s="34">
        <f t="shared" si="161"/>
        <v>0.57802908993861757</v>
      </c>
      <c r="R535" s="34">
        <f t="shared" si="152"/>
        <v>1.8416135435509413</v>
      </c>
      <c r="S535" s="34">
        <f t="shared" si="153"/>
        <v>34.823099925730546</v>
      </c>
      <c r="T535" s="34">
        <f t="shared" si="154"/>
        <v>33.789799780465138</v>
      </c>
      <c r="U535" s="49">
        <f t="shared" si="155"/>
        <v>31.387100293804316</v>
      </c>
      <c r="V535" s="34">
        <f t="shared" si="156"/>
        <v>100</v>
      </c>
    </row>
    <row r="536" spans="1:22" x14ac:dyDescent="0.3">
      <c r="A536" s="4" t="s">
        <v>1084</v>
      </c>
      <c r="B536" s="4">
        <v>41.4527</v>
      </c>
      <c r="C536" s="4">
        <v>21.8386</v>
      </c>
      <c r="D536" s="4">
        <v>35.502499999999998</v>
      </c>
      <c r="E536">
        <v>9.0700000000000003E-2</v>
      </c>
      <c r="F536">
        <v>9.597E-2</v>
      </c>
      <c r="G536">
        <v>9.4839999999999994E-2</v>
      </c>
      <c r="H536">
        <v>99.075299999999999</v>
      </c>
      <c r="J536" s="31">
        <f t="shared" si="164"/>
        <v>9.3836666666666665E-2</v>
      </c>
      <c r="K536" s="32">
        <f t="shared" si="165"/>
        <v>938.36666666666667</v>
      </c>
      <c r="N536" s="34">
        <f t="shared" si="159"/>
        <v>35.502499999999998</v>
      </c>
      <c r="O536" s="34">
        <f t="shared" si="160"/>
        <v>0.68117903930130996</v>
      </c>
      <c r="P536" s="34">
        <f t="shared" si="150"/>
        <v>0.63567591763652631</v>
      </c>
      <c r="Q536" s="34">
        <f t="shared" si="161"/>
        <v>0.55314518281291702</v>
      </c>
      <c r="R536" s="34">
        <f t="shared" si="152"/>
        <v>1.8700001397507533</v>
      </c>
      <c r="S536" s="34">
        <f t="shared" si="153"/>
        <v>36.426683871376731</v>
      </c>
      <c r="T536" s="34">
        <f t="shared" si="154"/>
        <v>33.993362039066675</v>
      </c>
      <c r="U536" s="49">
        <f t="shared" si="155"/>
        <v>29.579954089556598</v>
      </c>
      <c r="V536" s="34">
        <f t="shared" si="156"/>
        <v>100</v>
      </c>
    </row>
    <row r="537" spans="1:22" x14ac:dyDescent="0.3">
      <c r="A537" s="4" t="s">
        <v>1085</v>
      </c>
      <c r="B537" s="4">
        <v>41.014400000000002</v>
      </c>
      <c r="C537" s="4">
        <v>21.927099999999999</v>
      </c>
      <c r="D537" s="4">
        <v>35.038400000000003</v>
      </c>
      <c r="E537">
        <v>5.2639999999999999E-2</v>
      </c>
      <c r="F537">
        <v>5.4640000000000001E-2</v>
      </c>
      <c r="G537">
        <v>5.5019999999999999E-2</v>
      </c>
      <c r="H537">
        <v>98.142200000000003</v>
      </c>
      <c r="J537" s="31">
        <f t="shared" si="164"/>
        <v>5.4100000000000002E-2</v>
      </c>
      <c r="K537" s="32">
        <f t="shared" si="165"/>
        <v>541</v>
      </c>
      <c r="N537" s="34">
        <f t="shared" si="159"/>
        <v>35.038400000000003</v>
      </c>
      <c r="O537" s="34">
        <f t="shared" si="160"/>
        <v>0.6839394884591391</v>
      </c>
      <c r="P537" s="34">
        <f t="shared" si="150"/>
        <v>0.62736615935541629</v>
      </c>
      <c r="Q537" s="34">
        <f t="shared" si="161"/>
        <v>0.54729650386976247</v>
      </c>
      <c r="R537" s="34">
        <f t="shared" si="152"/>
        <v>1.8586021516843179</v>
      </c>
      <c r="S537" s="34">
        <f t="shared" si="153"/>
        <v>36.798595538014084</v>
      </c>
      <c r="T537" s="34">
        <f t="shared" si="154"/>
        <v>33.754731144956402</v>
      </c>
      <c r="U537" s="49">
        <f t="shared" si="155"/>
        <v>29.446673317029514</v>
      </c>
      <c r="V537" s="34">
        <f t="shared" si="156"/>
        <v>100</v>
      </c>
    </row>
    <row r="538" spans="1:22" x14ac:dyDescent="0.3">
      <c r="A538" s="4" t="s">
        <v>1086</v>
      </c>
      <c r="B538" s="4">
        <v>40.737699999999997</v>
      </c>
      <c r="C538" s="4">
        <v>22.195799999999998</v>
      </c>
      <c r="D538" s="4">
        <v>35.590600000000002</v>
      </c>
      <c r="E538">
        <v>8.2000000000000007E-3</v>
      </c>
      <c r="F538">
        <v>5.7299999999999999E-3</v>
      </c>
      <c r="G538">
        <v>1.371E-2</v>
      </c>
      <c r="H538">
        <v>98.551699999999997</v>
      </c>
      <c r="J538" s="31">
        <f t="shared" si="164"/>
        <v>9.2133333333333338E-3</v>
      </c>
      <c r="K538" s="32">
        <f t="shared" si="165"/>
        <v>92.13333333333334</v>
      </c>
      <c r="N538" s="34">
        <f t="shared" si="159"/>
        <v>35.590600000000002</v>
      </c>
      <c r="O538" s="34">
        <f t="shared" si="160"/>
        <v>0.69232064878353083</v>
      </c>
      <c r="P538" s="34">
        <f t="shared" si="150"/>
        <v>0.63725335720680398</v>
      </c>
      <c r="Q538" s="34">
        <f t="shared" si="161"/>
        <v>0.54360421670669867</v>
      </c>
      <c r="R538" s="34">
        <f t="shared" si="152"/>
        <v>1.8731782226970335</v>
      </c>
      <c r="S538" s="34">
        <f t="shared" si="153"/>
        <v>36.959678496940668</v>
      </c>
      <c r="T538" s="34">
        <f t="shared" si="154"/>
        <v>34.019899947869128</v>
      </c>
      <c r="U538" s="49">
        <f t="shared" si="155"/>
        <v>29.020421555190204</v>
      </c>
      <c r="V538" s="34">
        <f t="shared" si="156"/>
        <v>100</v>
      </c>
    </row>
    <row r="539" spans="1:22" x14ac:dyDescent="0.3">
      <c r="A539" s="4" t="s">
        <v>1087</v>
      </c>
      <c r="B539" s="4">
        <v>42.545099999999998</v>
      </c>
      <c r="C539" s="4">
        <v>21.007899999999999</v>
      </c>
      <c r="D539" s="4">
        <v>34.879300000000001</v>
      </c>
      <c r="E539">
        <v>7.2000000000000005E-4</v>
      </c>
      <c r="F539">
        <v>1.83E-3</v>
      </c>
      <c r="G539">
        <v>4.3899999999999998E-3</v>
      </c>
      <c r="H539">
        <v>98.439300000000003</v>
      </c>
      <c r="J539" s="31">
        <f t="shared" si="164"/>
        <v>2.3133333333333335E-3</v>
      </c>
      <c r="K539" s="32">
        <f t="shared" si="165"/>
        <v>23.133333333333336</v>
      </c>
      <c r="N539" s="34">
        <f t="shared" si="159"/>
        <v>34.879300000000001</v>
      </c>
      <c r="O539" s="34">
        <f t="shared" si="160"/>
        <v>0.65526824703680597</v>
      </c>
      <c r="P539" s="34">
        <f t="shared" si="150"/>
        <v>0.62451745747538046</v>
      </c>
      <c r="Q539" s="34">
        <f t="shared" si="161"/>
        <v>0.56772217774219369</v>
      </c>
      <c r="R539" s="34">
        <f t="shared" si="152"/>
        <v>1.84750788225438</v>
      </c>
      <c r="S539" s="34">
        <f t="shared" si="153"/>
        <v>35.467683430786217</v>
      </c>
      <c r="T539" s="34">
        <f t="shared" si="154"/>
        <v>33.803236428595213</v>
      </c>
      <c r="U539" s="49">
        <f t="shared" si="155"/>
        <v>30.729080140618585</v>
      </c>
      <c r="V539" s="34">
        <f t="shared" si="156"/>
        <v>100</v>
      </c>
    </row>
    <row r="540" spans="1:22" x14ac:dyDescent="0.3">
      <c r="A540" s="4" t="s">
        <v>1090</v>
      </c>
      <c r="B540" s="4">
        <v>40.967599999999997</v>
      </c>
      <c r="C540" s="4">
        <v>22.063300000000002</v>
      </c>
      <c r="D540" s="4">
        <v>35.275300000000001</v>
      </c>
      <c r="E540">
        <v>6.3920000000000005E-2</v>
      </c>
      <c r="F540">
        <v>6.8599999999999994E-2</v>
      </c>
      <c r="G540">
        <v>6.2700000000000006E-2</v>
      </c>
      <c r="H540">
        <v>98.501400000000004</v>
      </c>
      <c r="J540" s="31">
        <f t="shared" si="164"/>
        <v>6.507333333333333E-2</v>
      </c>
      <c r="K540" s="32">
        <f t="shared" si="165"/>
        <v>650.73333333333335</v>
      </c>
      <c r="N540" s="34">
        <f t="shared" si="159"/>
        <v>35.275300000000001</v>
      </c>
      <c r="O540" s="34">
        <f t="shared" si="160"/>
        <v>0.68818777292576416</v>
      </c>
      <c r="P540" s="34">
        <f t="shared" si="150"/>
        <v>0.63160787824529996</v>
      </c>
      <c r="Q540" s="34">
        <f t="shared" si="161"/>
        <v>0.54667200427008267</v>
      </c>
      <c r="R540" s="34">
        <f t="shared" si="152"/>
        <v>1.8664676554411468</v>
      </c>
      <c r="S540" s="34">
        <f t="shared" si="153"/>
        <v>36.871133068904335</v>
      </c>
      <c r="T540" s="34">
        <f t="shared" si="154"/>
        <v>33.839744096503885</v>
      </c>
      <c r="U540" s="49">
        <f t="shared" si="155"/>
        <v>29.289122834591776</v>
      </c>
      <c r="V540" s="34">
        <f t="shared" si="156"/>
        <v>100</v>
      </c>
    </row>
    <row r="541" spans="1:22" x14ac:dyDescent="0.3">
      <c r="A541" s="4" t="s">
        <v>1091</v>
      </c>
      <c r="B541" s="4">
        <v>39.846400000000003</v>
      </c>
      <c r="C541" s="4">
        <v>22.9147</v>
      </c>
      <c r="D541" s="4">
        <v>35.522399999999998</v>
      </c>
      <c r="E541">
        <v>1.0659999999999999E-2</v>
      </c>
      <c r="F541">
        <v>1.6129999999999999E-2</v>
      </c>
      <c r="G541">
        <v>1.431E-2</v>
      </c>
      <c r="H541">
        <v>98.324700000000007</v>
      </c>
      <c r="J541" s="31">
        <f t="shared" si="164"/>
        <v>1.3699999999999999E-2</v>
      </c>
      <c r="K541" s="32">
        <f t="shared" si="165"/>
        <v>137</v>
      </c>
      <c r="N541" s="34">
        <f t="shared" si="159"/>
        <v>35.522399999999998</v>
      </c>
      <c r="O541" s="34">
        <f t="shared" si="160"/>
        <v>0.71474422956955708</v>
      </c>
      <c r="P541" s="34">
        <f t="shared" si="150"/>
        <v>0.63603222918531777</v>
      </c>
      <c r="Q541" s="34">
        <f t="shared" si="161"/>
        <v>0.53171070189484926</v>
      </c>
      <c r="R541" s="34">
        <f t="shared" si="152"/>
        <v>1.882487160649724</v>
      </c>
      <c r="S541" s="34">
        <f t="shared" si="153"/>
        <v>37.968079916299104</v>
      </c>
      <c r="T541" s="34">
        <f t="shared" si="154"/>
        <v>33.786803038050834</v>
      </c>
      <c r="U541" s="49">
        <f t="shared" si="155"/>
        <v>28.245117045650069</v>
      </c>
      <c r="V541" s="34">
        <f t="shared" si="156"/>
        <v>100</v>
      </c>
    </row>
    <row r="542" spans="1:22" x14ac:dyDescent="0.3">
      <c r="A542" s="4" t="s">
        <v>1092</v>
      </c>
      <c r="B542" s="4">
        <v>39.941899999999997</v>
      </c>
      <c r="C542" s="4">
        <v>22.755500000000001</v>
      </c>
      <c r="D542" s="4">
        <v>35.270200000000003</v>
      </c>
      <c r="E542">
        <v>3.65E-3</v>
      </c>
      <c r="F542">
        <v>9.11E-3</v>
      </c>
      <c r="G542">
        <v>8.8199999999999997E-3</v>
      </c>
      <c r="H542">
        <v>97.989199999999997</v>
      </c>
      <c r="J542" s="31">
        <f t="shared" si="164"/>
        <v>7.1933333333333337E-3</v>
      </c>
      <c r="K542" s="32">
        <f t="shared" si="165"/>
        <v>71.933333333333337</v>
      </c>
      <c r="N542" s="34">
        <f t="shared" si="159"/>
        <v>35.270200000000003</v>
      </c>
      <c r="O542" s="34">
        <f t="shared" si="160"/>
        <v>0.70977854023705556</v>
      </c>
      <c r="P542" s="34">
        <f t="shared" si="150"/>
        <v>0.63151656222023278</v>
      </c>
      <c r="Q542" s="34">
        <f t="shared" si="161"/>
        <v>0.532985054710435</v>
      </c>
      <c r="R542" s="34">
        <f t="shared" si="152"/>
        <v>1.8742801571677234</v>
      </c>
      <c r="S542" s="34">
        <f t="shared" si="153"/>
        <v>37.869394152346018</v>
      </c>
      <c r="T542" s="34">
        <f t="shared" si="154"/>
        <v>33.693818920568148</v>
      </c>
      <c r="U542" s="49">
        <f t="shared" si="155"/>
        <v>28.436786927085834</v>
      </c>
      <c r="V542" s="34">
        <f t="shared" si="156"/>
        <v>100</v>
      </c>
    </row>
    <row r="543" spans="1:22" x14ac:dyDescent="0.3">
      <c r="A543" s="4" t="s">
        <v>1093</v>
      </c>
      <c r="B543" s="4">
        <v>33.302399999999999</v>
      </c>
      <c r="C543" s="4">
        <v>16.827999999999999</v>
      </c>
      <c r="D543" s="4">
        <v>26.917100000000001</v>
      </c>
      <c r="E543">
        <v>4.2009999999999999E-2</v>
      </c>
      <c r="F543">
        <v>3.8940000000000002E-2</v>
      </c>
      <c r="G543">
        <v>4.0800000000000003E-2</v>
      </c>
      <c r="H543">
        <v>77.169300000000007</v>
      </c>
      <c r="J543" s="31">
        <f t="shared" si="164"/>
        <v>4.0583333333333332E-2</v>
      </c>
      <c r="K543" s="47"/>
      <c r="N543" s="34">
        <f t="shared" si="159"/>
        <v>26.917100000000001</v>
      </c>
      <c r="O543" s="34">
        <f t="shared" si="160"/>
        <v>0.5248908296943231</v>
      </c>
      <c r="P543" s="34">
        <f t="shared" si="150"/>
        <v>0.48195344673231871</v>
      </c>
      <c r="Q543" s="34">
        <f t="shared" si="161"/>
        <v>0.44438751000800641</v>
      </c>
      <c r="R543" s="34">
        <f t="shared" si="152"/>
        <v>1.4512317864346482</v>
      </c>
      <c r="S543" s="34">
        <f t="shared" si="153"/>
        <v>36.168642018506389</v>
      </c>
      <c r="T543" s="34">
        <f t="shared" si="154"/>
        <v>33.209956620118589</v>
      </c>
      <c r="U543" s="49">
        <f t="shared" si="155"/>
        <v>30.621401361375021</v>
      </c>
      <c r="V543" s="34">
        <f t="shared" si="156"/>
        <v>100</v>
      </c>
    </row>
    <row r="544" spans="1:22" x14ac:dyDescent="0.3">
      <c r="A544" s="4" t="s">
        <v>1094</v>
      </c>
      <c r="B544" s="4">
        <v>41.002099999999999</v>
      </c>
      <c r="C544" s="4">
        <v>21.777200000000001</v>
      </c>
      <c r="D544" s="4">
        <v>34.823700000000002</v>
      </c>
      <c r="E544">
        <v>7.3609999999999995E-2</v>
      </c>
      <c r="F544">
        <v>7.4749999999999997E-2</v>
      </c>
      <c r="G544">
        <v>7.5770000000000004E-2</v>
      </c>
      <c r="H544">
        <v>97.827100000000002</v>
      </c>
      <c r="J544" s="31">
        <f t="shared" si="164"/>
        <v>7.4709999999999999E-2</v>
      </c>
      <c r="K544" s="32">
        <f t="shared" si="165"/>
        <v>747.1</v>
      </c>
      <c r="N544" s="34">
        <f t="shared" ref="N544:N551" si="166">D544</f>
        <v>34.823700000000002</v>
      </c>
      <c r="O544" s="34">
        <f t="shared" ref="O544:O551" si="167">C544/32.06</f>
        <v>0.67926388022457884</v>
      </c>
      <c r="P544" s="34">
        <f t="shared" ref="P544:P551" si="168">(N544)/55.85</f>
        <v>0.62352193375111908</v>
      </c>
      <c r="Q544" s="34">
        <f t="shared" ref="Q544:Q551" si="169">(B544)/74.94</f>
        <v>0.54713237256471847</v>
      </c>
      <c r="R544" s="34">
        <f t="shared" ref="R544:R551" si="170">SUM(O544:Q544)</f>
        <v>1.8499181865404166</v>
      </c>
      <c r="S544" s="34">
        <f t="shared" ref="S544:S551" si="171">100*O544/R544</f>
        <v>36.71859032289904</v>
      </c>
      <c r="T544" s="34">
        <f t="shared" ref="T544:T551" si="172">100*P544/R544</f>
        <v>33.705378880413342</v>
      </c>
      <c r="U544" s="49">
        <f t="shared" ref="U544:U551" si="173">100*Q544/R544</f>
        <v>29.576030796687608</v>
      </c>
      <c r="V544" s="34">
        <f t="shared" ref="V544:V551" si="174">SUM(S544:U544)</f>
        <v>99.999999999999986</v>
      </c>
    </row>
    <row r="545" spans="1:22" x14ac:dyDescent="0.3">
      <c r="A545" t="s">
        <v>1096</v>
      </c>
      <c r="B545">
        <v>38.482100000000003</v>
      </c>
      <c r="C545">
        <v>23.7346</v>
      </c>
      <c r="D545">
        <v>35.890599999999999</v>
      </c>
      <c r="E545">
        <v>2.9299999999999999E-3</v>
      </c>
      <c r="F545">
        <v>1.027E-2</v>
      </c>
      <c r="G545">
        <v>4.4200000000000003E-3</v>
      </c>
      <c r="H545">
        <v>98.124899999999997</v>
      </c>
      <c r="J545" s="31">
        <f t="shared" si="164"/>
        <v>5.8733333333333337E-3</v>
      </c>
      <c r="K545" s="32">
        <f t="shared" si="165"/>
        <v>58.733333333333334</v>
      </c>
      <c r="N545" s="34">
        <f t="shared" si="166"/>
        <v>35.890599999999999</v>
      </c>
      <c r="O545" s="34">
        <f t="shared" si="167"/>
        <v>0.74031815346225827</v>
      </c>
      <c r="P545" s="34">
        <f t="shared" si="168"/>
        <v>0.64262488809310647</v>
      </c>
      <c r="Q545" s="34">
        <f t="shared" si="169"/>
        <v>0.51350547104350153</v>
      </c>
      <c r="R545" s="34">
        <f t="shared" si="170"/>
        <v>1.8964485125988664</v>
      </c>
      <c r="S545" s="34">
        <f t="shared" si="171"/>
        <v>39.037081605117592</v>
      </c>
      <c r="T545" s="34">
        <f t="shared" si="172"/>
        <v>33.88570181704867</v>
      </c>
      <c r="U545" s="49">
        <f t="shared" si="173"/>
        <v>27.077216577833735</v>
      </c>
      <c r="V545" s="34">
        <f t="shared" si="174"/>
        <v>100</v>
      </c>
    </row>
    <row r="546" spans="1:22" x14ac:dyDescent="0.3">
      <c r="A546" t="s">
        <v>1097</v>
      </c>
      <c r="B546">
        <v>40.892200000000003</v>
      </c>
      <c r="C546">
        <v>22.035799999999998</v>
      </c>
      <c r="D546">
        <v>35.314100000000003</v>
      </c>
      <c r="E546">
        <v>3.4610000000000002E-2</v>
      </c>
      <c r="F546">
        <v>3.5439999999999999E-2</v>
      </c>
      <c r="G546">
        <v>3.2050000000000002E-2</v>
      </c>
      <c r="H546">
        <v>98.344200000000001</v>
      </c>
      <c r="J546" s="31">
        <f t="shared" si="164"/>
        <v>3.4033333333333332E-2</v>
      </c>
      <c r="K546" s="32">
        <f t="shared" si="165"/>
        <v>340.33333333333331</v>
      </c>
      <c r="N546" s="34">
        <f t="shared" si="166"/>
        <v>35.314100000000003</v>
      </c>
      <c r="O546" s="34">
        <f t="shared" si="167"/>
        <v>0.68733000623830309</v>
      </c>
      <c r="P546" s="34">
        <f t="shared" si="168"/>
        <v>0.63230259623992846</v>
      </c>
      <c r="Q546" s="34">
        <f t="shared" si="169"/>
        <v>0.5456658660261543</v>
      </c>
      <c r="R546" s="34">
        <f t="shared" si="170"/>
        <v>1.8652984685043861</v>
      </c>
      <c r="S546" s="34">
        <f t="shared" si="171"/>
        <v>36.848258755576566</v>
      </c>
      <c r="T546" s="34">
        <f t="shared" si="172"/>
        <v>33.898199506211711</v>
      </c>
      <c r="U546" s="49">
        <f t="shared" si="173"/>
        <v>29.253541738211705</v>
      </c>
      <c r="V546" s="34">
        <f t="shared" si="174"/>
        <v>99.999999999999986</v>
      </c>
    </row>
    <row r="547" spans="1:22" x14ac:dyDescent="0.3">
      <c r="A547" t="s">
        <v>1098</v>
      </c>
      <c r="B547">
        <v>40.099200000000003</v>
      </c>
      <c r="C547">
        <v>22.682700000000001</v>
      </c>
      <c r="D547">
        <v>35.151200000000003</v>
      </c>
      <c r="E547">
        <v>9.3630000000000005E-2</v>
      </c>
      <c r="F547">
        <v>9.7390000000000004E-2</v>
      </c>
      <c r="G547">
        <v>9.9159999999999998E-2</v>
      </c>
      <c r="H547">
        <v>98.223299999999995</v>
      </c>
      <c r="J547" s="31">
        <f t="shared" si="164"/>
        <v>9.6726666666666669E-2</v>
      </c>
      <c r="K547" s="32">
        <f t="shared" si="165"/>
        <v>967.26666666666665</v>
      </c>
      <c r="N547" s="34">
        <f t="shared" si="166"/>
        <v>35.151200000000003</v>
      </c>
      <c r="O547" s="34">
        <f t="shared" si="167"/>
        <v>0.70750779787897689</v>
      </c>
      <c r="P547" s="34">
        <f t="shared" si="168"/>
        <v>0.62938585496866606</v>
      </c>
      <c r="Q547" s="34">
        <f t="shared" si="169"/>
        <v>0.53508406725380309</v>
      </c>
      <c r="R547" s="34">
        <f t="shared" si="170"/>
        <v>1.871977720101446</v>
      </c>
      <c r="S547" s="34">
        <f t="shared" si="171"/>
        <v>37.794669791296215</v>
      </c>
      <c r="T547" s="34">
        <f t="shared" si="172"/>
        <v>33.621439411926254</v>
      </c>
      <c r="U547" s="49">
        <f t="shared" si="173"/>
        <v>28.583890796777531</v>
      </c>
      <c r="V547" s="34">
        <f t="shared" si="174"/>
        <v>100</v>
      </c>
    </row>
    <row r="548" spans="1:22" x14ac:dyDescent="0.3">
      <c r="A548" t="s">
        <v>1099</v>
      </c>
      <c r="B548">
        <v>40.692799999999998</v>
      </c>
      <c r="C548">
        <v>22.160799999999998</v>
      </c>
      <c r="D548">
        <v>35.057899999999997</v>
      </c>
      <c r="E548">
        <v>3.4590000000000003E-2</v>
      </c>
      <c r="F548">
        <v>4.274E-2</v>
      </c>
      <c r="G548">
        <v>4.555E-2</v>
      </c>
      <c r="H548">
        <v>98.034400000000005</v>
      </c>
      <c r="J548" s="31">
        <f t="shared" si="164"/>
        <v>4.0960000000000003E-2</v>
      </c>
      <c r="K548" s="32">
        <f t="shared" si="165"/>
        <v>409.6</v>
      </c>
      <c r="N548" s="34">
        <f t="shared" si="166"/>
        <v>35.057899999999997</v>
      </c>
      <c r="O548" s="34">
        <f t="shared" si="167"/>
        <v>0.69122894572676219</v>
      </c>
      <c r="P548" s="34">
        <f t="shared" si="168"/>
        <v>0.62771530886302584</v>
      </c>
      <c r="Q548" s="34">
        <f t="shared" si="169"/>
        <v>0.54300507072324522</v>
      </c>
      <c r="R548" s="34">
        <f t="shared" si="170"/>
        <v>1.8619493253130333</v>
      </c>
      <c r="S548" s="34">
        <f t="shared" si="171"/>
        <v>37.12393975118264</v>
      </c>
      <c r="T548" s="34">
        <f t="shared" si="172"/>
        <v>33.712803046210375</v>
      </c>
      <c r="U548" s="49">
        <f t="shared" si="173"/>
        <v>29.163257202606978</v>
      </c>
      <c r="V548" s="34">
        <f t="shared" si="174"/>
        <v>100</v>
      </c>
    </row>
    <row r="549" spans="1:22" x14ac:dyDescent="0.3">
      <c r="A549" t="s">
        <v>1100</v>
      </c>
      <c r="B549">
        <v>37.533700000000003</v>
      </c>
      <c r="C549">
        <v>24.339099999999998</v>
      </c>
      <c r="D549">
        <v>35.746000000000002</v>
      </c>
      <c r="E549">
        <v>-5.5999999999999995E-4</v>
      </c>
      <c r="F549">
        <v>8.9999999999999998E-4</v>
      </c>
      <c r="G549">
        <v>8.2799999999999992E-3</v>
      </c>
      <c r="H549">
        <v>97.627399999999994</v>
      </c>
      <c r="J549" s="31">
        <f t="shared" si="164"/>
        <v>2.8733333333333332E-3</v>
      </c>
      <c r="K549" s="32">
        <f t="shared" si="165"/>
        <v>28.733333333333331</v>
      </c>
      <c r="N549" s="34">
        <f t="shared" si="166"/>
        <v>35.746000000000002</v>
      </c>
      <c r="O549" s="34">
        <f t="shared" si="167"/>
        <v>0.75917342482844652</v>
      </c>
      <c r="P549" s="34">
        <f t="shared" si="168"/>
        <v>0.64003581020590872</v>
      </c>
      <c r="Q549" s="34">
        <f t="shared" si="169"/>
        <v>0.50085001334400858</v>
      </c>
      <c r="R549" s="34">
        <f t="shared" si="170"/>
        <v>1.9000592483783638</v>
      </c>
      <c r="S549" s="34">
        <f t="shared" si="171"/>
        <v>39.955250104773064</v>
      </c>
      <c r="T549" s="34">
        <f t="shared" si="172"/>
        <v>33.685044861214593</v>
      </c>
      <c r="U549" s="49">
        <f t="shared" si="173"/>
        <v>26.35970503401234</v>
      </c>
      <c r="V549" s="34">
        <f t="shared" si="174"/>
        <v>100</v>
      </c>
    </row>
    <row r="550" spans="1:22" x14ac:dyDescent="0.3">
      <c r="A550" t="s">
        <v>1101</v>
      </c>
      <c r="B550">
        <v>41.455599999999997</v>
      </c>
      <c r="C550">
        <v>21.6662</v>
      </c>
      <c r="D550">
        <v>35.004899999999999</v>
      </c>
      <c r="E550">
        <v>5.2999999999999998E-4</v>
      </c>
      <c r="F550">
        <v>2.5100000000000001E-3</v>
      </c>
      <c r="G550">
        <v>6.4700000000000001E-3</v>
      </c>
      <c r="H550">
        <v>98.136300000000006</v>
      </c>
      <c r="J550" s="31">
        <f t="shared" si="164"/>
        <v>3.1700000000000005E-3</v>
      </c>
      <c r="K550" s="32">
        <f t="shared" si="165"/>
        <v>31.700000000000006</v>
      </c>
      <c r="N550" s="34">
        <f t="shared" si="166"/>
        <v>35.004899999999999</v>
      </c>
      <c r="O550" s="34">
        <f t="shared" si="167"/>
        <v>0.6758016219588272</v>
      </c>
      <c r="P550" s="34">
        <f t="shared" si="168"/>
        <v>0.6267663384064458</v>
      </c>
      <c r="Q550" s="34">
        <f t="shared" si="169"/>
        <v>0.55318388043768341</v>
      </c>
      <c r="R550" s="34">
        <f t="shared" si="170"/>
        <v>1.8557518408029563</v>
      </c>
      <c r="S550" s="34">
        <f t="shared" si="171"/>
        <v>36.416594455130266</v>
      </c>
      <c r="T550" s="34">
        <f t="shared" si="172"/>
        <v>33.774253896752342</v>
      </c>
      <c r="U550" s="49">
        <f t="shared" si="173"/>
        <v>29.809151648117396</v>
      </c>
      <c r="V550" s="34">
        <f t="shared" si="174"/>
        <v>100</v>
      </c>
    </row>
    <row r="551" spans="1:22" x14ac:dyDescent="0.3">
      <c r="A551" t="s">
        <v>1102</v>
      </c>
      <c r="B551">
        <v>40.919600000000003</v>
      </c>
      <c r="C551">
        <v>22.043600000000001</v>
      </c>
      <c r="D551">
        <v>35.230600000000003</v>
      </c>
      <c r="E551">
        <v>6.4700000000000001E-3</v>
      </c>
      <c r="F551">
        <v>8.2299999999999995E-3</v>
      </c>
      <c r="G551">
        <v>1.0279999999999999E-2</v>
      </c>
      <c r="H551">
        <v>98.218699999999998</v>
      </c>
      <c r="J551" s="31">
        <f t="shared" si="164"/>
        <v>8.3266666666666662E-3</v>
      </c>
      <c r="K551" s="32">
        <f t="shared" si="165"/>
        <v>83.266666666666666</v>
      </c>
      <c r="N551" s="34">
        <f t="shared" si="166"/>
        <v>35.230600000000003</v>
      </c>
      <c r="O551" s="34">
        <f t="shared" si="167"/>
        <v>0.68757330006238304</v>
      </c>
      <c r="P551" s="34">
        <f t="shared" si="168"/>
        <v>0.63080752014324082</v>
      </c>
      <c r="Q551" s="34">
        <f t="shared" si="169"/>
        <v>0.54603149186015487</v>
      </c>
      <c r="R551" s="34">
        <f t="shared" si="170"/>
        <v>1.8644123120657787</v>
      </c>
      <c r="S551" s="34">
        <f t="shared" si="171"/>
        <v>36.878822115294241</v>
      </c>
      <c r="T551" s="34">
        <f t="shared" si="172"/>
        <v>33.834121136236369</v>
      </c>
      <c r="U551" s="49">
        <f t="shared" si="173"/>
        <v>29.287056748469393</v>
      </c>
      <c r="V551" s="34">
        <f t="shared" si="174"/>
        <v>100.00000000000001</v>
      </c>
    </row>
  </sheetData>
  <conditionalFormatting sqref="H1:H1048576">
    <cfRule type="cellIs" dxfId="7" priority="5" operator="lessThan">
      <formula>95</formula>
    </cfRule>
  </conditionalFormatting>
  <conditionalFormatting sqref="U1:U1048576">
    <cfRule type="cellIs" dxfId="6" priority="2" operator="lessThan">
      <formula>25</formula>
    </cfRule>
    <cfRule type="cellIs" dxfId="5" priority="4" operator="lessThan">
      <formula>20</formula>
    </cfRule>
  </conditionalFormatting>
  <conditionalFormatting sqref="K1:K1048576">
    <cfRule type="cellIs" dxfId="4" priority="3" operator="greaterThan">
      <formula>150</formula>
    </cfRule>
  </conditionalFormatting>
  <pageMargins left="0.7" right="0.7" top="0.75" bottom="0.75" header="0.3" footer="0.3"/>
  <ignoredErrors>
    <ignoredError sqref="J49:K49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193"/>
  <sheetViews>
    <sheetView topLeftCell="E1" workbookViewId="0">
      <pane ySplit="1" topLeftCell="A23" activePane="bottomLeft" state="frozen"/>
      <selection pane="bottomLeft" activeCell="AB193" sqref="AB193"/>
    </sheetView>
  </sheetViews>
  <sheetFormatPr defaultRowHeight="14.4" x14ac:dyDescent="0.3"/>
  <sheetData>
    <row r="1" spans="1:32" x14ac:dyDescent="0.3">
      <c r="A1" t="s">
        <v>0</v>
      </c>
      <c r="B1" t="s">
        <v>12</v>
      </c>
      <c r="C1" t="s">
        <v>13</v>
      </c>
      <c r="D1" t="s">
        <v>14</v>
      </c>
      <c r="E1" t="s">
        <v>15</v>
      </c>
      <c r="F1" t="s">
        <v>15</v>
      </c>
      <c r="G1" t="s">
        <v>15</v>
      </c>
      <c r="H1" t="s">
        <v>29</v>
      </c>
      <c r="K1" s="8" t="s">
        <v>68</v>
      </c>
      <c r="L1" s="2" t="s">
        <v>295</v>
      </c>
      <c r="N1" t="s">
        <v>60</v>
      </c>
      <c r="O1" t="s">
        <v>61</v>
      </c>
      <c r="P1" t="s">
        <v>62</v>
      </c>
      <c r="Q1" t="s">
        <v>63</v>
      </c>
      <c r="R1" t="s">
        <v>64</v>
      </c>
      <c r="S1" t="s">
        <v>65</v>
      </c>
      <c r="T1" t="s">
        <v>66</v>
      </c>
      <c r="U1" t="s">
        <v>67</v>
      </c>
      <c r="Y1" s="50" t="s">
        <v>1137</v>
      </c>
      <c r="Z1" t="s">
        <v>1138</v>
      </c>
      <c r="AB1" t="s">
        <v>65</v>
      </c>
      <c r="AC1" s="52"/>
    </row>
    <row r="2" spans="1:32" x14ac:dyDescent="0.3">
      <c r="A2" t="s">
        <v>1</v>
      </c>
      <c r="B2">
        <v>1.91109</v>
      </c>
      <c r="C2">
        <v>52.003500000000003</v>
      </c>
      <c r="D2">
        <v>44.299399999999999</v>
      </c>
      <c r="E2">
        <v>-4.5100000000000001E-3</v>
      </c>
      <c r="F2">
        <v>-5.0800000000000003E-3</v>
      </c>
      <c r="G2">
        <v>3.2399999999999998E-3</v>
      </c>
      <c r="H2">
        <v>98.207599999999999</v>
      </c>
      <c r="J2">
        <f t="shared" ref="J2" si="0">AVERAGE(E2:G2)</f>
        <v>-2.1166666666666673E-3</v>
      </c>
      <c r="K2" s="10">
        <f t="shared" ref="K2" si="1">J2*10000</f>
        <v>-21.166666666666671</v>
      </c>
      <c r="L2" s="7">
        <f>_xlfn.STDEV.S(E2:G2)*100</f>
        <v>0.46477557308160389</v>
      </c>
      <c r="N2" s="3">
        <f>D2</f>
        <v>44.299399999999999</v>
      </c>
      <c r="O2" s="3">
        <f>C2/32.06</f>
        <v>1.6220679975046788</v>
      </c>
      <c r="P2" s="3">
        <f>(N2)/55.85</f>
        <v>0.79318531781557744</v>
      </c>
      <c r="Q2" s="3">
        <f>(B2)/74.94</f>
        <v>2.550160128102482E-2</v>
      </c>
      <c r="R2" s="3">
        <f>SUM(O2:Q2)</f>
        <v>2.4407549166012807</v>
      </c>
      <c r="S2" s="3">
        <f>100*O2/R2</f>
        <v>66.457635155085015</v>
      </c>
      <c r="T2" s="3">
        <f>100*P2/R2</f>
        <v>32.497540511772378</v>
      </c>
      <c r="U2" s="3">
        <f>100*Q2/R2</f>
        <v>1.0448243331426108</v>
      </c>
      <c r="V2" s="3">
        <f>SUM(S2:U2)</f>
        <v>100.00000000000001</v>
      </c>
      <c r="Y2" s="3">
        <f t="shared" ref="Y2:Y33" si="2">IF(U2&gt;=0, U2, 0)</f>
        <v>1.0448243331426108</v>
      </c>
      <c r="Z2" s="3">
        <f>IF(K2&gt;=0, K2, 0)</f>
        <v>0</v>
      </c>
      <c r="AB2">
        <v>66.457635155085015</v>
      </c>
      <c r="AC2" s="52">
        <v>0</v>
      </c>
    </row>
    <row r="3" spans="1:32" x14ac:dyDescent="0.3">
      <c r="A3" t="s">
        <v>2</v>
      </c>
      <c r="B3">
        <v>4.6999999999999999E-4</v>
      </c>
      <c r="C3">
        <v>53.752000000000002</v>
      </c>
      <c r="D3">
        <v>45.5916</v>
      </c>
      <c r="E3">
        <v>-3.2100000000000002E-3</v>
      </c>
      <c r="F3">
        <v>-5.5000000000000003E-4</v>
      </c>
      <c r="G3">
        <v>-4.2000000000000002E-4</v>
      </c>
      <c r="H3">
        <v>99.3399</v>
      </c>
      <c r="J3">
        <f t="shared" ref="J3:J48" si="3">AVERAGE(E3:G3)</f>
        <v>-1.3933333333333334E-3</v>
      </c>
      <c r="K3" s="10">
        <f t="shared" ref="K3:K48" si="4">J3*10000</f>
        <v>-13.933333333333335</v>
      </c>
      <c r="L3" s="7">
        <f t="shared" ref="L3:L59" si="5">_xlfn.STDEV.S(E3:G3)*100</f>
        <v>0.15746216476770963</v>
      </c>
      <c r="N3" s="3">
        <f t="shared" ref="N3:N47" si="6">D3</f>
        <v>45.5916</v>
      </c>
      <c r="O3" s="3">
        <f t="shared" ref="O3:O47" si="7">C3/32.06</f>
        <v>1.6766063630692452</v>
      </c>
      <c r="P3" s="3">
        <f t="shared" ref="P3:P47" si="8">(N3)/55.85</f>
        <v>0.81632229185317817</v>
      </c>
      <c r="Q3" s="3">
        <f t="shared" ref="Q3:Q47" si="9">(B3)/74.94</f>
        <v>6.2716840138777692E-6</v>
      </c>
      <c r="R3" s="3">
        <f t="shared" ref="R3:R47" si="10">SUM(O3:Q3)</f>
        <v>2.4929349266064373</v>
      </c>
      <c r="S3" s="3">
        <f t="shared" ref="S3:S47" si="11">100*O3/R3</f>
        <v>67.254317197583759</v>
      </c>
      <c r="T3" s="3">
        <f t="shared" ref="T3:T47" si="12">100*P3/R3</f>
        <v>32.745431224087937</v>
      </c>
      <c r="U3" s="3">
        <f t="shared" ref="U3:U47" si="13">100*Q3/R3</f>
        <v>2.5157832829656883E-4</v>
      </c>
      <c r="V3" s="3">
        <f t="shared" ref="V3:V47" si="14">SUM(S3:U3)</f>
        <v>100</v>
      </c>
      <c r="Y3" s="3">
        <f t="shared" si="2"/>
        <v>2.5157832829656883E-4</v>
      </c>
      <c r="Z3" s="3">
        <f t="shared" ref="Z3:Z66" si="15">IF(K3&gt;=0, K3, 0)</f>
        <v>0</v>
      </c>
      <c r="AB3">
        <v>67.254317197583759</v>
      </c>
      <c r="AC3" s="52">
        <v>0</v>
      </c>
      <c r="AE3">
        <v>61</v>
      </c>
      <c r="AF3">
        <v>80</v>
      </c>
    </row>
    <row r="4" spans="1:32" x14ac:dyDescent="0.3">
      <c r="A4" t="s">
        <v>3</v>
      </c>
      <c r="B4">
        <v>2.0593300000000001</v>
      </c>
      <c r="C4">
        <v>51.982300000000002</v>
      </c>
      <c r="D4">
        <v>44.636200000000002</v>
      </c>
      <c r="E4">
        <v>6.1399999999999996E-3</v>
      </c>
      <c r="F4">
        <v>1.66E-3</v>
      </c>
      <c r="G4">
        <v>6.2399999999999999E-3</v>
      </c>
      <c r="H4">
        <v>98.691900000000004</v>
      </c>
      <c r="J4">
        <f t="shared" si="3"/>
        <v>4.6800000000000001E-3</v>
      </c>
      <c r="K4" s="10">
        <f t="shared" si="4"/>
        <v>46.800000000000004</v>
      </c>
      <c r="L4" s="7">
        <f t="shared" si="5"/>
        <v>0.26158746147321349</v>
      </c>
      <c r="N4" s="3">
        <f t="shared" si="6"/>
        <v>44.636200000000002</v>
      </c>
      <c r="O4" s="3">
        <f t="shared" si="7"/>
        <v>1.6214067373674359</v>
      </c>
      <c r="P4" s="3">
        <f t="shared" si="8"/>
        <v>0.79921575649059984</v>
      </c>
      <c r="Q4" s="3">
        <f t="shared" si="9"/>
        <v>2.747971710701895E-2</v>
      </c>
      <c r="R4" s="3">
        <f t="shared" si="10"/>
        <v>2.4481022109650548</v>
      </c>
      <c r="S4" s="3">
        <f t="shared" si="11"/>
        <v>66.231170010187967</v>
      </c>
      <c r="T4" s="3">
        <f t="shared" si="12"/>
        <v>32.646339393466128</v>
      </c>
      <c r="U4" s="3">
        <f t="shared" si="13"/>
        <v>1.1224905963459058</v>
      </c>
      <c r="V4" s="3">
        <f t="shared" si="14"/>
        <v>100.00000000000001</v>
      </c>
      <c r="Y4" s="3">
        <f t="shared" si="2"/>
        <v>1.1224905963459058</v>
      </c>
      <c r="Z4" s="3">
        <f t="shared" si="15"/>
        <v>46.800000000000004</v>
      </c>
      <c r="AB4">
        <v>66.231170010187967</v>
      </c>
      <c r="AC4" s="52">
        <v>46.800000000000004</v>
      </c>
      <c r="AE4">
        <v>71</v>
      </c>
      <c r="AF4">
        <v>80</v>
      </c>
    </row>
    <row r="5" spans="1:32" x14ac:dyDescent="0.3">
      <c r="A5" t="s">
        <v>4</v>
      </c>
      <c r="B5">
        <v>2.72892</v>
      </c>
      <c r="C5">
        <v>51.553699999999999</v>
      </c>
      <c r="D5">
        <v>43.620600000000003</v>
      </c>
      <c r="E5">
        <v>2.16E-3</v>
      </c>
      <c r="F5">
        <v>2.3000000000000001E-4</v>
      </c>
      <c r="G5">
        <v>3.82E-3</v>
      </c>
      <c r="H5">
        <v>97.909499999999994</v>
      </c>
      <c r="J5">
        <f t="shared" si="3"/>
        <v>2.0700000000000002E-3</v>
      </c>
      <c r="K5" s="10">
        <f t="shared" si="4"/>
        <v>20.700000000000003</v>
      </c>
      <c r="L5" s="7">
        <f t="shared" si="5"/>
        <v>0.17966914036639678</v>
      </c>
      <c r="N5" s="3">
        <f t="shared" si="6"/>
        <v>43.620600000000003</v>
      </c>
      <c r="O5" s="3">
        <f t="shared" si="7"/>
        <v>1.6080380536494072</v>
      </c>
      <c r="P5" s="3">
        <f t="shared" si="8"/>
        <v>0.7810313339301701</v>
      </c>
      <c r="Q5" s="3">
        <f t="shared" si="9"/>
        <v>3.6414731785428346E-2</v>
      </c>
      <c r="R5" s="3">
        <f t="shared" si="10"/>
        <v>2.4254841193650059</v>
      </c>
      <c r="S5" s="3">
        <f t="shared" si="11"/>
        <v>66.297612126621274</v>
      </c>
      <c r="T5" s="3">
        <f t="shared" si="12"/>
        <v>32.201049171768844</v>
      </c>
      <c r="U5" s="3">
        <f t="shared" si="13"/>
        <v>1.5013387016098774</v>
      </c>
      <c r="V5" s="3">
        <f t="shared" si="14"/>
        <v>100</v>
      </c>
      <c r="Y5" s="3">
        <f t="shared" si="2"/>
        <v>1.5013387016098774</v>
      </c>
      <c r="Z5" s="3">
        <f t="shared" si="15"/>
        <v>20.700000000000003</v>
      </c>
      <c r="AB5">
        <v>66.297612126621274</v>
      </c>
      <c r="AC5" s="52">
        <v>20.700000000000003</v>
      </c>
    </row>
    <row r="6" spans="1:32" x14ac:dyDescent="0.3">
      <c r="A6" t="s">
        <v>5</v>
      </c>
      <c r="B6">
        <v>1.848E-2</v>
      </c>
      <c r="C6">
        <v>53.248399999999997</v>
      </c>
      <c r="D6">
        <v>45.4056</v>
      </c>
      <c r="E6">
        <v>-2.99E-3</v>
      </c>
      <c r="F6">
        <v>8.4000000000000003E-4</v>
      </c>
      <c r="G6">
        <v>-3.31E-3</v>
      </c>
      <c r="H6">
        <v>98.667100000000005</v>
      </c>
      <c r="J6">
        <f t="shared" si="3"/>
        <v>-1.8199999999999998E-3</v>
      </c>
      <c r="K6" s="10">
        <f t="shared" si="4"/>
        <v>-18.2</v>
      </c>
      <c r="L6" s="7">
        <f t="shared" si="5"/>
        <v>0.23091773426915488</v>
      </c>
      <c r="N6" s="3">
        <f t="shared" si="6"/>
        <v>45.4056</v>
      </c>
      <c r="O6" s="3">
        <f t="shared" si="7"/>
        <v>1.6608983156581407</v>
      </c>
      <c r="P6" s="3">
        <f t="shared" si="8"/>
        <v>0.81299194270367048</v>
      </c>
      <c r="Q6" s="3">
        <f t="shared" si="9"/>
        <v>2.465972778222578E-4</v>
      </c>
      <c r="R6" s="3">
        <f t="shared" si="10"/>
        <v>2.474136855639633</v>
      </c>
      <c r="S6" s="3">
        <f t="shared" si="11"/>
        <v>67.130414062271129</v>
      </c>
      <c r="T6" s="3">
        <f t="shared" si="12"/>
        <v>32.859618935408065</v>
      </c>
      <c r="U6" s="3">
        <f t="shared" si="13"/>
        <v>9.9670023208358674E-3</v>
      </c>
      <c r="V6" s="3">
        <f t="shared" si="14"/>
        <v>100.00000000000003</v>
      </c>
      <c r="Y6" s="3">
        <f t="shared" si="2"/>
        <v>9.9670023208358674E-3</v>
      </c>
      <c r="Z6" s="3">
        <f t="shared" si="15"/>
        <v>0</v>
      </c>
      <c r="AB6">
        <v>67.130414062271129</v>
      </c>
      <c r="AC6" s="52">
        <v>0</v>
      </c>
    </row>
    <row r="7" spans="1:32" x14ac:dyDescent="0.3">
      <c r="A7" t="s">
        <v>6</v>
      </c>
      <c r="B7">
        <v>1.9785299999999999</v>
      </c>
      <c r="C7">
        <v>51.770099999999999</v>
      </c>
      <c r="D7">
        <v>44.408700000000003</v>
      </c>
      <c r="E7">
        <v>5.7099999999999998E-3</v>
      </c>
      <c r="F7">
        <v>4.0400000000000002E-3</v>
      </c>
      <c r="G7">
        <v>2.32E-3</v>
      </c>
      <c r="H7">
        <v>98.169300000000007</v>
      </c>
      <c r="J7">
        <f t="shared" si="3"/>
        <v>4.0233333333333336E-3</v>
      </c>
      <c r="K7" s="10">
        <f t="shared" si="4"/>
        <v>40.233333333333334</v>
      </c>
      <c r="L7" s="7">
        <f t="shared" si="5"/>
        <v>0.16950614541465253</v>
      </c>
      <c r="N7" s="3">
        <f t="shared" si="6"/>
        <v>44.408700000000003</v>
      </c>
      <c r="O7" s="3">
        <f t="shared" si="7"/>
        <v>1.6147878976918277</v>
      </c>
      <c r="P7" s="3">
        <f t="shared" si="8"/>
        <v>0.79514234556848706</v>
      </c>
      <c r="Q7" s="3">
        <f t="shared" si="9"/>
        <v>2.6401521216973579E-2</v>
      </c>
      <c r="R7" s="3">
        <f t="shared" si="10"/>
        <v>2.4363317644772882</v>
      </c>
      <c r="S7" s="3">
        <f t="shared" si="11"/>
        <v>66.279474792230459</v>
      </c>
      <c r="T7" s="3">
        <f t="shared" si="12"/>
        <v>32.636866504061025</v>
      </c>
      <c r="U7" s="3">
        <f t="shared" si="13"/>
        <v>1.0836587037085235</v>
      </c>
      <c r="V7" s="3">
        <f t="shared" si="14"/>
        <v>100</v>
      </c>
      <c r="Y7" s="3">
        <f t="shared" si="2"/>
        <v>1.0836587037085235</v>
      </c>
      <c r="Z7" s="3">
        <f t="shared" si="15"/>
        <v>40.233333333333334</v>
      </c>
      <c r="AB7">
        <v>66.279474792230459</v>
      </c>
      <c r="AC7" s="52">
        <v>40.233333333333334</v>
      </c>
    </row>
    <row r="8" spans="1:32" x14ac:dyDescent="0.3">
      <c r="A8" t="s">
        <v>11</v>
      </c>
      <c r="B8">
        <v>2.1373600000000001</v>
      </c>
      <c r="C8">
        <v>51.994700000000002</v>
      </c>
      <c r="D8">
        <v>44.244700000000002</v>
      </c>
      <c r="E8">
        <v>2.2200000000000002E-3</v>
      </c>
      <c r="F8">
        <v>3.0300000000000001E-3</v>
      </c>
      <c r="G8">
        <v>6.2100000000000002E-3</v>
      </c>
      <c r="H8">
        <v>98.388199999999998</v>
      </c>
      <c r="J8">
        <f t="shared" si="3"/>
        <v>3.8200000000000005E-3</v>
      </c>
      <c r="K8" s="10">
        <f t="shared" si="4"/>
        <v>38.200000000000003</v>
      </c>
      <c r="L8" s="7">
        <f t="shared" si="5"/>
        <v>0.21090519197023094</v>
      </c>
      <c r="N8" s="3">
        <f t="shared" si="6"/>
        <v>44.244700000000002</v>
      </c>
      <c r="O8" s="3">
        <f t="shared" si="7"/>
        <v>1.6217935121646911</v>
      </c>
      <c r="P8" s="3">
        <f t="shared" si="8"/>
        <v>0.79220590868397489</v>
      </c>
      <c r="Q8" s="3">
        <f t="shared" si="9"/>
        <v>2.8520950093408062E-2</v>
      </c>
      <c r="R8" s="3">
        <f t="shared" si="10"/>
        <v>2.4425203709420744</v>
      </c>
      <c r="S8" s="3">
        <f t="shared" si="11"/>
        <v>66.398361768388</v>
      </c>
      <c r="T8" s="3">
        <f t="shared" si="12"/>
        <v>32.433952981871059</v>
      </c>
      <c r="U8" s="3">
        <f t="shared" si="13"/>
        <v>1.1676852497409305</v>
      </c>
      <c r="V8" s="3">
        <f t="shared" si="14"/>
        <v>99.999999999999986</v>
      </c>
      <c r="Y8" s="3">
        <f t="shared" si="2"/>
        <v>1.1676852497409305</v>
      </c>
      <c r="Z8" s="3">
        <f t="shared" si="15"/>
        <v>38.200000000000003</v>
      </c>
      <c r="AB8">
        <v>66.398361768388</v>
      </c>
      <c r="AC8" s="52">
        <v>38.200000000000003</v>
      </c>
    </row>
    <row r="9" spans="1:32" x14ac:dyDescent="0.3">
      <c r="A9" t="s">
        <v>53</v>
      </c>
      <c r="B9">
        <v>0.74372000000000005</v>
      </c>
      <c r="C9">
        <v>54.133299999999998</v>
      </c>
      <c r="D9">
        <v>45.024500000000003</v>
      </c>
      <c r="E9">
        <v>3.9300000000000003E-3</v>
      </c>
      <c r="F9">
        <v>-2.2399999999999998E-3</v>
      </c>
      <c r="G9">
        <v>5.2999999999999998E-4</v>
      </c>
      <c r="H9">
        <v>99.903700000000001</v>
      </c>
      <c r="J9">
        <f t="shared" si="3"/>
        <v>7.4000000000000021E-4</v>
      </c>
      <c r="K9" s="10">
        <f t="shared" si="4"/>
        <v>7.4000000000000021</v>
      </c>
      <c r="L9" s="7">
        <f t="shared" si="5"/>
        <v>0.30903559665514263</v>
      </c>
      <c r="N9" s="3">
        <f t="shared" si="6"/>
        <v>45.024500000000003</v>
      </c>
      <c r="O9" s="3">
        <f t="shared" si="7"/>
        <v>1.6884996880848409</v>
      </c>
      <c r="P9" s="3">
        <f t="shared" si="8"/>
        <v>0.80616830796777084</v>
      </c>
      <c r="Q9" s="3">
        <f t="shared" si="9"/>
        <v>9.9242060314918609E-3</v>
      </c>
      <c r="R9" s="3">
        <f t="shared" si="10"/>
        <v>2.5045922020841034</v>
      </c>
      <c r="S9" s="3">
        <f t="shared" si="11"/>
        <v>67.416152085749474</v>
      </c>
      <c r="T9" s="3">
        <f t="shared" si="12"/>
        <v>32.187607519377714</v>
      </c>
      <c r="U9" s="3">
        <f t="shared" si="13"/>
        <v>0.39624039487281809</v>
      </c>
      <c r="V9" s="3">
        <f t="shared" si="14"/>
        <v>100</v>
      </c>
      <c r="Y9" s="3">
        <f t="shared" si="2"/>
        <v>0.39624039487281809</v>
      </c>
      <c r="Z9" s="3">
        <f t="shared" si="15"/>
        <v>7.4000000000000021</v>
      </c>
      <c r="AB9">
        <v>67.416152085749474</v>
      </c>
      <c r="AC9" s="52">
        <v>7.4000000000000021</v>
      </c>
    </row>
    <row r="10" spans="1:32" x14ac:dyDescent="0.3">
      <c r="A10" t="s">
        <v>54</v>
      </c>
      <c r="B10">
        <v>-1.5010000000000001E-2</v>
      </c>
      <c r="C10">
        <v>54.617100000000001</v>
      </c>
      <c r="D10">
        <v>45.481400000000001</v>
      </c>
      <c r="E10">
        <v>9.3999999999999997E-4</v>
      </c>
      <c r="F10">
        <v>1.1900000000000001E-3</v>
      </c>
      <c r="G10">
        <v>2.0400000000000001E-3</v>
      </c>
      <c r="H10">
        <v>100.08799999999999</v>
      </c>
      <c r="J10">
        <f t="shared" si="3"/>
        <v>1.39E-3</v>
      </c>
      <c r="K10" s="10">
        <f t="shared" si="4"/>
        <v>13.9</v>
      </c>
      <c r="L10" s="7">
        <f t="shared" si="5"/>
        <v>5.7662812973353988E-2</v>
      </c>
      <c r="N10" s="3">
        <f t="shared" si="6"/>
        <v>45.481400000000001</v>
      </c>
      <c r="O10" s="3">
        <f t="shared" si="7"/>
        <v>1.703590143480973</v>
      </c>
      <c r="P10" s="3">
        <f t="shared" si="8"/>
        <v>0.81434914950760962</v>
      </c>
      <c r="Q10" s="3">
        <f t="shared" si="9"/>
        <v>-2.0029356818788367E-4</v>
      </c>
      <c r="R10" s="3">
        <f t="shared" si="10"/>
        <v>2.5177389994203949</v>
      </c>
      <c r="S10" s="3">
        <f t="shared" si="11"/>
        <v>67.663492676292265</v>
      </c>
      <c r="T10" s="3">
        <f t="shared" si="12"/>
        <v>32.344462618844915</v>
      </c>
      <c r="U10" s="3">
        <f t="shared" si="13"/>
        <v>-7.9552951371843136E-3</v>
      </c>
      <c r="V10" s="3">
        <f t="shared" si="14"/>
        <v>100</v>
      </c>
      <c r="Y10" s="3">
        <f t="shared" si="2"/>
        <v>0</v>
      </c>
      <c r="Z10" s="3">
        <f t="shared" si="15"/>
        <v>13.9</v>
      </c>
      <c r="AB10">
        <v>67.663492676292265</v>
      </c>
      <c r="AC10" s="52">
        <v>13.9</v>
      </c>
    </row>
    <row r="11" spans="1:32" x14ac:dyDescent="0.3">
      <c r="A11" t="s">
        <v>55</v>
      </c>
      <c r="B11">
        <v>1.04796</v>
      </c>
      <c r="C11">
        <v>53.518900000000002</v>
      </c>
      <c r="D11">
        <v>44.550600000000003</v>
      </c>
      <c r="E11">
        <v>1.1199999999999999E-3</v>
      </c>
      <c r="F11">
        <v>1.6900000000000001E-3</v>
      </c>
      <c r="G11">
        <v>-6.0000000000000002E-5</v>
      </c>
      <c r="H11">
        <v>99.120199999999997</v>
      </c>
      <c r="J11">
        <f t="shared" si="3"/>
        <v>9.1666666666666665E-4</v>
      </c>
      <c r="K11" s="10">
        <f t="shared" si="4"/>
        <v>9.1666666666666661</v>
      </c>
      <c r="L11" s="7">
        <f t="shared" si="5"/>
        <v>8.9254318289555809E-2</v>
      </c>
      <c r="N11" s="3">
        <f t="shared" si="6"/>
        <v>44.550600000000003</v>
      </c>
      <c r="O11" s="3">
        <f t="shared" si="7"/>
        <v>1.6693356207111665</v>
      </c>
      <c r="P11" s="3">
        <f t="shared" si="8"/>
        <v>0.79768307967770813</v>
      </c>
      <c r="Q11" s="3">
        <f t="shared" si="9"/>
        <v>1.3983987189751803E-2</v>
      </c>
      <c r="R11" s="3">
        <f t="shared" si="10"/>
        <v>2.4810026875786262</v>
      </c>
      <c r="S11" s="3">
        <f t="shared" si="11"/>
        <v>67.284716339440209</v>
      </c>
      <c r="T11" s="3">
        <f t="shared" si="12"/>
        <v>32.15164109540806</v>
      </c>
      <c r="U11" s="3">
        <f t="shared" si="13"/>
        <v>0.56364256515174094</v>
      </c>
      <c r="V11" s="3">
        <f t="shared" si="14"/>
        <v>100.00000000000001</v>
      </c>
      <c r="Y11" s="3">
        <f t="shared" si="2"/>
        <v>0.56364256515174094</v>
      </c>
      <c r="Z11" s="3">
        <f t="shared" si="15"/>
        <v>9.1666666666666661</v>
      </c>
      <c r="AB11">
        <v>67.284716339440209</v>
      </c>
      <c r="AC11" s="52">
        <v>9.1666666666666661</v>
      </c>
    </row>
    <row r="12" spans="1:32" x14ac:dyDescent="0.3">
      <c r="A12" t="s">
        <v>56</v>
      </c>
      <c r="B12">
        <v>-1.8180000000000002E-2</v>
      </c>
      <c r="C12">
        <v>54.537700000000001</v>
      </c>
      <c r="D12">
        <v>45.691200000000002</v>
      </c>
      <c r="E12">
        <v>-3.6900000000000001E-3</v>
      </c>
      <c r="F12">
        <v>-2.5899999999999999E-3</v>
      </c>
      <c r="G12">
        <v>-6.0400000000000002E-3</v>
      </c>
      <c r="H12">
        <v>100.19799999999999</v>
      </c>
      <c r="J12">
        <f t="shared" si="3"/>
        <v>-4.1066666666666673E-3</v>
      </c>
      <c r="K12" s="10">
        <f t="shared" si="4"/>
        <v>-41.06666666666667</v>
      </c>
      <c r="L12" s="7">
        <f t="shared" si="5"/>
        <v>0.17623374629546223</v>
      </c>
      <c r="N12" s="3">
        <f t="shared" si="6"/>
        <v>45.691200000000002</v>
      </c>
      <c r="O12" s="3">
        <f t="shared" si="7"/>
        <v>1.7011135371179038</v>
      </c>
      <c r="P12" s="3">
        <f t="shared" si="8"/>
        <v>0.81810564010743059</v>
      </c>
      <c r="Q12" s="3">
        <f t="shared" si="9"/>
        <v>-2.425940752602082E-4</v>
      </c>
      <c r="R12" s="3">
        <f t="shared" si="10"/>
        <v>2.5189765831500743</v>
      </c>
      <c r="S12" s="3">
        <f t="shared" si="11"/>
        <v>67.531931360417715</v>
      </c>
      <c r="T12" s="3">
        <f t="shared" si="12"/>
        <v>32.477699299783048</v>
      </c>
      <c r="U12" s="3">
        <f t="shared" si="13"/>
        <v>-9.6306602007723008E-3</v>
      </c>
      <c r="V12" s="3">
        <f t="shared" si="14"/>
        <v>100</v>
      </c>
      <c r="Y12" s="3">
        <f t="shared" si="2"/>
        <v>0</v>
      </c>
      <c r="Z12" s="3">
        <f t="shared" si="15"/>
        <v>0</v>
      </c>
      <c r="AB12">
        <v>67.531931360417715</v>
      </c>
      <c r="AC12" s="52">
        <v>0</v>
      </c>
    </row>
    <row r="13" spans="1:32" x14ac:dyDescent="0.3">
      <c r="A13" t="s">
        <v>57</v>
      </c>
      <c r="B13">
        <v>0.44389000000000001</v>
      </c>
      <c r="C13">
        <v>53.7256</v>
      </c>
      <c r="D13">
        <v>44.94</v>
      </c>
      <c r="E13">
        <v>6.7000000000000002E-3</v>
      </c>
      <c r="F13">
        <v>6.7999999999999996E-3</v>
      </c>
      <c r="G13">
        <v>3.5100000000000001E-3</v>
      </c>
      <c r="H13">
        <v>99.126499999999993</v>
      </c>
      <c r="J13">
        <f t="shared" si="3"/>
        <v>5.6700000000000006E-3</v>
      </c>
      <c r="K13" s="10">
        <f t="shared" si="4"/>
        <v>56.7</v>
      </c>
      <c r="L13" s="7">
        <f t="shared" si="5"/>
        <v>0.18712829823412599</v>
      </c>
      <c r="N13" s="3">
        <f t="shared" si="6"/>
        <v>44.94</v>
      </c>
      <c r="O13" s="3">
        <f t="shared" si="7"/>
        <v>1.6757829070492825</v>
      </c>
      <c r="P13" s="3">
        <f t="shared" si="8"/>
        <v>0.8046553267681289</v>
      </c>
      <c r="Q13" s="3">
        <f t="shared" si="9"/>
        <v>5.9232719508940492E-3</v>
      </c>
      <c r="R13" s="3">
        <f t="shared" si="10"/>
        <v>2.4863615057683051</v>
      </c>
      <c r="S13" s="3">
        <f t="shared" si="11"/>
        <v>67.399004656462949</v>
      </c>
      <c r="T13" s="3">
        <f t="shared" si="12"/>
        <v>32.362764823270702</v>
      </c>
      <c r="U13" s="3">
        <f t="shared" si="13"/>
        <v>0.23823052026634847</v>
      </c>
      <c r="V13" s="3">
        <f t="shared" si="14"/>
        <v>100</v>
      </c>
      <c r="Y13" s="3">
        <f t="shared" si="2"/>
        <v>0.23823052026634847</v>
      </c>
      <c r="Z13" s="3">
        <f t="shared" si="15"/>
        <v>56.7</v>
      </c>
      <c r="AB13">
        <v>67.399004656462949</v>
      </c>
      <c r="AC13" s="52">
        <v>56.7</v>
      </c>
    </row>
    <row r="14" spans="1:32" x14ac:dyDescent="0.3">
      <c r="A14" t="s">
        <v>94</v>
      </c>
      <c r="B14">
        <v>2.4061699999999999</v>
      </c>
      <c r="C14">
        <v>51.634300000000003</v>
      </c>
      <c r="D14">
        <v>43.139899999999997</v>
      </c>
      <c r="E14">
        <v>-7.5300000000000002E-3</v>
      </c>
      <c r="F14">
        <v>5.3600000000000002E-3</v>
      </c>
      <c r="G14">
        <v>1.41E-3</v>
      </c>
      <c r="H14">
        <v>97.179599999999994</v>
      </c>
      <c r="J14">
        <f t="shared" si="3"/>
        <v>-2.5333333333333333E-4</v>
      </c>
      <c r="K14" s="10">
        <f t="shared" si="4"/>
        <v>-2.5333333333333332</v>
      </c>
      <c r="L14" s="7">
        <f t="shared" si="5"/>
        <v>0.66040164546534363</v>
      </c>
      <c r="N14" s="3">
        <f t="shared" si="6"/>
        <v>43.139899999999997</v>
      </c>
      <c r="O14" s="3">
        <f t="shared" si="7"/>
        <v>1.6105520898315657</v>
      </c>
      <c r="P14" s="3">
        <f t="shared" si="8"/>
        <v>0.77242435094001782</v>
      </c>
      <c r="Q14" s="3">
        <f t="shared" si="9"/>
        <v>3.210795302908994E-2</v>
      </c>
      <c r="R14" s="3">
        <f t="shared" si="10"/>
        <v>2.4150843938006732</v>
      </c>
      <c r="S14" s="3">
        <f t="shared" si="11"/>
        <v>66.687197100263788</v>
      </c>
      <c r="T14" s="3">
        <f t="shared" si="12"/>
        <v>31.983327494590615</v>
      </c>
      <c r="U14" s="3">
        <f t="shared" si="13"/>
        <v>1.3294754051456117</v>
      </c>
      <c r="V14" s="3">
        <f t="shared" si="14"/>
        <v>100.00000000000001</v>
      </c>
      <c r="Y14" s="3">
        <f t="shared" si="2"/>
        <v>1.3294754051456117</v>
      </c>
      <c r="Z14" s="3">
        <f t="shared" si="15"/>
        <v>0</v>
      </c>
      <c r="AB14">
        <v>66.687197100263788</v>
      </c>
      <c r="AC14" s="52">
        <v>0</v>
      </c>
    </row>
    <row r="15" spans="1:32" x14ac:dyDescent="0.3">
      <c r="A15" t="s">
        <v>95</v>
      </c>
      <c r="B15">
        <v>0.36649999999999999</v>
      </c>
      <c r="C15">
        <v>53.612400000000001</v>
      </c>
      <c r="D15">
        <v>44.255699999999997</v>
      </c>
      <c r="E15">
        <v>-2.2599999999999999E-3</v>
      </c>
      <c r="F15">
        <v>-4.1599999999999996E-3</v>
      </c>
      <c r="G15">
        <v>1.3999999999999999E-4</v>
      </c>
      <c r="H15">
        <v>98.228300000000004</v>
      </c>
      <c r="J15">
        <f t="shared" si="3"/>
        <v>-2.0933333333333329E-3</v>
      </c>
      <c r="K15" s="10">
        <f t="shared" si="4"/>
        <v>-20.93333333333333</v>
      </c>
      <c r="L15" s="7">
        <f t="shared" si="5"/>
        <v>0.21548395145191976</v>
      </c>
      <c r="N15" s="3">
        <f t="shared" si="6"/>
        <v>44.255699999999997</v>
      </c>
      <c r="O15" s="3">
        <f t="shared" si="7"/>
        <v>1.672252027448534</v>
      </c>
      <c r="P15" s="3">
        <f t="shared" si="8"/>
        <v>0.7924028648164726</v>
      </c>
      <c r="Q15" s="3">
        <f t="shared" si="9"/>
        <v>4.8905791299706436E-3</v>
      </c>
      <c r="R15" s="3">
        <f t="shared" si="10"/>
        <v>2.4695454713949774</v>
      </c>
      <c r="S15" s="3">
        <f t="shared" si="11"/>
        <v>67.714972120109422</v>
      </c>
      <c r="T15" s="3">
        <f t="shared" si="12"/>
        <v>32.086992282384109</v>
      </c>
      <c r="U15" s="3">
        <f t="shared" si="13"/>
        <v>0.19803559750645497</v>
      </c>
      <c r="V15" s="3">
        <f t="shared" si="14"/>
        <v>99.999999999999986</v>
      </c>
      <c r="Y15" s="3">
        <f t="shared" si="2"/>
        <v>0.19803559750645497</v>
      </c>
      <c r="Z15" s="3">
        <f t="shared" si="15"/>
        <v>0</v>
      </c>
      <c r="AB15">
        <v>67.714972120109422</v>
      </c>
      <c r="AC15" s="52">
        <v>0</v>
      </c>
    </row>
    <row r="16" spans="1:32" x14ac:dyDescent="0.3">
      <c r="A16" t="s">
        <v>96</v>
      </c>
      <c r="B16">
        <v>2.6171500000000001</v>
      </c>
      <c r="C16">
        <v>51.552799999999998</v>
      </c>
      <c r="D16">
        <v>42.601599999999998</v>
      </c>
      <c r="E16">
        <v>8.0099999999999998E-3</v>
      </c>
      <c r="F16">
        <v>4.2500000000000003E-3</v>
      </c>
      <c r="G16">
        <v>1.0840000000000001E-2</v>
      </c>
      <c r="H16">
        <v>96.794700000000006</v>
      </c>
      <c r="J16">
        <f t="shared" si="3"/>
        <v>7.7000000000000011E-3</v>
      </c>
      <c r="K16" s="10">
        <f t="shared" si="4"/>
        <v>77.000000000000014</v>
      </c>
      <c r="L16" s="7">
        <f t="shared" si="5"/>
        <v>0.33059189342753076</v>
      </c>
      <c r="N16" s="3">
        <f t="shared" si="6"/>
        <v>42.601599999999998</v>
      </c>
      <c r="O16" s="3">
        <f t="shared" si="7"/>
        <v>1.6080099812850903</v>
      </c>
      <c r="P16" s="3">
        <f t="shared" si="8"/>
        <v>0.76278603401969558</v>
      </c>
      <c r="Q16" s="3">
        <f t="shared" si="9"/>
        <v>3.492327195089405E-2</v>
      </c>
      <c r="R16" s="3">
        <f t="shared" si="10"/>
        <v>2.4057192872556796</v>
      </c>
      <c r="S16" s="3">
        <f t="shared" si="11"/>
        <v>66.841131041495089</v>
      </c>
      <c r="T16" s="3">
        <f t="shared" si="12"/>
        <v>31.707192026125483</v>
      </c>
      <c r="U16" s="3">
        <f t="shared" si="13"/>
        <v>1.4516769323794514</v>
      </c>
      <c r="V16" s="3">
        <f t="shared" si="14"/>
        <v>100.00000000000003</v>
      </c>
      <c r="Y16" s="3">
        <f t="shared" si="2"/>
        <v>1.4516769323794514</v>
      </c>
      <c r="Z16" s="3">
        <f t="shared" si="15"/>
        <v>77.000000000000014</v>
      </c>
      <c r="AB16">
        <v>66.841131041495089</v>
      </c>
      <c r="AC16" s="52">
        <v>77.000000000000014</v>
      </c>
    </row>
    <row r="17" spans="1:29" x14ac:dyDescent="0.3">
      <c r="A17" t="s">
        <v>97</v>
      </c>
      <c r="B17">
        <v>0.37168000000000001</v>
      </c>
      <c r="C17">
        <v>53.460999999999999</v>
      </c>
      <c r="D17">
        <v>44.701300000000003</v>
      </c>
      <c r="E17">
        <v>9.7999999999999997E-4</v>
      </c>
      <c r="F17">
        <v>-4.6499999999999996E-3</v>
      </c>
      <c r="G17">
        <v>2.3999999999999998E-3</v>
      </c>
      <c r="H17">
        <v>98.532799999999995</v>
      </c>
      <c r="J17">
        <f t="shared" si="3"/>
        <v>-4.2333333333333329E-4</v>
      </c>
      <c r="K17" s="10">
        <f t="shared" si="4"/>
        <v>-4.2333333333333325</v>
      </c>
      <c r="L17" s="7">
        <f t="shared" si="5"/>
        <v>0.37286235172424326</v>
      </c>
      <c r="N17" s="3">
        <f t="shared" si="6"/>
        <v>44.701300000000003</v>
      </c>
      <c r="O17" s="3">
        <f t="shared" si="7"/>
        <v>1.6675296319401121</v>
      </c>
      <c r="P17" s="3">
        <f t="shared" si="8"/>
        <v>0.80038137869292747</v>
      </c>
      <c r="Q17" s="3">
        <f t="shared" si="9"/>
        <v>4.9597010942087003E-3</v>
      </c>
      <c r="R17" s="3">
        <f t="shared" si="10"/>
        <v>2.4728707117272481</v>
      </c>
      <c r="S17" s="3">
        <f t="shared" si="11"/>
        <v>67.432948436490548</v>
      </c>
      <c r="T17" s="3">
        <f t="shared" si="12"/>
        <v>32.366487050747502</v>
      </c>
      <c r="U17" s="3">
        <f t="shared" si="13"/>
        <v>0.2005645127619492</v>
      </c>
      <c r="V17" s="3">
        <f t="shared" si="14"/>
        <v>99.999999999999986</v>
      </c>
      <c r="Y17" s="3">
        <f t="shared" si="2"/>
        <v>0.2005645127619492</v>
      </c>
      <c r="Z17" s="3">
        <f t="shared" si="15"/>
        <v>0</v>
      </c>
      <c r="AB17">
        <v>67.432948436490548</v>
      </c>
      <c r="AC17" s="52">
        <v>0</v>
      </c>
    </row>
    <row r="18" spans="1:29" x14ac:dyDescent="0.3">
      <c r="A18" t="s">
        <v>98</v>
      </c>
      <c r="B18">
        <v>0.28062999999999999</v>
      </c>
      <c r="C18">
        <v>50.068100000000001</v>
      </c>
      <c r="D18">
        <v>41.857900000000001</v>
      </c>
      <c r="E18">
        <v>-5.0000000000000002E-5</v>
      </c>
      <c r="F18">
        <v>-9.8999999999999999E-4</v>
      </c>
      <c r="G18">
        <v>1.99E-3</v>
      </c>
      <c r="H18">
        <v>92.207499999999996</v>
      </c>
      <c r="J18">
        <f t="shared" si="3"/>
        <v>3.166666666666667E-4</v>
      </c>
      <c r="K18" s="10">
        <f t="shared" si="4"/>
        <v>3.166666666666667</v>
      </c>
      <c r="L18" s="7">
        <f t="shared" si="5"/>
        <v>0.15234609720414019</v>
      </c>
      <c r="N18" s="3">
        <f t="shared" si="6"/>
        <v>41.857900000000001</v>
      </c>
      <c r="O18" s="3">
        <f t="shared" si="7"/>
        <v>1.561699937616968</v>
      </c>
      <c r="P18" s="3">
        <f t="shared" si="8"/>
        <v>0.74947000895255145</v>
      </c>
      <c r="Q18" s="3">
        <f t="shared" si="9"/>
        <v>3.7447291166266346E-3</v>
      </c>
      <c r="R18" s="3">
        <f t="shared" si="10"/>
        <v>2.3149146756861461</v>
      </c>
      <c r="S18" s="3">
        <f t="shared" si="11"/>
        <v>67.462526978627253</v>
      </c>
      <c r="T18" s="3">
        <f t="shared" si="12"/>
        <v>32.375707702073591</v>
      </c>
      <c r="U18" s="3">
        <f t="shared" si="13"/>
        <v>0.1617653192991525</v>
      </c>
      <c r="V18" s="3">
        <f t="shared" si="14"/>
        <v>100</v>
      </c>
      <c r="Y18" s="3">
        <f t="shared" si="2"/>
        <v>0.1617653192991525</v>
      </c>
      <c r="Z18" s="3">
        <f t="shared" si="15"/>
        <v>3.166666666666667</v>
      </c>
      <c r="AB18">
        <v>67.462526978627253</v>
      </c>
      <c r="AC18" s="52" t="s">
        <v>1139</v>
      </c>
    </row>
    <row r="19" spans="1:29" x14ac:dyDescent="0.3">
      <c r="A19" t="s">
        <v>99</v>
      </c>
      <c r="B19">
        <v>0.26345000000000002</v>
      </c>
      <c r="C19">
        <v>53.449199999999998</v>
      </c>
      <c r="D19">
        <v>44.4527</v>
      </c>
      <c r="E19">
        <v>-7.0600000000000003E-3</v>
      </c>
      <c r="F19">
        <v>-6.8500000000000002E-3</v>
      </c>
      <c r="G19">
        <v>-4.1900000000000001E-3</v>
      </c>
      <c r="H19">
        <v>98.147199999999998</v>
      </c>
      <c r="J19">
        <f t="shared" si="3"/>
        <v>-6.0333333333333341E-3</v>
      </c>
      <c r="K19" s="10">
        <f t="shared" si="4"/>
        <v>-60.333333333333343</v>
      </c>
      <c r="L19" s="7">
        <f t="shared" si="5"/>
        <v>0.15998229068660488</v>
      </c>
      <c r="N19" s="3">
        <f t="shared" si="6"/>
        <v>44.4527</v>
      </c>
      <c r="O19" s="3">
        <f t="shared" si="7"/>
        <v>1.6671615720524016</v>
      </c>
      <c r="P19" s="3">
        <f t="shared" si="8"/>
        <v>0.795930170098478</v>
      </c>
      <c r="Q19" s="3">
        <f t="shared" si="9"/>
        <v>3.5154790499065925E-3</v>
      </c>
      <c r="R19" s="3">
        <f t="shared" si="10"/>
        <v>2.4666072212007863</v>
      </c>
      <c r="S19" s="3">
        <f t="shared" si="11"/>
        <v>67.58926016768892</v>
      </c>
      <c r="T19" s="3">
        <f t="shared" si="12"/>
        <v>32.268216976637476</v>
      </c>
      <c r="U19" s="3">
        <f t="shared" si="13"/>
        <v>0.14252285567360001</v>
      </c>
      <c r="V19" s="3">
        <f t="shared" si="14"/>
        <v>100</v>
      </c>
      <c r="Y19" s="3">
        <f t="shared" si="2"/>
        <v>0.14252285567360001</v>
      </c>
      <c r="Z19" s="3">
        <f t="shared" si="15"/>
        <v>0</v>
      </c>
      <c r="AB19">
        <v>67.58926016768892</v>
      </c>
      <c r="AC19" s="52">
        <v>0</v>
      </c>
    </row>
    <row r="20" spans="1:29" x14ac:dyDescent="0.3">
      <c r="A20" t="s">
        <v>100</v>
      </c>
      <c r="B20">
        <v>1.3168</v>
      </c>
      <c r="C20">
        <v>52.537199999999999</v>
      </c>
      <c r="D20">
        <v>43.667499999999997</v>
      </c>
      <c r="E20">
        <v>4.4900000000000001E-3</v>
      </c>
      <c r="F20">
        <v>-9.3000000000000005E-4</v>
      </c>
      <c r="G20">
        <v>2.3900000000000002E-3</v>
      </c>
      <c r="H20">
        <v>97.5274</v>
      </c>
      <c r="J20">
        <f t="shared" si="3"/>
        <v>1.9833333333333335E-3</v>
      </c>
      <c r="K20" s="10">
        <f t="shared" si="4"/>
        <v>19.833333333333336</v>
      </c>
      <c r="L20" s="7">
        <f t="shared" si="5"/>
        <v>0.27327885635982402</v>
      </c>
      <c r="N20" s="3">
        <f t="shared" si="6"/>
        <v>43.667499999999997</v>
      </c>
      <c r="O20" s="3">
        <f t="shared" si="7"/>
        <v>1.6387149095446036</v>
      </c>
      <c r="P20" s="3">
        <f t="shared" si="8"/>
        <v>0.78187108325872867</v>
      </c>
      <c r="Q20" s="3">
        <f t="shared" si="9"/>
        <v>1.7571390445689887E-2</v>
      </c>
      <c r="R20" s="3">
        <f t="shared" si="10"/>
        <v>2.4381573832490222</v>
      </c>
      <c r="S20" s="3">
        <f t="shared" si="11"/>
        <v>67.211203050432161</v>
      </c>
      <c r="T20" s="3">
        <f t="shared" si="12"/>
        <v>32.068113757973599</v>
      </c>
      <c r="U20" s="3">
        <f t="shared" si="13"/>
        <v>0.72068319159424932</v>
      </c>
      <c r="V20" s="3">
        <f t="shared" si="14"/>
        <v>100</v>
      </c>
      <c r="Y20" s="3">
        <f t="shared" si="2"/>
        <v>0.72068319159424932</v>
      </c>
      <c r="Z20" s="3">
        <f t="shared" si="15"/>
        <v>19.833333333333336</v>
      </c>
      <c r="AB20">
        <v>67.211203050432161</v>
      </c>
      <c r="AC20" s="52">
        <v>19.833333333333336</v>
      </c>
    </row>
    <row r="21" spans="1:29" x14ac:dyDescent="0.3">
      <c r="A21" t="s">
        <v>121</v>
      </c>
      <c r="B21">
        <v>-1.1050000000000001E-2</v>
      </c>
      <c r="C21">
        <v>54.249200000000002</v>
      </c>
      <c r="D21">
        <v>45.844299999999997</v>
      </c>
      <c r="E21">
        <v>-1E-4</v>
      </c>
      <c r="F21">
        <v>-7.2300000000000003E-3</v>
      </c>
      <c r="G21">
        <v>4.2999999999999999E-4</v>
      </c>
      <c r="H21">
        <v>100.07599999999999</v>
      </c>
      <c r="J21">
        <f t="shared" si="3"/>
        <v>-2.3000000000000004E-3</v>
      </c>
      <c r="K21" s="10">
        <f t="shared" si="4"/>
        <v>-23.000000000000004</v>
      </c>
      <c r="L21" s="7">
        <f t="shared" si="5"/>
        <v>0.427772135604927</v>
      </c>
      <c r="N21" s="3">
        <f t="shared" si="6"/>
        <v>45.844299999999997</v>
      </c>
      <c r="O21" s="3">
        <f t="shared" si="7"/>
        <v>1.6921147847785403</v>
      </c>
      <c r="P21" s="3">
        <f t="shared" si="8"/>
        <v>0.82084691136974031</v>
      </c>
      <c r="Q21" s="3">
        <f t="shared" si="9"/>
        <v>-1.4745129436882841E-4</v>
      </c>
      <c r="R21" s="3">
        <f t="shared" si="10"/>
        <v>2.5128142448539119</v>
      </c>
      <c r="S21" s="3">
        <f t="shared" si="11"/>
        <v>67.339429814356023</v>
      </c>
      <c r="T21" s="3">
        <f t="shared" si="12"/>
        <v>32.666438159954879</v>
      </c>
      <c r="U21" s="3">
        <f t="shared" si="13"/>
        <v>-5.8679743109065676E-3</v>
      </c>
      <c r="V21" s="3">
        <f t="shared" si="14"/>
        <v>100</v>
      </c>
      <c r="Y21" s="3">
        <f t="shared" si="2"/>
        <v>0</v>
      </c>
      <c r="Z21" s="3">
        <f t="shared" si="15"/>
        <v>0</v>
      </c>
      <c r="AB21">
        <v>67.339429814356023</v>
      </c>
      <c r="AC21" s="52">
        <v>0</v>
      </c>
    </row>
    <row r="22" spans="1:29" x14ac:dyDescent="0.3">
      <c r="A22" t="s">
        <v>122</v>
      </c>
      <c r="B22">
        <v>0.21883</v>
      </c>
      <c r="C22">
        <v>54.2423</v>
      </c>
      <c r="D22">
        <v>45.700800000000001</v>
      </c>
      <c r="E22">
        <v>1.09E-3</v>
      </c>
      <c r="F22">
        <v>-1.2600000000000001E-3</v>
      </c>
      <c r="G22">
        <v>-7.3999999999999999E-4</v>
      </c>
      <c r="H22">
        <v>100.161</v>
      </c>
      <c r="J22">
        <f t="shared" si="3"/>
        <v>-3.0333333333333335E-4</v>
      </c>
      <c r="K22" s="10">
        <f t="shared" si="4"/>
        <v>-3.0333333333333337</v>
      </c>
      <c r="L22" s="7">
        <f t="shared" si="5"/>
        <v>0.12343554323343556</v>
      </c>
      <c r="N22" s="3">
        <f t="shared" si="6"/>
        <v>45.700800000000001</v>
      </c>
      <c r="O22" s="3">
        <f t="shared" si="7"/>
        <v>1.6918995633187772</v>
      </c>
      <c r="P22" s="3">
        <f t="shared" si="8"/>
        <v>0.81827752909579232</v>
      </c>
      <c r="Q22" s="3">
        <f t="shared" si="9"/>
        <v>2.9200693888444089E-3</v>
      </c>
      <c r="R22" s="3">
        <f t="shared" si="10"/>
        <v>2.5130971618034139</v>
      </c>
      <c r="S22" s="3">
        <f t="shared" si="11"/>
        <v>67.323284950298529</v>
      </c>
      <c r="T22" s="3">
        <f t="shared" si="12"/>
        <v>32.560520999060429</v>
      </c>
      <c r="U22" s="3">
        <f t="shared" si="13"/>
        <v>0.11619405064104045</v>
      </c>
      <c r="V22" s="3">
        <f t="shared" si="14"/>
        <v>100</v>
      </c>
      <c r="Y22" s="3">
        <f t="shared" si="2"/>
        <v>0.11619405064104045</v>
      </c>
      <c r="Z22" s="3">
        <f t="shared" si="15"/>
        <v>0</v>
      </c>
      <c r="AB22">
        <v>67.323284950298529</v>
      </c>
      <c r="AC22" s="52">
        <v>0</v>
      </c>
    </row>
    <row r="23" spans="1:29" x14ac:dyDescent="0.3">
      <c r="A23" t="s">
        <v>123</v>
      </c>
      <c r="B23">
        <v>0.76027999999999996</v>
      </c>
      <c r="C23">
        <v>53.555199999999999</v>
      </c>
      <c r="D23">
        <v>45.095300000000002</v>
      </c>
      <c r="E23">
        <v>-1.8699999999999999E-3</v>
      </c>
      <c r="F23">
        <v>-5.8E-4</v>
      </c>
      <c r="G23">
        <v>5.1000000000000004E-4</v>
      </c>
      <c r="H23">
        <v>99.408900000000003</v>
      </c>
      <c r="J23">
        <f t="shared" si="3"/>
        <v>-6.4666666666666659E-4</v>
      </c>
      <c r="K23" s="10">
        <f t="shared" si="4"/>
        <v>-6.4666666666666659</v>
      </c>
      <c r="L23" s="7">
        <f t="shared" si="5"/>
        <v>0.11913997370040558</v>
      </c>
      <c r="N23" s="3">
        <f t="shared" si="6"/>
        <v>45.095300000000002</v>
      </c>
      <c r="O23" s="3">
        <f t="shared" si="7"/>
        <v>1.6704678727386149</v>
      </c>
      <c r="P23" s="3">
        <f t="shared" si="8"/>
        <v>0.80743598925693827</v>
      </c>
      <c r="Q23" s="3">
        <f t="shared" si="9"/>
        <v>1.0145182812917E-2</v>
      </c>
      <c r="R23" s="3">
        <f t="shared" si="10"/>
        <v>2.48804904480847</v>
      </c>
      <c r="S23" s="3">
        <f t="shared" si="11"/>
        <v>67.139668175922452</v>
      </c>
      <c r="T23" s="3">
        <f t="shared" si="12"/>
        <v>32.452575279483476</v>
      </c>
      <c r="U23" s="3">
        <f t="shared" si="13"/>
        <v>0.40775654459407878</v>
      </c>
      <c r="V23" s="3">
        <f t="shared" si="14"/>
        <v>100.00000000000001</v>
      </c>
      <c r="Y23" s="3">
        <f t="shared" si="2"/>
        <v>0.40775654459407878</v>
      </c>
      <c r="Z23" s="3">
        <f t="shared" si="15"/>
        <v>0</v>
      </c>
      <c r="AB23">
        <v>67.139668175922452</v>
      </c>
      <c r="AC23" s="52">
        <v>0</v>
      </c>
    </row>
    <row r="24" spans="1:29" x14ac:dyDescent="0.3">
      <c r="A24" t="s">
        <v>124</v>
      </c>
      <c r="B24">
        <v>2.0971199999999999</v>
      </c>
      <c r="C24">
        <v>52.628399999999999</v>
      </c>
      <c r="D24">
        <v>44.647100000000002</v>
      </c>
      <c r="E24">
        <v>1.5100000000000001E-3</v>
      </c>
      <c r="F24">
        <v>-2.49E-3</v>
      </c>
      <c r="G24">
        <v>-7.7999999999999999E-4</v>
      </c>
      <c r="H24">
        <v>99.370800000000003</v>
      </c>
      <c r="J24">
        <f t="shared" si="3"/>
        <v>-5.8666666666666665E-4</v>
      </c>
      <c r="K24" s="10">
        <f t="shared" si="4"/>
        <v>-5.8666666666666663</v>
      </c>
      <c r="L24" s="7">
        <f t="shared" si="5"/>
        <v>0.20069960969900597</v>
      </c>
      <c r="N24" s="3">
        <f t="shared" si="6"/>
        <v>44.647100000000002</v>
      </c>
      <c r="O24" s="3">
        <f t="shared" si="7"/>
        <v>1.6415595757953836</v>
      </c>
      <c r="P24" s="3">
        <f t="shared" si="8"/>
        <v>0.79941092211280218</v>
      </c>
      <c r="Q24" s="3">
        <f t="shared" si="9"/>
        <v>2.7983987189751799E-2</v>
      </c>
      <c r="R24" s="3">
        <f t="shared" si="10"/>
        <v>2.4689544850979375</v>
      </c>
      <c r="S24" s="3">
        <f t="shared" si="11"/>
        <v>66.48804527193488</v>
      </c>
      <c r="T24" s="3">
        <f t="shared" si="12"/>
        <v>32.378520014762103</v>
      </c>
      <c r="U24" s="3">
        <f t="shared" si="13"/>
        <v>1.1334347133030176</v>
      </c>
      <c r="V24" s="3">
        <f t="shared" si="14"/>
        <v>100</v>
      </c>
      <c r="Y24" s="3">
        <f t="shared" si="2"/>
        <v>1.1334347133030176</v>
      </c>
      <c r="Z24" s="3">
        <f t="shared" si="15"/>
        <v>0</v>
      </c>
      <c r="AB24">
        <v>66.48804527193488</v>
      </c>
      <c r="AC24" s="52">
        <v>0</v>
      </c>
    </row>
    <row r="25" spans="1:29" x14ac:dyDescent="0.3">
      <c r="A25" t="s">
        <v>125</v>
      </c>
      <c r="B25">
        <v>1.1177900000000001</v>
      </c>
      <c r="C25">
        <v>53.494199999999999</v>
      </c>
      <c r="D25">
        <v>45.035899999999998</v>
      </c>
      <c r="E25">
        <v>3.3E-4</v>
      </c>
      <c r="F25">
        <v>-1.5100000000000001E-3</v>
      </c>
      <c r="G25">
        <v>5.4099999999999999E-3</v>
      </c>
      <c r="H25">
        <v>99.652100000000004</v>
      </c>
      <c r="J25">
        <f t="shared" si="3"/>
        <v>1.4099999999999998E-3</v>
      </c>
      <c r="K25" s="10">
        <f t="shared" si="4"/>
        <v>14.099999999999998</v>
      </c>
      <c r="L25" s="7">
        <f t="shared" si="5"/>
        <v>0.35841874950956459</v>
      </c>
      <c r="N25" s="3">
        <f t="shared" si="6"/>
        <v>45.035899999999998</v>
      </c>
      <c r="O25" s="3">
        <f t="shared" si="7"/>
        <v>1.6685651902682468</v>
      </c>
      <c r="P25" s="3">
        <f t="shared" si="8"/>
        <v>0.80637242614145022</v>
      </c>
      <c r="Q25" s="3">
        <f t="shared" si="9"/>
        <v>1.4915799306111557E-2</v>
      </c>
      <c r="R25" s="3">
        <f t="shared" si="10"/>
        <v>2.489853415715809</v>
      </c>
      <c r="S25" s="3">
        <f t="shared" si="11"/>
        <v>67.01459530654941</v>
      </c>
      <c r="T25" s="3">
        <f t="shared" si="12"/>
        <v>32.386341342493282</v>
      </c>
      <c r="U25" s="3">
        <f t="shared" si="13"/>
        <v>0.59906335095728547</v>
      </c>
      <c r="V25" s="3">
        <f t="shared" si="14"/>
        <v>99.999999999999972</v>
      </c>
      <c r="Y25" s="3">
        <f t="shared" si="2"/>
        <v>0.59906335095728547</v>
      </c>
      <c r="Z25" s="3">
        <f t="shared" si="15"/>
        <v>14.099999999999998</v>
      </c>
      <c r="AB25">
        <v>67.01459530654941</v>
      </c>
      <c r="AC25" s="52">
        <v>14.099999999999998</v>
      </c>
    </row>
    <row r="26" spans="1:29" x14ac:dyDescent="0.3">
      <c r="A26" t="s">
        <v>126</v>
      </c>
      <c r="B26">
        <v>1.7575499999999999</v>
      </c>
      <c r="C26">
        <v>53.4831</v>
      </c>
      <c r="D26">
        <v>44.552599999999998</v>
      </c>
      <c r="E26">
        <v>-7.5000000000000002E-4</v>
      </c>
      <c r="F26">
        <v>1.56E-3</v>
      </c>
      <c r="G26">
        <v>4.5199999999999997E-3</v>
      </c>
      <c r="H26">
        <v>99.798500000000004</v>
      </c>
      <c r="J26">
        <f t="shared" si="3"/>
        <v>1.7766666666666666E-3</v>
      </c>
      <c r="K26" s="10">
        <f t="shared" si="4"/>
        <v>17.766666666666666</v>
      </c>
      <c r="L26" s="7">
        <f t="shared" si="5"/>
        <v>0.26416724500462452</v>
      </c>
      <c r="N26" s="3">
        <f t="shared" si="6"/>
        <v>44.552599999999998</v>
      </c>
      <c r="O26" s="3">
        <f t="shared" si="7"/>
        <v>1.6682189644416718</v>
      </c>
      <c r="P26" s="3">
        <f t="shared" si="8"/>
        <v>0.79771888988361683</v>
      </c>
      <c r="Q26" s="3">
        <f t="shared" si="9"/>
        <v>2.3452762209767813E-2</v>
      </c>
      <c r="R26" s="3">
        <f t="shared" si="10"/>
        <v>2.4893906165350566</v>
      </c>
      <c r="S26" s="3">
        <f t="shared" si="11"/>
        <v>67.013145842239879</v>
      </c>
      <c r="T26" s="3">
        <f t="shared" si="12"/>
        <v>32.044745592957568</v>
      </c>
      <c r="U26" s="3">
        <f t="shared" si="13"/>
        <v>0.94210856480255167</v>
      </c>
      <c r="V26" s="3">
        <f t="shared" si="14"/>
        <v>100</v>
      </c>
      <c r="Y26" s="3">
        <f t="shared" si="2"/>
        <v>0.94210856480255167</v>
      </c>
      <c r="Z26" s="3">
        <f t="shared" si="15"/>
        <v>17.766666666666666</v>
      </c>
      <c r="AB26">
        <v>67.013145842239879</v>
      </c>
      <c r="AC26" s="52">
        <v>17.766666666666666</v>
      </c>
    </row>
    <row r="27" spans="1:29" x14ac:dyDescent="0.3">
      <c r="A27" t="s">
        <v>127</v>
      </c>
      <c r="B27">
        <v>-2.1199999999999999E-3</v>
      </c>
      <c r="C27">
        <v>54.627600000000001</v>
      </c>
      <c r="D27">
        <v>45.377899999999997</v>
      </c>
      <c r="E27">
        <v>3.1E-4</v>
      </c>
      <c r="F27">
        <v>-3.8999999999999998E-3</v>
      </c>
      <c r="G27">
        <v>-3.3500000000000001E-3</v>
      </c>
      <c r="H27">
        <v>99.996399999999994</v>
      </c>
      <c r="J27">
        <f t="shared" si="3"/>
        <v>-2.3133333333333335E-3</v>
      </c>
      <c r="K27" s="10">
        <f t="shared" si="4"/>
        <v>-23.133333333333336</v>
      </c>
      <c r="L27" s="7">
        <f t="shared" si="5"/>
        <v>0.2288456539533433</v>
      </c>
      <c r="N27" s="3">
        <f t="shared" si="6"/>
        <v>45.377899999999997</v>
      </c>
      <c r="O27" s="3">
        <f t="shared" si="7"/>
        <v>1.7039176543980037</v>
      </c>
      <c r="P27" s="3">
        <f t="shared" si="8"/>
        <v>0.81249597135183516</v>
      </c>
      <c r="Q27" s="3">
        <f t="shared" si="9"/>
        <v>-2.8289298105150787E-5</v>
      </c>
      <c r="R27" s="3">
        <f t="shared" si="10"/>
        <v>2.5163853364517337</v>
      </c>
      <c r="S27" s="3">
        <f t="shared" si="11"/>
        <v>67.712906672737091</v>
      </c>
      <c r="T27" s="3">
        <f t="shared" si="12"/>
        <v>32.288217531004499</v>
      </c>
      <c r="U27" s="3">
        <f t="shared" si="13"/>
        <v>-1.1242037415875475E-3</v>
      </c>
      <c r="V27" s="3">
        <f t="shared" si="14"/>
        <v>100.00000000000001</v>
      </c>
      <c r="Y27" s="3">
        <f t="shared" si="2"/>
        <v>0</v>
      </c>
      <c r="Z27" s="3">
        <f t="shared" si="15"/>
        <v>0</v>
      </c>
      <c r="AB27">
        <v>67.712906672737091</v>
      </c>
      <c r="AC27" s="52">
        <v>0</v>
      </c>
    </row>
    <row r="28" spans="1:29" x14ac:dyDescent="0.3">
      <c r="A28" t="s">
        <v>128</v>
      </c>
      <c r="B28">
        <v>0.47953000000000001</v>
      </c>
      <c r="C28">
        <v>54.238999999999997</v>
      </c>
      <c r="D28">
        <v>45.492600000000003</v>
      </c>
      <c r="E28">
        <v>4.0099999999999997E-3</v>
      </c>
      <c r="F28">
        <v>-1.9400000000000001E-3</v>
      </c>
      <c r="G28">
        <v>1.14E-3</v>
      </c>
      <c r="H28">
        <v>100.214</v>
      </c>
      <c r="J28">
        <f t="shared" si="3"/>
        <v>1.07E-3</v>
      </c>
      <c r="K28" s="10">
        <f t="shared" si="4"/>
        <v>10.7</v>
      </c>
      <c r="L28" s="7">
        <f t="shared" si="5"/>
        <v>0.29756175829565196</v>
      </c>
      <c r="N28" s="3">
        <f t="shared" si="6"/>
        <v>45.492600000000003</v>
      </c>
      <c r="O28" s="3">
        <f t="shared" si="7"/>
        <v>1.6917966313162818</v>
      </c>
      <c r="P28" s="3">
        <f t="shared" si="8"/>
        <v>0.81454968666069838</v>
      </c>
      <c r="Q28" s="3">
        <f t="shared" si="9"/>
        <v>6.3988524152655459E-3</v>
      </c>
      <c r="R28" s="3">
        <f t="shared" si="10"/>
        <v>2.5127451703922454</v>
      </c>
      <c r="S28" s="3">
        <f t="shared" si="11"/>
        <v>67.328619362232757</v>
      </c>
      <c r="T28" s="3">
        <f t="shared" si="12"/>
        <v>32.416724794004686</v>
      </c>
      <c r="U28" s="3">
        <f t="shared" si="13"/>
        <v>0.25465584376256784</v>
      </c>
      <c r="V28" s="3">
        <f t="shared" si="14"/>
        <v>100.00000000000001</v>
      </c>
      <c r="Y28" s="3">
        <f t="shared" si="2"/>
        <v>0.25465584376256784</v>
      </c>
      <c r="Z28" s="3">
        <f t="shared" si="15"/>
        <v>10.7</v>
      </c>
      <c r="AB28">
        <v>67.328619362232757</v>
      </c>
      <c r="AC28" s="52">
        <v>10.7</v>
      </c>
    </row>
    <row r="29" spans="1:29" x14ac:dyDescent="0.3">
      <c r="A29" t="s">
        <v>129</v>
      </c>
      <c r="B29">
        <v>1.6368100000000001</v>
      </c>
      <c r="C29">
        <v>53.146700000000003</v>
      </c>
      <c r="D29">
        <v>44.014299999999999</v>
      </c>
      <c r="E29">
        <v>-1.83E-3</v>
      </c>
      <c r="F29">
        <v>-4.4400000000000004E-3</v>
      </c>
      <c r="G29">
        <v>6.8000000000000005E-4</v>
      </c>
      <c r="H29">
        <v>98.792199999999994</v>
      </c>
      <c r="J29">
        <f t="shared" si="3"/>
        <v>-1.8633333333333334E-3</v>
      </c>
      <c r="K29" s="10">
        <f t="shared" si="4"/>
        <v>-18.633333333333333</v>
      </c>
      <c r="L29" s="7">
        <f t="shared" si="5"/>
        <v>0.25601627552429818</v>
      </c>
      <c r="N29" s="3">
        <f t="shared" si="6"/>
        <v>44.014299999999999</v>
      </c>
      <c r="O29" s="3">
        <f t="shared" si="7"/>
        <v>1.6577261384903306</v>
      </c>
      <c r="P29" s="3">
        <f t="shared" si="8"/>
        <v>0.78808057296329448</v>
      </c>
      <c r="Q29" s="3">
        <f t="shared" si="9"/>
        <v>2.1841606618628238E-2</v>
      </c>
      <c r="R29" s="3">
        <f t="shared" si="10"/>
        <v>2.4676483180722535</v>
      </c>
      <c r="S29" s="3">
        <f t="shared" si="11"/>
        <v>67.178378959014694</v>
      </c>
      <c r="T29" s="3">
        <f t="shared" si="12"/>
        <v>31.936502750073775</v>
      </c>
      <c r="U29" s="3">
        <f t="shared" si="13"/>
        <v>0.88511829091152971</v>
      </c>
      <c r="V29" s="3">
        <f t="shared" si="14"/>
        <v>100</v>
      </c>
      <c r="Y29" s="3">
        <f t="shared" si="2"/>
        <v>0.88511829091152971</v>
      </c>
      <c r="Z29" s="3">
        <f t="shared" si="15"/>
        <v>0</v>
      </c>
      <c r="AB29">
        <v>67.178378959014694</v>
      </c>
      <c r="AC29" s="52">
        <v>0</v>
      </c>
    </row>
    <row r="30" spans="1:29" x14ac:dyDescent="0.3">
      <c r="A30" t="s">
        <v>130</v>
      </c>
      <c r="B30">
        <v>1.6141300000000001</v>
      </c>
      <c r="C30">
        <v>53.790700000000001</v>
      </c>
      <c r="D30">
        <v>44.329500000000003</v>
      </c>
      <c r="E30">
        <v>3.3E-3</v>
      </c>
      <c r="F30">
        <v>-8.3000000000000001E-4</v>
      </c>
      <c r="G30">
        <v>9.5E-4</v>
      </c>
      <c r="H30">
        <v>99.737799999999993</v>
      </c>
      <c r="J30">
        <f t="shared" si="3"/>
        <v>1.14E-3</v>
      </c>
      <c r="K30" s="10">
        <f t="shared" si="4"/>
        <v>11.4</v>
      </c>
      <c r="L30" s="7">
        <f t="shared" si="5"/>
        <v>0.20715453169071629</v>
      </c>
      <c r="N30" s="3">
        <f t="shared" si="6"/>
        <v>44.329500000000003</v>
      </c>
      <c r="O30" s="3">
        <f t="shared" si="7"/>
        <v>1.6778134747348721</v>
      </c>
      <c r="P30" s="3">
        <f t="shared" si="8"/>
        <v>0.79372426141450314</v>
      </c>
      <c r="Q30" s="3">
        <f t="shared" si="9"/>
        <v>2.1538964504937284E-2</v>
      </c>
      <c r="R30" s="3">
        <f t="shared" si="10"/>
        <v>2.4930767006543126</v>
      </c>
      <c r="S30" s="3">
        <f t="shared" si="11"/>
        <v>67.298911192524756</v>
      </c>
      <c r="T30" s="3">
        <f t="shared" si="12"/>
        <v>31.83713767034078</v>
      </c>
      <c r="U30" s="3">
        <f t="shared" si="13"/>
        <v>0.86395113713446303</v>
      </c>
      <c r="V30" s="3">
        <f t="shared" si="14"/>
        <v>100</v>
      </c>
      <c r="Y30" s="3">
        <f t="shared" si="2"/>
        <v>0.86395113713446303</v>
      </c>
      <c r="Z30" s="3">
        <f t="shared" si="15"/>
        <v>11.4</v>
      </c>
      <c r="AB30">
        <v>67.298911192524756</v>
      </c>
      <c r="AC30" s="52">
        <v>11.4</v>
      </c>
    </row>
    <row r="31" spans="1:29" x14ac:dyDescent="0.3">
      <c r="A31" t="s">
        <v>131</v>
      </c>
      <c r="B31">
        <v>1.63988</v>
      </c>
      <c r="C31">
        <v>53.5246</v>
      </c>
      <c r="D31">
        <v>44.8249</v>
      </c>
      <c r="E31">
        <v>5.9000000000000003E-4</v>
      </c>
      <c r="F31">
        <v>-4.3800000000000002E-3</v>
      </c>
      <c r="G31">
        <v>9.3999999999999997E-4</v>
      </c>
      <c r="H31">
        <v>99.986500000000007</v>
      </c>
      <c r="J31">
        <f t="shared" si="3"/>
        <v>-9.5E-4</v>
      </c>
      <c r="K31" s="10">
        <f t="shared" si="4"/>
        <v>-9.5</v>
      </c>
      <c r="L31" s="7">
        <f t="shared" si="5"/>
        <v>0.29756175829565196</v>
      </c>
      <c r="N31" s="3">
        <f t="shared" si="6"/>
        <v>44.8249</v>
      </c>
      <c r="O31" s="3">
        <f t="shared" si="7"/>
        <v>1.6695134123518403</v>
      </c>
      <c r="P31" s="3">
        <f t="shared" si="8"/>
        <v>0.80259444941808411</v>
      </c>
      <c r="Q31" s="3">
        <f t="shared" si="9"/>
        <v>2.1882572724846543E-2</v>
      </c>
      <c r="R31" s="3">
        <f t="shared" si="10"/>
        <v>2.4939904344947705</v>
      </c>
      <c r="S31" s="3">
        <f t="shared" si="11"/>
        <v>66.941452110663292</v>
      </c>
      <c r="T31" s="3">
        <f t="shared" si="12"/>
        <v>32.181135834254825</v>
      </c>
      <c r="U31" s="3">
        <f t="shared" si="13"/>
        <v>0.8774120550818989</v>
      </c>
      <c r="V31" s="3">
        <f t="shared" si="14"/>
        <v>100.00000000000001</v>
      </c>
      <c r="Y31" s="3">
        <f t="shared" si="2"/>
        <v>0.8774120550818989</v>
      </c>
      <c r="Z31" s="3">
        <f t="shared" si="15"/>
        <v>0</v>
      </c>
      <c r="AB31">
        <v>66.941452110663292</v>
      </c>
      <c r="AC31" s="52">
        <v>0</v>
      </c>
    </row>
    <row r="32" spans="1:29" x14ac:dyDescent="0.3">
      <c r="A32" t="s">
        <v>132</v>
      </c>
      <c r="B32">
        <v>1.36331</v>
      </c>
      <c r="C32">
        <v>53.8887</v>
      </c>
      <c r="D32">
        <v>44.564300000000003</v>
      </c>
      <c r="E32">
        <v>8.1999999999999998E-4</v>
      </c>
      <c r="F32">
        <v>-4.2300000000000003E-3</v>
      </c>
      <c r="G32">
        <v>-5.9699999999999996E-3</v>
      </c>
      <c r="H32">
        <v>99.806899999999999</v>
      </c>
      <c r="J32">
        <f t="shared" si="3"/>
        <v>-3.1266666666666665E-3</v>
      </c>
      <c r="K32" s="10">
        <f t="shared" si="4"/>
        <v>-31.266666666666666</v>
      </c>
      <c r="L32" s="7">
        <f t="shared" si="5"/>
        <v>0.35269013784529518</v>
      </c>
      <c r="N32" s="3">
        <f t="shared" si="6"/>
        <v>44.564300000000003</v>
      </c>
      <c r="O32" s="3">
        <f t="shared" si="7"/>
        <v>1.6808702432938241</v>
      </c>
      <c r="P32" s="3">
        <f t="shared" si="8"/>
        <v>0.79792837958818263</v>
      </c>
      <c r="Q32" s="3">
        <f t="shared" si="9"/>
        <v>1.8192020282892983E-2</v>
      </c>
      <c r="R32" s="3">
        <f t="shared" si="10"/>
        <v>2.4969906431648998</v>
      </c>
      <c r="S32" s="3">
        <f t="shared" si="11"/>
        <v>67.315840685864373</v>
      </c>
      <c r="T32" s="3">
        <f t="shared" si="12"/>
        <v>31.955601506652819</v>
      </c>
      <c r="U32" s="3">
        <f t="shared" si="13"/>
        <v>0.72855780748280485</v>
      </c>
      <c r="V32" s="3">
        <f t="shared" si="14"/>
        <v>99.999999999999986</v>
      </c>
      <c r="Y32" s="3">
        <f t="shared" si="2"/>
        <v>0.72855780748280485</v>
      </c>
      <c r="Z32" s="3">
        <f t="shared" si="15"/>
        <v>0</v>
      </c>
      <c r="AB32">
        <v>67.315840685864373</v>
      </c>
      <c r="AC32" s="52">
        <v>0</v>
      </c>
    </row>
    <row r="33" spans="1:29" x14ac:dyDescent="0.3">
      <c r="A33" t="s">
        <v>133</v>
      </c>
      <c r="B33">
        <v>1.2720100000000001</v>
      </c>
      <c r="C33">
        <v>53.9069</v>
      </c>
      <c r="D33">
        <v>44.944400000000002</v>
      </c>
      <c r="E33">
        <v>1.1E-4</v>
      </c>
      <c r="F33">
        <v>-2.6900000000000001E-3</v>
      </c>
      <c r="G33">
        <v>2.6099999999999999E-3</v>
      </c>
      <c r="H33">
        <v>100.123</v>
      </c>
      <c r="J33">
        <f t="shared" si="3"/>
        <v>9.9999999999998822E-6</v>
      </c>
      <c r="K33" s="10">
        <f t="shared" si="4"/>
        <v>9.9999999999998826E-2</v>
      </c>
      <c r="L33" s="7">
        <f t="shared" si="5"/>
        <v>0.26514147167125701</v>
      </c>
      <c r="N33" s="3">
        <f t="shared" si="6"/>
        <v>44.944400000000002</v>
      </c>
      <c r="O33" s="3">
        <f t="shared" si="7"/>
        <v>1.6814379288833436</v>
      </c>
      <c r="P33" s="3">
        <f t="shared" si="8"/>
        <v>0.80473410922112798</v>
      </c>
      <c r="Q33" s="3">
        <f t="shared" si="9"/>
        <v>1.6973712303175875E-2</v>
      </c>
      <c r="R33" s="3">
        <f t="shared" si="10"/>
        <v>2.5031457504076471</v>
      </c>
      <c r="S33" s="3">
        <f t="shared" si="11"/>
        <v>67.172993366827114</v>
      </c>
      <c r="T33" s="3">
        <f t="shared" si="12"/>
        <v>32.148911388402929</v>
      </c>
      <c r="U33" s="3">
        <f t="shared" si="13"/>
        <v>0.67809524476997163</v>
      </c>
      <c r="V33" s="3">
        <f t="shared" si="14"/>
        <v>100.00000000000001</v>
      </c>
      <c r="Y33" s="3">
        <f t="shared" si="2"/>
        <v>0.67809524476997163</v>
      </c>
      <c r="Z33" s="3">
        <f t="shared" si="15"/>
        <v>9.9999999999998826E-2</v>
      </c>
      <c r="AB33">
        <v>67.172993366827114</v>
      </c>
      <c r="AC33" s="52">
        <v>9.9999999999998826E-2</v>
      </c>
    </row>
    <row r="34" spans="1:29" x14ac:dyDescent="0.3">
      <c r="A34" t="s">
        <v>134</v>
      </c>
      <c r="B34">
        <v>1.3950000000000001E-2</v>
      </c>
      <c r="C34">
        <v>55.258899999999997</v>
      </c>
      <c r="D34">
        <v>46.200800000000001</v>
      </c>
      <c r="E34">
        <v>1.91E-3</v>
      </c>
      <c r="F34">
        <v>2.32E-3</v>
      </c>
      <c r="G34">
        <v>7.7999999999999999E-4</v>
      </c>
      <c r="H34">
        <v>101.479</v>
      </c>
      <c r="J34">
        <f t="shared" si="3"/>
        <v>1.6700000000000003E-3</v>
      </c>
      <c r="K34" s="10">
        <f t="shared" si="4"/>
        <v>16.700000000000003</v>
      </c>
      <c r="L34" s="7">
        <f t="shared" si="5"/>
        <v>7.9755877526361665E-2</v>
      </c>
      <c r="N34" s="3">
        <f t="shared" si="6"/>
        <v>46.200800000000001</v>
      </c>
      <c r="O34" s="3">
        <f t="shared" si="7"/>
        <v>1.7236088583905176</v>
      </c>
      <c r="P34" s="3">
        <f t="shared" si="8"/>
        <v>0.82723008057296332</v>
      </c>
      <c r="Q34" s="3">
        <f t="shared" si="9"/>
        <v>1.8614891913530825E-4</v>
      </c>
      <c r="R34" s="3">
        <f t="shared" si="10"/>
        <v>2.5510250878826164</v>
      </c>
      <c r="S34" s="3">
        <f t="shared" si="11"/>
        <v>67.56534330366523</v>
      </c>
      <c r="T34" s="3">
        <f t="shared" si="12"/>
        <v>32.427359672090674</v>
      </c>
      <c r="U34" s="3">
        <f t="shared" si="13"/>
        <v>7.2970242440780642E-3</v>
      </c>
      <c r="V34" s="3">
        <f t="shared" si="14"/>
        <v>99.999999999999986</v>
      </c>
      <c r="Y34" s="3">
        <f t="shared" ref="Y34:Y65" si="16">IF(U34&gt;=0, U34, 0)</f>
        <v>7.2970242440780642E-3</v>
      </c>
      <c r="Z34" s="3">
        <f t="shared" si="15"/>
        <v>16.700000000000003</v>
      </c>
      <c r="AB34">
        <v>67.56534330366523</v>
      </c>
      <c r="AC34" s="52">
        <v>16.700000000000003</v>
      </c>
    </row>
    <row r="35" spans="1:29" x14ac:dyDescent="0.3">
      <c r="A35" t="s">
        <v>135</v>
      </c>
      <c r="B35">
        <v>1.13954</v>
      </c>
      <c r="C35">
        <v>53.965000000000003</v>
      </c>
      <c r="D35">
        <v>45.167200000000001</v>
      </c>
      <c r="E35">
        <v>4.4999999999999999E-4</v>
      </c>
      <c r="F35">
        <v>1.17E-3</v>
      </c>
      <c r="G35">
        <v>-2.5600000000000002E-3</v>
      </c>
      <c r="H35">
        <v>100.271</v>
      </c>
      <c r="J35">
        <f t="shared" si="3"/>
        <v>-3.1333333333333343E-4</v>
      </c>
      <c r="K35" s="10">
        <f t="shared" si="4"/>
        <v>-3.1333333333333342</v>
      </c>
      <c r="L35" s="7">
        <f t="shared" si="5"/>
        <v>0.19786948560435824</v>
      </c>
      <c r="N35" s="3">
        <f t="shared" si="6"/>
        <v>45.167200000000001</v>
      </c>
      <c r="O35" s="3">
        <f t="shared" si="7"/>
        <v>1.6832501559575794</v>
      </c>
      <c r="P35" s="3">
        <f t="shared" si="8"/>
        <v>0.80872336615935536</v>
      </c>
      <c r="Q35" s="3">
        <f t="shared" si="9"/>
        <v>1.5206031491860155E-2</v>
      </c>
      <c r="R35" s="3">
        <f t="shared" si="10"/>
        <v>2.5071795536087951</v>
      </c>
      <c r="S35" s="3">
        <f t="shared" si="11"/>
        <v>67.137200187147968</v>
      </c>
      <c r="T35" s="3">
        <f t="shared" si="12"/>
        <v>32.256300311451234</v>
      </c>
      <c r="U35" s="3">
        <f t="shared" si="13"/>
        <v>0.60649950140080033</v>
      </c>
      <c r="V35" s="3">
        <f t="shared" si="14"/>
        <v>100</v>
      </c>
      <c r="Y35" s="3">
        <f t="shared" si="16"/>
        <v>0.60649950140080033</v>
      </c>
      <c r="Z35" s="3">
        <f t="shared" si="15"/>
        <v>0</v>
      </c>
      <c r="AB35">
        <v>67.137200187147968</v>
      </c>
      <c r="AC35" s="52">
        <v>0</v>
      </c>
    </row>
    <row r="36" spans="1:29" x14ac:dyDescent="0.3">
      <c r="A36" t="s">
        <v>136</v>
      </c>
      <c r="B36">
        <v>1.90524</v>
      </c>
      <c r="C36">
        <v>53.591000000000001</v>
      </c>
      <c r="D36">
        <v>44.483899999999998</v>
      </c>
      <c r="E36">
        <v>1.0200000000000001E-3</v>
      </c>
      <c r="F36">
        <v>-1.4599999999999999E-3</v>
      </c>
      <c r="G36">
        <v>-1.0200000000000001E-3</v>
      </c>
      <c r="H36">
        <v>99.978700000000003</v>
      </c>
      <c r="J36">
        <f t="shared" si="3"/>
        <v>-4.8666666666666666E-4</v>
      </c>
      <c r="K36" s="10">
        <f t="shared" si="4"/>
        <v>-4.8666666666666663</v>
      </c>
      <c r="L36" s="7">
        <f t="shared" si="5"/>
        <v>0.13232283753507304</v>
      </c>
      <c r="N36" s="3">
        <f t="shared" si="6"/>
        <v>44.483899999999998</v>
      </c>
      <c r="O36" s="3">
        <f t="shared" si="7"/>
        <v>1.6715845290081097</v>
      </c>
      <c r="P36" s="3">
        <f t="shared" si="8"/>
        <v>0.79648880931065347</v>
      </c>
      <c r="Q36" s="3">
        <f t="shared" si="9"/>
        <v>2.5423538831064855E-2</v>
      </c>
      <c r="R36" s="3">
        <f t="shared" si="10"/>
        <v>2.4934968771498283</v>
      </c>
      <c r="S36" s="3">
        <f t="shared" si="11"/>
        <v>67.037763083898511</v>
      </c>
      <c r="T36" s="3">
        <f t="shared" si="12"/>
        <v>31.942643145439735</v>
      </c>
      <c r="U36" s="3">
        <f t="shared" si="13"/>
        <v>1.0195937706617475</v>
      </c>
      <c r="V36" s="3">
        <f t="shared" si="14"/>
        <v>99.999999999999986</v>
      </c>
      <c r="Y36" s="3">
        <f t="shared" si="16"/>
        <v>1.0195937706617475</v>
      </c>
      <c r="Z36" s="3">
        <f t="shared" si="15"/>
        <v>0</v>
      </c>
      <c r="AB36">
        <v>67.037763083898511</v>
      </c>
      <c r="AC36" s="52">
        <v>0</v>
      </c>
    </row>
    <row r="37" spans="1:29" x14ac:dyDescent="0.3">
      <c r="A37" t="s">
        <v>204</v>
      </c>
      <c r="B37">
        <v>-6.0600000000000003E-3</v>
      </c>
      <c r="C37">
        <v>61.539700000000003</v>
      </c>
      <c r="D37">
        <v>46.153700000000001</v>
      </c>
      <c r="E37">
        <v>-6.4999999999999997E-4</v>
      </c>
      <c r="F37">
        <v>-2.7200000000000002E-3</v>
      </c>
      <c r="G37">
        <v>9.7999999999999997E-4</v>
      </c>
      <c r="H37">
        <v>107.685</v>
      </c>
      <c r="J37">
        <f t="shared" si="3"/>
        <v>-7.9666666666666677E-4</v>
      </c>
      <c r="K37" s="10">
        <f t="shared" si="4"/>
        <v>-7.9666666666666677</v>
      </c>
      <c r="L37" s="7">
        <f t="shared" si="5"/>
        <v>0.18543552338571306</v>
      </c>
      <c r="N37" s="3">
        <f t="shared" si="6"/>
        <v>46.153700000000001</v>
      </c>
      <c r="O37" s="3">
        <f t="shared" si="7"/>
        <v>1.919516531503431</v>
      </c>
      <c r="P37" s="3">
        <f t="shared" si="8"/>
        <v>0.8263867502238138</v>
      </c>
      <c r="Q37" s="3">
        <f t="shared" si="9"/>
        <v>-8.0864691753402732E-5</v>
      </c>
      <c r="R37" s="3">
        <f t="shared" si="10"/>
        <v>2.7458224170354915</v>
      </c>
      <c r="S37" s="3">
        <f t="shared" si="11"/>
        <v>69.906798035971462</v>
      </c>
      <c r="T37" s="3">
        <f t="shared" si="12"/>
        <v>30.096146972097948</v>
      </c>
      <c r="U37" s="3">
        <f t="shared" si="13"/>
        <v>-2.9450080694114131E-3</v>
      </c>
      <c r="V37" s="3">
        <f t="shared" si="14"/>
        <v>100</v>
      </c>
      <c r="Y37" s="3">
        <f t="shared" si="16"/>
        <v>0</v>
      </c>
      <c r="Z37" s="3">
        <f t="shared" si="15"/>
        <v>0</v>
      </c>
      <c r="AB37">
        <v>69.906798035971462</v>
      </c>
      <c r="AC37" s="52">
        <v>0</v>
      </c>
    </row>
    <row r="38" spans="1:29" x14ac:dyDescent="0.3">
      <c r="A38" t="s">
        <v>205</v>
      </c>
      <c r="B38">
        <v>0.75060000000000004</v>
      </c>
      <c r="C38">
        <v>60.4405</v>
      </c>
      <c r="D38">
        <v>45.352800000000002</v>
      </c>
      <c r="E38">
        <v>-1.97E-3</v>
      </c>
      <c r="F38">
        <v>-1.09E-3</v>
      </c>
      <c r="G38">
        <v>5.1900000000000002E-3</v>
      </c>
      <c r="H38">
        <v>106.54600000000001</v>
      </c>
      <c r="J38">
        <f t="shared" si="3"/>
        <v>7.1000000000000002E-4</v>
      </c>
      <c r="K38" s="10">
        <f t="shared" si="4"/>
        <v>7.1000000000000005</v>
      </c>
      <c r="L38" s="7">
        <f t="shared" si="5"/>
        <v>0.39046638779797682</v>
      </c>
      <c r="N38" s="3">
        <f t="shared" si="6"/>
        <v>45.352800000000002</v>
      </c>
      <c r="O38" s="3">
        <f t="shared" si="7"/>
        <v>1.8852308172177166</v>
      </c>
      <c r="P38" s="3">
        <f t="shared" si="8"/>
        <v>0.81204655326768127</v>
      </c>
      <c r="Q38" s="3">
        <f t="shared" si="9"/>
        <v>1.00160128102482E-2</v>
      </c>
      <c r="R38" s="3">
        <f t="shared" si="10"/>
        <v>2.7072933832956458</v>
      </c>
      <c r="S38" s="3">
        <f t="shared" si="11"/>
        <v>69.635261137556697</v>
      </c>
      <c r="T38" s="3">
        <f t="shared" si="12"/>
        <v>29.994774791609757</v>
      </c>
      <c r="U38" s="3">
        <f t="shared" si="13"/>
        <v>0.36996407083356053</v>
      </c>
      <c r="V38" s="3">
        <f t="shared" si="14"/>
        <v>100.00000000000001</v>
      </c>
      <c r="Y38" s="3">
        <f t="shared" si="16"/>
        <v>0.36996407083356053</v>
      </c>
      <c r="Z38" s="3">
        <f t="shared" si="15"/>
        <v>7.1000000000000005</v>
      </c>
      <c r="AB38">
        <v>69.635261137556697</v>
      </c>
      <c r="AC38" s="52">
        <v>7.1000000000000005</v>
      </c>
    </row>
    <row r="39" spans="1:29" x14ac:dyDescent="0.3">
      <c r="A39" t="s">
        <v>206</v>
      </c>
      <c r="B39">
        <v>0.50478000000000001</v>
      </c>
      <c r="C39">
        <v>55.428199999999997</v>
      </c>
      <c r="D39">
        <v>40.928899999999999</v>
      </c>
      <c r="E39">
        <v>7.8899999999999994E-3</v>
      </c>
      <c r="F39">
        <v>4.9800000000000001E-3</v>
      </c>
      <c r="G39">
        <v>3.7799999999999999E-3</v>
      </c>
      <c r="H39">
        <v>96.878600000000006</v>
      </c>
      <c r="J39">
        <f t="shared" si="3"/>
        <v>5.5499999999999994E-3</v>
      </c>
      <c r="K39" s="10">
        <f t="shared" si="4"/>
        <v>55.499999999999993</v>
      </c>
      <c r="L39" s="7">
        <f t="shared" si="5"/>
        <v>0.21134568838753251</v>
      </c>
      <c r="N39" s="3">
        <f t="shared" si="6"/>
        <v>40.928899999999999</v>
      </c>
      <c r="O39" s="3">
        <f t="shared" si="7"/>
        <v>1.7288895820336867</v>
      </c>
      <c r="P39" s="3">
        <f t="shared" si="8"/>
        <v>0.73283616830796772</v>
      </c>
      <c r="Q39" s="3">
        <f t="shared" si="9"/>
        <v>6.7357886309047238E-3</v>
      </c>
      <c r="R39" s="3">
        <f t="shared" si="10"/>
        <v>2.468461538972559</v>
      </c>
      <c r="S39" s="3">
        <f t="shared" si="11"/>
        <v>70.039154134574758</v>
      </c>
      <c r="T39" s="3">
        <f t="shared" si="12"/>
        <v>29.687971910350043</v>
      </c>
      <c r="U39" s="3">
        <f t="shared" si="13"/>
        <v>0.27287395507520618</v>
      </c>
      <c r="V39" s="3">
        <f t="shared" si="14"/>
        <v>100.00000000000001</v>
      </c>
      <c r="Y39" s="3">
        <f t="shared" si="16"/>
        <v>0.27287395507520618</v>
      </c>
      <c r="Z39" s="3">
        <f t="shared" si="15"/>
        <v>55.499999999999993</v>
      </c>
      <c r="AB39">
        <v>70.039154134574758</v>
      </c>
      <c r="AC39" s="52">
        <v>55.499999999999993</v>
      </c>
    </row>
    <row r="40" spans="1:29" x14ac:dyDescent="0.3">
      <c r="A40" t="s">
        <v>207</v>
      </c>
      <c r="B40">
        <v>-1.4420000000000001E-2</v>
      </c>
      <c r="C40">
        <v>61.842799999999997</v>
      </c>
      <c r="D40">
        <v>45.532899999999998</v>
      </c>
      <c r="E40">
        <v>-2.0400000000000001E-3</v>
      </c>
      <c r="F40">
        <v>4.6999999999999999E-4</v>
      </c>
      <c r="G40">
        <v>8.4000000000000003E-4</v>
      </c>
      <c r="H40">
        <v>107.361</v>
      </c>
      <c r="J40">
        <f t="shared" si="3"/>
        <v>-2.4333333333333338E-4</v>
      </c>
      <c r="K40" s="10">
        <f t="shared" si="4"/>
        <v>-2.433333333333334</v>
      </c>
      <c r="L40" s="7">
        <f t="shared" si="5"/>
        <v>0.15669184194888178</v>
      </c>
      <c r="N40" s="3">
        <f t="shared" si="6"/>
        <v>45.532899999999998</v>
      </c>
      <c r="O40" s="3">
        <f t="shared" si="7"/>
        <v>1.9289706799750466</v>
      </c>
      <c r="P40" s="3">
        <f t="shared" si="8"/>
        <v>0.81527126230975822</v>
      </c>
      <c r="Q40" s="3">
        <f t="shared" si="9"/>
        <v>-1.9242060314918604E-4</v>
      </c>
      <c r="R40" s="3">
        <f t="shared" si="10"/>
        <v>2.7440495216816552</v>
      </c>
      <c r="S40" s="3">
        <f t="shared" si="11"/>
        <v>70.296496646055488</v>
      </c>
      <c r="T40" s="3">
        <f t="shared" si="12"/>
        <v>29.71051564004318</v>
      </c>
      <c r="U40" s="3">
        <f t="shared" si="13"/>
        <v>-7.0122860986584368E-3</v>
      </c>
      <c r="V40" s="3">
        <f t="shared" si="14"/>
        <v>100.00000000000001</v>
      </c>
      <c r="Y40" s="3">
        <f t="shared" si="16"/>
        <v>0</v>
      </c>
      <c r="Z40" s="3">
        <f t="shared" si="15"/>
        <v>0</v>
      </c>
      <c r="AB40">
        <v>70.296496646055488</v>
      </c>
      <c r="AC40" s="52">
        <v>0</v>
      </c>
    </row>
    <row r="41" spans="1:29" x14ac:dyDescent="0.3">
      <c r="A41" t="s">
        <v>208</v>
      </c>
      <c r="B41">
        <v>1.788E-2</v>
      </c>
      <c r="C41">
        <v>61.089300000000001</v>
      </c>
      <c r="D41">
        <v>44.863900000000001</v>
      </c>
      <c r="E41">
        <v>-5.0000000000000002E-5</v>
      </c>
      <c r="F41">
        <v>-2.96E-3</v>
      </c>
      <c r="G41">
        <v>3.65E-3</v>
      </c>
      <c r="H41">
        <v>105.97199999999999</v>
      </c>
      <c r="J41">
        <f t="shared" si="3"/>
        <v>2.1333333333333331E-4</v>
      </c>
      <c r="K41" s="10">
        <f t="shared" si="4"/>
        <v>2.1333333333333329</v>
      </c>
      <c r="L41" s="7">
        <f t="shared" si="5"/>
        <v>0.33128587856009395</v>
      </c>
      <c r="N41" s="3">
        <f t="shared" si="6"/>
        <v>44.863900000000001</v>
      </c>
      <c r="O41" s="3">
        <f t="shared" si="7"/>
        <v>1.905467872738615</v>
      </c>
      <c r="P41" s="3">
        <f t="shared" si="8"/>
        <v>0.80329274843330345</v>
      </c>
      <c r="Q41" s="3">
        <f t="shared" si="9"/>
        <v>2.3859087269815853E-4</v>
      </c>
      <c r="R41" s="3">
        <f t="shared" si="10"/>
        <v>2.7089992120446165</v>
      </c>
      <c r="S41" s="3">
        <f t="shared" si="11"/>
        <v>70.338443225329087</v>
      </c>
      <c r="T41" s="3">
        <f t="shared" si="12"/>
        <v>29.652749430924285</v>
      </c>
      <c r="U41" s="3">
        <f t="shared" si="13"/>
        <v>8.8073437466259785E-3</v>
      </c>
      <c r="V41" s="3">
        <f t="shared" si="14"/>
        <v>100</v>
      </c>
      <c r="Y41" s="3">
        <f t="shared" si="16"/>
        <v>8.8073437466259785E-3</v>
      </c>
      <c r="Z41" s="3">
        <f t="shared" si="15"/>
        <v>2.1333333333333329</v>
      </c>
      <c r="AB41">
        <v>70.338443225329087</v>
      </c>
      <c r="AC41" s="52">
        <v>2.1333333333333329</v>
      </c>
    </row>
    <row r="42" spans="1:29" x14ac:dyDescent="0.3">
      <c r="A42" t="s">
        <v>260</v>
      </c>
      <c r="B42">
        <v>0.98197999999999996</v>
      </c>
      <c r="C42">
        <v>55.395299999999999</v>
      </c>
      <c r="D42">
        <v>46.146000000000001</v>
      </c>
      <c r="E42">
        <v>1.0300000000000001E-3</v>
      </c>
      <c r="F42">
        <v>1.91E-3</v>
      </c>
      <c r="G42">
        <v>3.13E-3</v>
      </c>
      <c r="H42">
        <v>102.529</v>
      </c>
      <c r="J42">
        <f t="shared" si="3"/>
        <v>2.0233333333333331E-3</v>
      </c>
      <c r="K42" s="10">
        <f t="shared" si="4"/>
        <v>20.233333333333331</v>
      </c>
      <c r="L42" s="7">
        <f t="shared" si="5"/>
        <v>0.10545773244922979</v>
      </c>
      <c r="N42" s="3">
        <f t="shared" si="6"/>
        <v>46.146000000000001</v>
      </c>
      <c r="O42" s="3">
        <f t="shared" si="7"/>
        <v>1.7278633811603243</v>
      </c>
      <c r="P42" s="3">
        <f t="shared" si="8"/>
        <v>0.8262488809310653</v>
      </c>
      <c r="Q42" s="3">
        <f t="shared" si="9"/>
        <v>1.3103549506271683E-2</v>
      </c>
      <c r="R42" s="3">
        <f t="shared" si="10"/>
        <v>2.5672158115976611</v>
      </c>
      <c r="S42" s="3">
        <f t="shared" si="11"/>
        <v>67.30495244515572</v>
      </c>
      <c r="T42" s="3">
        <f t="shared" si="12"/>
        <v>32.184628857394891</v>
      </c>
      <c r="U42" s="3">
        <f t="shared" si="13"/>
        <v>0.5104186974493945</v>
      </c>
      <c r="V42" s="3">
        <f t="shared" si="14"/>
        <v>100.00000000000001</v>
      </c>
      <c r="Y42" s="3">
        <f t="shared" si="16"/>
        <v>0.5104186974493945</v>
      </c>
      <c r="Z42" s="3">
        <f t="shared" si="15"/>
        <v>20.233333333333331</v>
      </c>
      <c r="AB42">
        <v>67.30495244515572</v>
      </c>
      <c r="AC42" s="52">
        <v>20.233333333333331</v>
      </c>
    </row>
    <row r="43" spans="1:29" x14ac:dyDescent="0.3">
      <c r="A43" t="s">
        <v>261</v>
      </c>
      <c r="B43">
        <v>0.19964999999999999</v>
      </c>
      <c r="C43">
        <v>56.092500000000001</v>
      </c>
      <c r="D43">
        <v>46.485199999999999</v>
      </c>
      <c r="E43">
        <v>-1.25E-3</v>
      </c>
      <c r="F43">
        <v>-2.1800000000000001E-3</v>
      </c>
      <c r="G43">
        <v>2.3400000000000001E-3</v>
      </c>
      <c r="H43">
        <v>102.776</v>
      </c>
      <c r="J43">
        <f t="shared" si="3"/>
        <v>-3.6333333333333329E-4</v>
      </c>
      <c r="K43" s="10">
        <f t="shared" si="4"/>
        <v>-3.6333333333333329</v>
      </c>
      <c r="L43" s="7">
        <f t="shared" si="5"/>
        <v>0.23868877923633811</v>
      </c>
      <c r="N43" s="3">
        <f t="shared" si="6"/>
        <v>46.485199999999999</v>
      </c>
      <c r="O43" s="3">
        <f t="shared" si="7"/>
        <v>1.749610106051154</v>
      </c>
      <c r="P43" s="3">
        <f t="shared" si="8"/>
        <v>0.83232229185317808</v>
      </c>
      <c r="Q43" s="3">
        <f t="shared" si="9"/>
        <v>2.6641313050440353E-3</v>
      </c>
      <c r="R43" s="3">
        <f t="shared" si="10"/>
        <v>2.5845965292093758</v>
      </c>
      <c r="S43" s="3">
        <f t="shared" si="11"/>
        <v>67.693741993314418</v>
      </c>
      <c r="T43" s="3">
        <f t="shared" si="12"/>
        <v>32.203180745885476</v>
      </c>
      <c r="U43" s="3">
        <f t="shared" si="13"/>
        <v>0.10307726080012145</v>
      </c>
      <c r="V43" s="3">
        <f t="shared" si="14"/>
        <v>100.00000000000001</v>
      </c>
      <c r="Y43" s="3">
        <f t="shared" si="16"/>
        <v>0.10307726080012145</v>
      </c>
      <c r="Z43" s="3">
        <f t="shared" si="15"/>
        <v>0</v>
      </c>
      <c r="AB43">
        <v>67.693741993314418</v>
      </c>
      <c r="AC43" s="52">
        <v>0</v>
      </c>
    </row>
    <row r="44" spans="1:29" x14ac:dyDescent="0.3">
      <c r="A44" t="s">
        <v>262</v>
      </c>
      <c r="B44">
        <v>0.22600999999999999</v>
      </c>
      <c r="C44">
        <v>56.031199999999998</v>
      </c>
      <c r="D44">
        <v>46.519199999999998</v>
      </c>
      <c r="E44">
        <v>-8.4000000000000003E-4</v>
      </c>
      <c r="F44">
        <v>-4.5599999999999998E-3</v>
      </c>
      <c r="G44">
        <v>8.1999999999999998E-4</v>
      </c>
      <c r="H44">
        <v>102.77200000000001</v>
      </c>
      <c r="J44">
        <f t="shared" si="3"/>
        <v>-1.5266666666666668E-3</v>
      </c>
      <c r="K44" s="10">
        <f t="shared" si="4"/>
        <v>-15.266666666666669</v>
      </c>
      <c r="L44" s="7">
        <f t="shared" si="5"/>
        <v>0.27549470654321706</v>
      </c>
      <c r="N44" s="3">
        <f t="shared" si="6"/>
        <v>46.519199999999998</v>
      </c>
      <c r="O44" s="3">
        <f t="shared" si="7"/>
        <v>1.7476980661260135</v>
      </c>
      <c r="P44" s="3">
        <f t="shared" si="8"/>
        <v>0.83293106535362571</v>
      </c>
      <c r="Q44" s="3">
        <f t="shared" si="9"/>
        <v>3.0158793701627966E-3</v>
      </c>
      <c r="R44" s="3">
        <f t="shared" si="10"/>
        <v>2.5836450108498021</v>
      </c>
      <c r="S44" s="3">
        <f t="shared" si="11"/>
        <v>67.644667080295505</v>
      </c>
      <c r="T44" s="3">
        <f t="shared" si="12"/>
        <v>32.238603285505597</v>
      </c>
      <c r="U44" s="3">
        <f t="shared" si="13"/>
        <v>0.1167296341988881</v>
      </c>
      <c r="V44" s="3">
        <f t="shared" si="14"/>
        <v>100</v>
      </c>
      <c r="Y44" s="3">
        <f t="shared" si="16"/>
        <v>0.1167296341988881</v>
      </c>
      <c r="Z44" s="3">
        <f t="shared" si="15"/>
        <v>0</v>
      </c>
      <c r="AB44">
        <v>67.644667080295505</v>
      </c>
      <c r="AC44" s="52">
        <v>0</v>
      </c>
    </row>
    <row r="45" spans="1:29" x14ac:dyDescent="0.3">
      <c r="A45" t="s">
        <v>263</v>
      </c>
      <c r="B45">
        <v>1.93309</v>
      </c>
      <c r="C45">
        <v>54.815600000000003</v>
      </c>
      <c r="D45">
        <v>45.950800000000001</v>
      </c>
      <c r="E45">
        <v>1.09E-3</v>
      </c>
      <c r="F45">
        <v>-1.7600000000000001E-3</v>
      </c>
      <c r="G45">
        <v>4.8700000000000002E-3</v>
      </c>
      <c r="H45">
        <v>102.70399999999999</v>
      </c>
      <c r="J45">
        <f t="shared" si="3"/>
        <v>1.4000000000000002E-3</v>
      </c>
      <c r="K45" s="10">
        <f t="shared" si="4"/>
        <v>14.000000000000002</v>
      </c>
      <c r="L45" s="7">
        <f t="shared" si="5"/>
        <v>0.33258532739734625</v>
      </c>
      <c r="N45" s="3">
        <f t="shared" si="6"/>
        <v>45.950800000000001</v>
      </c>
      <c r="O45" s="3">
        <f t="shared" si="7"/>
        <v>1.7097816593886463</v>
      </c>
      <c r="P45" s="3">
        <f t="shared" si="8"/>
        <v>0.82275380483437777</v>
      </c>
      <c r="Q45" s="3">
        <f t="shared" si="9"/>
        <v>2.579516946890846E-2</v>
      </c>
      <c r="R45" s="3">
        <f t="shared" si="10"/>
        <v>2.5583306336919325</v>
      </c>
      <c r="S45" s="3">
        <f t="shared" si="11"/>
        <v>66.831926916391438</v>
      </c>
      <c r="T45" s="3">
        <f t="shared" si="12"/>
        <v>32.15979177980838</v>
      </c>
      <c r="U45" s="3">
        <f t="shared" si="13"/>
        <v>1.0082813038001814</v>
      </c>
      <c r="V45" s="3">
        <f t="shared" si="14"/>
        <v>100</v>
      </c>
      <c r="Y45" s="3">
        <f t="shared" si="16"/>
        <v>1.0082813038001814</v>
      </c>
      <c r="Z45" s="3">
        <f t="shared" si="15"/>
        <v>14.000000000000002</v>
      </c>
      <c r="AB45">
        <v>66.831926916391438</v>
      </c>
      <c r="AC45" s="52">
        <v>14.000000000000002</v>
      </c>
    </row>
    <row r="46" spans="1:29" x14ac:dyDescent="0.3">
      <c r="A46" t="s">
        <v>264</v>
      </c>
      <c r="B46">
        <v>0.25362000000000001</v>
      </c>
      <c r="C46">
        <v>56.333599999999997</v>
      </c>
      <c r="D46">
        <v>47.457700000000003</v>
      </c>
      <c r="E46">
        <v>-6.2E-4</v>
      </c>
      <c r="F46">
        <v>2.47E-3</v>
      </c>
      <c r="G46">
        <v>-6.3200000000000001E-3</v>
      </c>
      <c r="H46">
        <v>104.04</v>
      </c>
      <c r="J46">
        <f t="shared" si="3"/>
        <v>-1.49E-3</v>
      </c>
      <c r="K46" s="10">
        <f t="shared" si="4"/>
        <v>-14.9</v>
      </c>
      <c r="L46" s="7">
        <f t="shared" si="5"/>
        <v>0.44591142618237539</v>
      </c>
      <c r="N46" s="3">
        <f t="shared" si="6"/>
        <v>47.457700000000003</v>
      </c>
      <c r="O46" s="3">
        <f t="shared" si="7"/>
        <v>1.757130380536494</v>
      </c>
      <c r="P46" s="3">
        <f t="shared" si="8"/>
        <v>0.84973500447627581</v>
      </c>
      <c r="Q46" s="3">
        <f t="shared" si="9"/>
        <v>3.3843074459567655E-3</v>
      </c>
      <c r="R46" s="3">
        <f t="shared" si="10"/>
        <v>2.6102496924587264</v>
      </c>
      <c r="S46" s="3">
        <f t="shared" si="11"/>
        <v>67.316563071074015</v>
      </c>
      <c r="T46" s="3">
        <f t="shared" si="12"/>
        <v>32.553782380714217</v>
      </c>
      <c r="U46" s="3">
        <f t="shared" si="13"/>
        <v>0.12965454821178105</v>
      </c>
      <c r="V46" s="3">
        <f t="shared" si="14"/>
        <v>100.00000000000001</v>
      </c>
      <c r="Y46" s="3">
        <f t="shared" si="16"/>
        <v>0.12965454821178105</v>
      </c>
      <c r="Z46" s="3">
        <f t="shared" si="15"/>
        <v>0</v>
      </c>
      <c r="AB46">
        <v>67.316563071074015</v>
      </c>
      <c r="AC46" s="52">
        <v>0</v>
      </c>
    </row>
    <row r="47" spans="1:29" x14ac:dyDescent="0.3">
      <c r="A47" t="s">
        <v>265</v>
      </c>
      <c r="B47">
        <v>-5.4519999999999999E-2</v>
      </c>
      <c r="C47">
        <v>56.335000000000001</v>
      </c>
      <c r="D47">
        <v>46.744799999999998</v>
      </c>
      <c r="E47">
        <v>2.5400000000000002E-3</v>
      </c>
      <c r="F47">
        <v>-2.8600000000000001E-3</v>
      </c>
      <c r="G47">
        <v>-8.0999999999999996E-4</v>
      </c>
      <c r="H47">
        <v>103.024</v>
      </c>
      <c r="J47">
        <f t="shared" si="3"/>
        <v>-3.7666666666666664E-4</v>
      </c>
      <c r="K47" s="10">
        <f t="shared" si="4"/>
        <v>-3.7666666666666666</v>
      </c>
      <c r="L47" s="7">
        <f t="shared" si="5"/>
        <v>0.27259554899765576</v>
      </c>
      <c r="N47" s="3">
        <f t="shared" si="6"/>
        <v>46.744799999999998</v>
      </c>
      <c r="O47" s="3">
        <f t="shared" si="7"/>
        <v>1.7571740486587648</v>
      </c>
      <c r="P47" s="3">
        <f t="shared" si="8"/>
        <v>0.83697045658012525</v>
      </c>
      <c r="Q47" s="3">
        <f t="shared" si="9"/>
        <v>-7.2751534560982123E-4</v>
      </c>
      <c r="R47" s="3">
        <f t="shared" si="10"/>
        <v>2.5934169898932802</v>
      </c>
      <c r="S47" s="3">
        <f t="shared" si="11"/>
        <v>67.755168393921608</v>
      </c>
      <c r="T47" s="3">
        <f t="shared" si="12"/>
        <v>32.272883992117549</v>
      </c>
      <c r="U47" s="3">
        <f t="shared" si="13"/>
        <v>-2.8052386039152104E-2</v>
      </c>
      <c r="V47" s="3">
        <f t="shared" si="14"/>
        <v>100</v>
      </c>
      <c r="Y47" s="3">
        <f t="shared" si="16"/>
        <v>0</v>
      </c>
      <c r="Z47" s="3">
        <f t="shared" si="15"/>
        <v>0</v>
      </c>
      <c r="AB47">
        <v>67.755168393921608</v>
      </c>
      <c r="AC47" s="52">
        <v>0</v>
      </c>
    </row>
    <row r="48" spans="1:29" x14ac:dyDescent="0.3">
      <c r="A48" t="s">
        <v>286</v>
      </c>
      <c r="B48">
        <v>0.99677000000000004</v>
      </c>
      <c r="C48">
        <v>55.430700000000002</v>
      </c>
      <c r="D48">
        <v>46.2699</v>
      </c>
      <c r="E48">
        <v>3.8400000000000001E-3</v>
      </c>
      <c r="F48">
        <v>4.4000000000000002E-4</v>
      </c>
      <c r="G48">
        <v>-4.4000000000000002E-4</v>
      </c>
      <c r="H48">
        <v>102.70099999999999</v>
      </c>
      <c r="J48">
        <f t="shared" si="3"/>
        <v>1.2800000000000001E-3</v>
      </c>
      <c r="K48" s="10">
        <f t="shared" si="4"/>
        <v>12.8</v>
      </c>
      <c r="L48" s="7">
        <f t="shared" si="5"/>
        <v>0.22602654711338663</v>
      </c>
      <c r="N48" s="3">
        <f>D48</f>
        <v>46.2699</v>
      </c>
      <c r="O48" s="3">
        <f>C48/32.06</f>
        <v>1.728967560823456</v>
      </c>
      <c r="P48" s="3">
        <f>(N48)/55.85</f>
        <v>0.82846732318710825</v>
      </c>
      <c r="Q48" s="3">
        <f>(B48)/74.94</f>
        <v>1.3300907392580733E-2</v>
      </c>
      <c r="R48" s="3">
        <f>SUM(O48:Q48)</f>
        <v>2.5707357914031448</v>
      </c>
      <c r="S48" s="3">
        <f>100*O48/R48</f>
        <v>67.255747035744989</v>
      </c>
      <c r="T48" s="3">
        <f>100*P48/R48</f>
        <v>32.226856060339003</v>
      </c>
      <c r="U48" s="3">
        <f>100*Q48/R48</f>
        <v>0.51739690391601478</v>
      </c>
      <c r="V48" s="3">
        <f>SUM(S48:U48)</f>
        <v>100</v>
      </c>
      <c r="Y48" s="3">
        <f t="shared" si="16"/>
        <v>0.51739690391601478</v>
      </c>
      <c r="Z48" s="3">
        <f t="shared" si="15"/>
        <v>12.8</v>
      </c>
      <c r="AB48">
        <v>67.255747035744989</v>
      </c>
      <c r="AC48" s="52">
        <v>12.8</v>
      </c>
    </row>
    <row r="49" spans="1:29" x14ac:dyDescent="0.3">
      <c r="A49" t="s">
        <v>287</v>
      </c>
      <c r="B49">
        <v>0.25276999999999999</v>
      </c>
      <c r="C49">
        <v>55.800400000000003</v>
      </c>
      <c r="D49">
        <v>46.531300000000002</v>
      </c>
      <c r="E49">
        <v>-2.8900000000000002E-3</v>
      </c>
      <c r="F49">
        <v>-5.3899999999999998E-3</v>
      </c>
      <c r="G49">
        <v>-3.1900000000000001E-3</v>
      </c>
      <c r="H49">
        <v>102.57299999999999</v>
      </c>
      <c r="J49">
        <f t="shared" ref="J49:J56" si="17">AVERAGE(E49:G49)</f>
        <v>-3.8233333333333331E-3</v>
      </c>
      <c r="K49" s="10">
        <f t="shared" ref="K49:K56" si="18">J49*10000</f>
        <v>-38.233333333333334</v>
      </c>
      <c r="L49" s="7">
        <f t="shared" si="5"/>
        <v>0.13650396819628843</v>
      </c>
      <c r="N49" s="3">
        <f t="shared" ref="N49:N56" si="19">D49</f>
        <v>46.531300000000002</v>
      </c>
      <c r="O49" s="3">
        <f t="shared" ref="O49:O56" si="20">C49/32.06</f>
        <v>1.7404990642545228</v>
      </c>
      <c r="P49" s="3">
        <f t="shared" ref="P49:P56" si="21">(N49)/55.85</f>
        <v>0.8331477170993733</v>
      </c>
      <c r="Q49" s="3">
        <f t="shared" ref="Q49:Q56" si="22">(B49)/74.94</f>
        <v>3.3729650386976249E-3</v>
      </c>
      <c r="R49" s="3">
        <f t="shared" ref="R49:R56" si="23">SUM(O49:Q49)</f>
        <v>2.5770197463925939</v>
      </c>
      <c r="S49" s="3">
        <f t="shared" ref="S49:S56" si="24">100*O49/R49</f>
        <v>67.539221097973225</v>
      </c>
      <c r="T49" s="3">
        <f t="shared" ref="T49:T56" si="25">100*P49/R49</f>
        <v>32.329892631426041</v>
      </c>
      <c r="U49" s="3">
        <f t="shared" ref="U49:U56" si="26">100*Q49/R49</f>
        <v>0.13088627060072877</v>
      </c>
      <c r="V49" s="3">
        <f t="shared" ref="V49:V56" si="27">SUM(S49:U49)</f>
        <v>99.999999999999986</v>
      </c>
      <c r="Y49" s="3">
        <f t="shared" si="16"/>
        <v>0.13088627060072877</v>
      </c>
      <c r="Z49" s="3">
        <f t="shared" si="15"/>
        <v>0</v>
      </c>
      <c r="AB49">
        <v>67.539221097973225</v>
      </c>
      <c r="AC49" s="52">
        <v>0</v>
      </c>
    </row>
    <row r="50" spans="1:29" x14ac:dyDescent="0.3">
      <c r="A50" t="s">
        <v>288</v>
      </c>
      <c r="B50">
        <v>0.19844999999999999</v>
      </c>
      <c r="C50">
        <v>56.076000000000001</v>
      </c>
      <c r="D50">
        <v>46.781700000000001</v>
      </c>
      <c r="E50">
        <v>2.96E-3</v>
      </c>
      <c r="F50">
        <v>6.0000000000000002E-5</v>
      </c>
      <c r="G50">
        <v>-6.6E-4</v>
      </c>
      <c r="H50">
        <v>103.059</v>
      </c>
      <c r="J50">
        <f t="shared" si="17"/>
        <v>7.8666666666666674E-4</v>
      </c>
      <c r="K50" s="10">
        <f t="shared" si="18"/>
        <v>7.8666666666666671</v>
      </c>
      <c r="L50" s="7">
        <f t="shared" si="5"/>
        <v>0.1916281120643141</v>
      </c>
      <c r="N50" s="3">
        <f t="shared" si="19"/>
        <v>46.781700000000001</v>
      </c>
      <c r="O50" s="3">
        <f t="shared" si="20"/>
        <v>1.7490954460386774</v>
      </c>
      <c r="P50" s="3">
        <f t="shared" si="21"/>
        <v>0.83763115487914053</v>
      </c>
      <c r="Q50" s="3">
        <f t="shared" si="22"/>
        <v>2.6481184947958368E-3</v>
      </c>
      <c r="R50" s="3">
        <f t="shared" si="23"/>
        <v>2.5893747194126138</v>
      </c>
      <c r="S50" s="3">
        <f t="shared" si="24"/>
        <v>67.548950444509273</v>
      </c>
      <c r="T50" s="3">
        <f t="shared" si="25"/>
        <v>32.348780908355849</v>
      </c>
      <c r="U50" s="3">
        <f t="shared" si="26"/>
        <v>0.10226864713487853</v>
      </c>
      <c r="V50" s="3">
        <f t="shared" si="27"/>
        <v>100</v>
      </c>
      <c r="Y50" s="3">
        <f t="shared" si="16"/>
        <v>0.10226864713487853</v>
      </c>
      <c r="Z50" s="3">
        <f t="shared" si="15"/>
        <v>7.8666666666666671</v>
      </c>
      <c r="AB50">
        <v>67.548950444509273</v>
      </c>
      <c r="AC50" s="52">
        <v>7.8666666666666671</v>
      </c>
    </row>
    <row r="51" spans="1:29" x14ac:dyDescent="0.3">
      <c r="A51" t="s">
        <v>289</v>
      </c>
      <c r="B51">
        <v>0.50812000000000002</v>
      </c>
      <c r="C51">
        <v>55.633099999999999</v>
      </c>
      <c r="D51">
        <v>46.561900000000001</v>
      </c>
      <c r="E51">
        <v>-2.5000000000000001E-4</v>
      </c>
      <c r="F51">
        <v>3.49E-3</v>
      </c>
      <c r="G51">
        <v>1.81E-3</v>
      </c>
      <c r="H51">
        <v>102.708</v>
      </c>
      <c r="J51">
        <f t="shared" si="17"/>
        <v>1.6833333333333333E-3</v>
      </c>
      <c r="K51" s="10">
        <f t="shared" si="18"/>
        <v>16.833333333333332</v>
      </c>
      <c r="L51" s="7">
        <f t="shared" si="5"/>
        <v>0.18732147056152781</v>
      </c>
      <c r="N51" s="3">
        <f t="shared" si="19"/>
        <v>46.561900000000001</v>
      </c>
      <c r="O51" s="3">
        <f t="shared" si="20"/>
        <v>1.7352807236431689</v>
      </c>
      <c r="P51" s="3">
        <f t="shared" si="21"/>
        <v>0.83369561324977615</v>
      </c>
      <c r="Q51" s="3">
        <f t="shared" si="22"/>
        <v>6.780357619428877E-3</v>
      </c>
      <c r="R51" s="3">
        <f t="shared" si="23"/>
        <v>2.5757566945123735</v>
      </c>
      <c r="S51" s="3">
        <f t="shared" si="24"/>
        <v>67.369745261272882</v>
      </c>
      <c r="T51" s="3">
        <f t="shared" si="25"/>
        <v>32.367017235205374</v>
      </c>
      <c r="U51" s="3">
        <f t="shared" si="26"/>
        <v>0.26323750352175607</v>
      </c>
      <c r="V51" s="3">
        <f t="shared" si="27"/>
        <v>100.00000000000001</v>
      </c>
      <c r="Y51" s="3">
        <f t="shared" si="16"/>
        <v>0.26323750352175607</v>
      </c>
      <c r="Z51" s="3">
        <f t="shared" si="15"/>
        <v>16.833333333333332</v>
      </c>
      <c r="AB51">
        <v>67.369745261272882</v>
      </c>
      <c r="AC51" s="52">
        <v>16.833333333333332</v>
      </c>
    </row>
    <row r="52" spans="1:29" x14ac:dyDescent="0.3">
      <c r="A52" t="s">
        <v>290</v>
      </c>
      <c r="B52">
        <v>0.87146000000000001</v>
      </c>
      <c r="C52">
        <v>50.758000000000003</v>
      </c>
      <c r="D52">
        <v>39.756</v>
      </c>
      <c r="E52">
        <v>-1.5100000000000001E-3</v>
      </c>
      <c r="F52">
        <v>-2.2000000000000001E-4</v>
      </c>
      <c r="G52">
        <v>8.0999999999999996E-4</v>
      </c>
      <c r="H52">
        <v>91.384500000000003</v>
      </c>
      <c r="J52">
        <f t="shared" si="17"/>
        <v>-3.0666666666666668E-4</v>
      </c>
      <c r="K52" s="10">
        <f t="shared" si="18"/>
        <v>-3.0666666666666669</v>
      </c>
      <c r="L52" s="7">
        <f t="shared" si="5"/>
        <v>0.11624256248609342</v>
      </c>
      <c r="N52" s="3">
        <f t="shared" si="19"/>
        <v>39.756</v>
      </c>
      <c r="O52" s="3">
        <f t="shared" si="20"/>
        <v>1.5832189644416719</v>
      </c>
      <c r="P52" s="3">
        <f t="shared" si="21"/>
        <v>0.71183527305282002</v>
      </c>
      <c r="Q52" s="3">
        <f t="shared" si="22"/>
        <v>1.1628769682412598E-2</v>
      </c>
      <c r="R52" s="3">
        <f t="shared" si="23"/>
        <v>2.3066830071769044</v>
      </c>
      <c r="S52" s="3">
        <f t="shared" si="24"/>
        <v>68.636174087021018</v>
      </c>
      <c r="T52" s="3">
        <f t="shared" si="25"/>
        <v>30.859692070303954</v>
      </c>
      <c r="U52" s="3">
        <f t="shared" si="26"/>
        <v>0.50413384267501837</v>
      </c>
      <c r="V52" s="3">
        <f t="shared" si="27"/>
        <v>99.999999999999986</v>
      </c>
      <c r="Y52" s="3">
        <f t="shared" si="16"/>
        <v>0.50413384267501837</v>
      </c>
      <c r="Z52" s="3">
        <f t="shared" si="15"/>
        <v>0</v>
      </c>
      <c r="AB52">
        <v>68.636174087021018</v>
      </c>
      <c r="AC52" s="52" t="s">
        <v>1139</v>
      </c>
    </row>
    <row r="53" spans="1:29" x14ac:dyDescent="0.3">
      <c r="A53" t="s">
        <v>291</v>
      </c>
      <c r="B53">
        <v>6.7267400000000004</v>
      </c>
      <c r="C53">
        <v>51.401699999999998</v>
      </c>
      <c r="D53">
        <v>44.444400000000002</v>
      </c>
      <c r="E53">
        <v>1.5200000000000001E-3</v>
      </c>
      <c r="F53">
        <v>1.7700000000000001E-3</v>
      </c>
      <c r="G53">
        <v>3.2599999999999999E-3</v>
      </c>
      <c r="H53">
        <v>102.58</v>
      </c>
      <c r="J53">
        <f t="shared" si="17"/>
        <v>2.1833333333333336E-3</v>
      </c>
      <c r="K53" s="10">
        <f t="shared" si="18"/>
        <v>21.833333333333336</v>
      </c>
      <c r="L53" s="7">
        <f t="shared" si="5"/>
        <v>9.4076210241130206E-2</v>
      </c>
      <c r="N53" s="3">
        <f t="shared" si="19"/>
        <v>44.444400000000002</v>
      </c>
      <c r="O53" s="3">
        <f t="shared" si="20"/>
        <v>1.6032969432314408</v>
      </c>
      <c r="P53" s="3">
        <f t="shared" si="21"/>
        <v>0.79578155774395709</v>
      </c>
      <c r="Q53" s="3">
        <f t="shared" si="22"/>
        <v>8.9761676007472646E-2</v>
      </c>
      <c r="R53" s="3">
        <f t="shared" si="23"/>
        <v>2.4888401769828707</v>
      </c>
      <c r="S53" s="3">
        <f t="shared" si="24"/>
        <v>64.419441555908122</v>
      </c>
      <c r="T53" s="3">
        <f t="shared" si="25"/>
        <v>31.973991946266867</v>
      </c>
      <c r="U53" s="3">
        <f t="shared" si="26"/>
        <v>3.6065664978249994</v>
      </c>
      <c r="V53" s="3">
        <f t="shared" si="27"/>
        <v>99.999999999999986</v>
      </c>
      <c r="Y53" s="3">
        <f t="shared" si="16"/>
        <v>3.6065664978249994</v>
      </c>
      <c r="Z53" s="3">
        <f t="shared" si="15"/>
        <v>21.833333333333336</v>
      </c>
      <c r="AB53">
        <v>64.419441555908122</v>
      </c>
      <c r="AC53" s="52">
        <v>21.833333333333336</v>
      </c>
    </row>
    <row r="54" spans="1:29" x14ac:dyDescent="0.3">
      <c r="A54" t="s">
        <v>292</v>
      </c>
      <c r="B54">
        <v>2.0508700000000002</v>
      </c>
      <c r="C54">
        <v>54.285400000000003</v>
      </c>
      <c r="D54">
        <v>45.1967</v>
      </c>
      <c r="E54">
        <v>1.39E-3</v>
      </c>
      <c r="F54">
        <v>-2.2000000000000001E-4</v>
      </c>
      <c r="G54">
        <v>4.9300000000000004E-3</v>
      </c>
      <c r="H54">
        <v>101.539</v>
      </c>
      <c r="J54">
        <f t="shared" si="17"/>
        <v>2.0333333333333336E-3</v>
      </c>
      <c r="K54" s="10">
        <f t="shared" si="18"/>
        <v>20.333333333333336</v>
      </c>
      <c r="L54" s="7">
        <f t="shared" si="5"/>
        <v>0.26345840911486074</v>
      </c>
      <c r="N54" s="3">
        <f t="shared" si="19"/>
        <v>45.1967</v>
      </c>
      <c r="O54" s="3">
        <f t="shared" si="20"/>
        <v>1.6932439176543981</v>
      </c>
      <c r="P54" s="3">
        <f t="shared" si="21"/>
        <v>0.80925156669650844</v>
      </c>
      <c r="Q54" s="3">
        <f t="shared" si="22"/>
        <v>2.7366826794769154E-2</v>
      </c>
      <c r="R54" s="3">
        <f t="shared" si="23"/>
        <v>2.5298623111456759</v>
      </c>
      <c r="S54" s="3">
        <f t="shared" si="24"/>
        <v>66.930279572708997</v>
      </c>
      <c r="T54" s="3">
        <f t="shared" si="25"/>
        <v>31.987968797006584</v>
      </c>
      <c r="U54" s="3">
        <f t="shared" si="26"/>
        <v>1.0817516302844079</v>
      </c>
      <c r="V54" s="3">
        <f t="shared" si="27"/>
        <v>99.999999999999986</v>
      </c>
      <c r="Y54" s="3">
        <f t="shared" si="16"/>
        <v>1.0817516302844079</v>
      </c>
      <c r="Z54" s="3">
        <f t="shared" si="15"/>
        <v>20.333333333333336</v>
      </c>
      <c r="AB54">
        <v>66.930279572708997</v>
      </c>
      <c r="AC54" s="52">
        <v>20.333333333333336</v>
      </c>
    </row>
    <row r="55" spans="1:29" x14ac:dyDescent="0.3">
      <c r="A55" t="s">
        <v>293</v>
      </c>
      <c r="B55">
        <v>0.16164999999999999</v>
      </c>
      <c r="C55">
        <v>54.515999999999998</v>
      </c>
      <c r="D55">
        <v>45.414900000000003</v>
      </c>
      <c r="E55">
        <v>-6.8999999999999997E-4</v>
      </c>
      <c r="F55">
        <v>-1.4999999999999999E-4</v>
      </c>
      <c r="G55">
        <v>-1.7099999999999999E-3</v>
      </c>
      <c r="H55">
        <v>100.09</v>
      </c>
      <c r="J55">
        <f t="shared" si="17"/>
        <v>-8.4999999999999995E-4</v>
      </c>
      <c r="K55" s="10">
        <f t="shared" si="18"/>
        <v>-8.5</v>
      </c>
      <c r="L55" s="7">
        <f t="shared" si="5"/>
        <v>7.9221209281353441E-2</v>
      </c>
      <c r="N55" s="3">
        <f t="shared" si="19"/>
        <v>45.414900000000003</v>
      </c>
      <c r="O55" s="3">
        <f t="shared" si="20"/>
        <v>1.7004366812227072</v>
      </c>
      <c r="P55" s="3">
        <f t="shared" si="21"/>
        <v>0.81315846016114601</v>
      </c>
      <c r="Q55" s="3">
        <f t="shared" si="22"/>
        <v>2.1570589805177476E-3</v>
      </c>
      <c r="R55" s="3">
        <f t="shared" si="23"/>
        <v>2.5157522003643709</v>
      </c>
      <c r="S55" s="3">
        <f t="shared" si="24"/>
        <v>67.591580799429423</v>
      </c>
      <c r="T55" s="3">
        <f t="shared" si="25"/>
        <v>32.3226770920988</v>
      </c>
      <c r="U55" s="3">
        <f t="shared" si="26"/>
        <v>8.5742108471785428E-2</v>
      </c>
      <c r="V55" s="3">
        <f t="shared" si="27"/>
        <v>100.00000000000001</v>
      </c>
      <c r="Y55" s="3">
        <f t="shared" si="16"/>
        <v>8.5742108471785428E-2</v>
      </c>
      <c r="Z55" s="3">
        <f t="shared" si="15"/>
        <v>0</v>
      </c>
      <c r="AB55">
        <v>67.591580799429423</v>
      </c>
      <c r="AC55" s="52">
        <v>0</v>
      </c>
    </row>
    <row r="56" spans="1:29" x14ac:dyDescent="0.3">
      <c r="A56" t="s">
        <v>294</v>
      </c>
      <c r="B56">
        <v>1.74993</v>
      </c>
      <c r="C56">
        <v>54.591099999999997</v>
      </c>
      <c r="D56">
        <v>45.339100000000002</v>
      </c>
      <c r="E56">
        <v>6.8999999999999997E-4</v>
      </c>
      <c r="F56">
        <v>7.28E-3</v>
      </c>
      <c r="G56">
        <v>1.5399999999999999E-3</v>
      </c>
      <c r="H56">
        <v>101.69</v>
      </c>
      <c r="J56">
        <f t="shared" si="17"/>
        <v>3.1699999999999996E-3</v>
      </c>
      <c r="K56" s="10">
        <f t="shared" si="18"/>
        <v>31.699999999999996</v>
      </c>
      <c r="L56" s="7">
        <f t="shared" si="5"/>
        <v>0.35846478209163035</v>
      </c>
      <c r="N56" s="3">
        <f t="shared" si="19"/>
        <v>45.339100000000002</v>
      </c>
      <c r="O56" s="3">
        <f t="shared" si="20"/>
        <v>1.7027791640673735</v>
      </c>
      <c r="P56" s="3">
        <f t="shared" si="21"/>
        <v>0.81180125335720676</v>
      </c>
      <c r="Q56" s="3">
        <f t="shared" si="22"/>
        <v>2.3351080864691755E-2</v>
      </c>
      <c r="R56" s="3">
        <f t="shared" si="23"/>
        <v>2.537931498289272</v>
      </c>
      <c r="S56" s="3">
        <f t="shared" si="24"/>
        <v>67.09318849681938</v>
      </c>
      <c r="T56" s="3">
        <f t="shared" si="25"/>
        <v>31.98672832203756</v>
      </c>
      <c r="U56" s="3">
        <f t="shared" si="26"/>
        <v>0.92008318114306376</v>
      </c>
      <c r="V56" s="3">
        <f t="shared" si="27"/>
        <v>100.00000000000001</v>
      </c>
      <c r="Y56" s="3">
        <f t="shared" si="16"/>
        <v>0.92008318114306376</v>
      </c>
      <c r="Z56" s="3">
        <f t="shared" si="15"/>
        <v>31.699999999999996</v>
      </c>
      <c r="AB56">
        <v>67.09318849681938</v>
      </c>
      <c r="AC56" s="52">
        <v>31.699999999999996</v>
      </c>
    </row>
    <row r="57" spans="1:29" x14ac:dyDescent="0.3">
      <c r="A57" t="s">
        <v>345</v>
      </c>
      <c r="B57">
        <v>-8.8800000000000007E-3</v>
      </c>
      <c r="C57">
        <v>55.461799999999997</v>
      </c>
      <c r="D57">
        <v>46.0379</v>
      </c>
      <c r="E57">
        <v>-6.2399999999999999E-3</v>
      </c>
      <c r="F57">
        <v>-2.3600000000000001E-3</v>
      </c>
      <c r="G57">
        <v>-1.7600000000000001E-3</v>
      </c>
      <c r="H57">
        <v>101.48</v>
      </c>
      <c r="J57">
        <f t="shared" ref="J57:J59" si="28">AVERAGE(E57:G57)</f>
        <v>-3.453333333333333E-3</v>
      </c>
      <c r="K57" s="10">
        <f t="shared" ref="K57:K59" si="29">J57*10000</f>
        <v>-34.533333333333331</v>
      </c>
      <c r="L57" s="7">
        <f t="shared" si="5"/>
        <v>0.24318991207147833</v>
      </c>
      <c r="N57" s="3">
        <f t="shared" ref="N57:N59" si="30">D57</f>
        <v>46.0379</v>
      </c>
      <c r="O57" s="3">
        <f t="shared" ref="O57:O59" si="31">C57/32.06</f>
        <v>1.7299376169681844</v>
      </c>
      <c r="P57" s="3">
        <f t="shared" ref="P57:P59" si="32">(N57)/55.85</f>
        <v>0.82431333930170092</v>
      </c>
      <c r="Q57" s="3">
        <f t="shared" ref="Q57:Q59" si="33">(B57)/74.94</f>
        <v>-1.1849479583666935E-4</v>
      </c>
      <c r="R57" s="3">
        <f t="shared" ref="R57:R59" si="34">SUM(O57:Q57)</f>
        <v>2.5541324614740484</v>
      </c>
      <c r="S57" s="3">
        <f t="shared" ref="S57:S59" si="35">100*O57/R57</f>
        <v>67.730927939806136</v>
      </c>
      <c r="T57" s="3">
        <f t="shared" ref="T57:T59" si="36">100*P57/R57</f>
        <v>32.273711396548748</v>
      </c>
      <c r="U57" s="3">
        <f t="shared" ref="U57:U59" si="37">100*Q57/R57</f>
        <v>-4.6393363548687403E-3</v>
      </c>
      <c r="V57" s="3">
        <f t="shared" ref="V57:V59" si="38">SUM(S57:U57)</f>
        <v>100.00000000000001</v>
      </c>
      <c r="Y57" s="3">
        <f t="shared" si="16"/>
        <v>0</v>
      </c>
      <c r="Z57" s="3">
        <f t="shared" si="15"/>
        <v>0</v>
      </c>
      <c r="AB57">
        <v>67.730927939806136</v>
      </c>
      <c r="AC57" s="52">
        <v>0</v>
      </c>
    </row>
    <row r="58" spans="1:29" x14ac:dyDescent="0.3">
      <c r="A58" t="s">
        <v>346</v>
      </c>
      <c r="B58">
        <v>-1.8620000000000001E-2</v>
      </c>
      <c r="C58">
        <v>55.389400000000002</v>
      </c>
      <c r="D58">
        <v>46.178100000000001</v>
      </c>
      <c r="E58">
        <v>-3.3800000000000002E-3</v>
      </c>
      <c r="F58">
        <v>3.9699999999999996E-3</v>
      </c>
      <c r="G58">
        <v>-3.6000000000000002E-4</v>
      </c>
      <c r="H58">
        <v>101.54900000000001</v>
      </c>
      <c r="J58">
        <f t="shared" si="28"/>
        <v>7.6666666666666452E-5</v>
      </c>
      <c r="K58" s="10">
        <f t="shared" si="29"/>
        <v>0.7666666666666645</v>
      </c>
      <c r="L58" s="7">
        <f t="shared" si="5"/>
        <v>0.36944056806654751</v>
      </c>
      <c r="N58" s="3">
        <f t="shared" si="30"/>
        <v>46.178100000000001</v>
      </c>
      <c r="O58" s="3">
        <f t="shared" si="31"/>
        <v>1.727679351216469</v>
      </c>
      <c r="P58" s="3">
        <f t="shared" si="32"/>
        <v>0.8268236347358997</v>
      </c>
      <c r="Q58" s="3">
        <f t="shared" si="33"/>
        <v>-2.4846543901788098E-4</v>
      </c>
      <c r="R58" s="3">
        <f t="shared" si="34"/>
        <v>2.5542545205133509</v>
      </c>
      <c r="S58" s="3">
        <f t="shared" si="35"/>
        <v>67.639279380397937</v>
      </c>
      <c r="T58" s="3">
        <f t="shared" si="36"/>
        <v>32.370448132542634</v>
      </c>
      <c r="U58" s="3">
        <f t="shared" si="37"/>
        <v>-9.7275129405641498E-3</v>
      </c>
      <c r="V58" s="3">
        <f t="shared" si="38"/>
        <v>100.00000000000001</v>
      </c>
      <c r="Y58" s="3">
        <f t="shared" si="16"/>
        <v>0</v>
      </c>
      <c r="Z58" s="3">
        <f t="shared" si="15"/>
        <v>0.7666666666666645</v>
      </c>
      <c r="AB58">
        <v>67.639279380397937</v>
      </c>
      <c r="AC58" s="52">
        <v>0.7666666666666645</v>
      </c>
    </row>
    <row r="59" spans="1:29" ht="15" thickBot="1" x14ac:dyDescent="0.35">
      <c r="A59" s="26" t="s">
        <v>347</v>
      </c>
      <c r="B59" s="26">
        <v>6.9999999999999999E-4</v>
      </c>
      <c r="C59" s="26">
        <v>55.1509</v>
      </c>
      <c r="D59" s="26">
        <v>46.356999999999999</v>
      </c>
      <c r="E59" s="26">
        <v>-6.2E-4</v>
      </c>
      <c r="F59" s="26">
        <v>-7.1000000000000002E-4</v>
      </c>
      <c r="G59" s="26">
        <v>1.8E-3</v>
      </c>
      <c r="H59" s="26">
        <v>101.509</v>
      </c>
      <c r="I59" s="26"/>
      <c r="J59" s="31">
        <f t="shared" si="28"/>
        <v>1.5666666666666663E-4</v>
      </c>
      <c r="K59" s="32">
        <f t="shared" si="29"/>
        <v>1.5666666666666664</v>
      </c>
      <c r="L59" s="33">
        <f t="shared" si="5"/>
        <v>0.14238796765644676</v>
      </c>
      <c r="M59" s="31"/>
      <c r="N59" s="34">
        <f t="shared" si="30"/>
        <v>46.356999999999999</v>
      </c>
      <c r="O59" s="34">
        <f t="shared" si="31"/>
        <v>1.7202401746724889</v>
      </c>
      <c r="P59" s="34">
        <f t="shared" si="32"/>
        <v>0.83002685765443152</v>
      </c>
      <c r="Q59" s="34">
        <f t="shared" si="33"/>
        <v>9.3408059781158265E-6</v>
      </c>
      <c r="R59" s="34">
        <f t="shared" si="34"/>
        <v>2.5502763731328986</v>
      </c>
      <c r="S59" s="34">
        <f t="shared" si="35"/>
        <v>67.453088331726647</v>
      </c>
      <c r="T59" s="34">
        <f t="shared" si="36"/>
        <v>32.546545401853102</v>
      </c>
      <c r="U59" s="34">
        <f t="shared" si="37"/>
        <v>3.6626642024060595E-4</v>
      </c>
      <c r="V59" s="34">
        <f t="shared" si="38"/>
        <v>99.999999999999986</v>
      </c>
      <c r="Y59" s="3">
        <f t="shared" si="16"/>
        <v>3.6626642024060595E-4</v>
      </c>
      <c r="Z59" s="3">
        <f t="shared" si="15"/>
        <v>1.5666666666666664</v>
      </c>
      <c r="AB59">
        <v>67.453088331726647</v>
      </c>
      <c r="AC59" s="52">
        <v>1.5666666666666664</v>
      </c>
    </row>
    <row r="60" spans="1:29" x14ac:dyDescent="0.3">
      <c r="A60" t="s">
        <v>407</v>
      </c>
      <c r="B60">
        <v>1.36656</v>
      </c>
      <c r="C60">
        <v>51.766399999999997</v>
      </c>
      <c r="D60">
        <v>46.36</v>
      </c>
      <c r="E60">
        <v>-1.42E-3</v>
      </c>
      <c r="F60">
        <v>1.0499999999999999E-3</v>
      </c>
      <c r="G60">
        <v>-2.2699999999999999E-3</v>
      </c>
      <c r="H60">
        <v>99.490300000000005</v>
      </c>
      <c r="J60" s="31">
        <f t="shared" ref="J60:J123" si="39">AVERAGE(E60:G60)</f>
        <v>-8.8000000000000003E-4</v>
      </c>
      <c r="K60" s="32">
        <f t="shared" ref="K60:K123" si="40">J60*10000</f>
        <v>-8.8000000000000007</v>
      </c>
      <c r="L60" s="33">
        <f t="shared" ref="L60:L123" si="41">_xlfn.STDEV.S(E60:G60)*100</f>
        <v>0.17246158992656885</v>
      </c>
      <c r="M60" s="31"/>
      <c r="N60" s="34">
        <f t="shared" ref="N60:N123" si="42">D60</f>
        <v>46.36</v>
      </c>
      <c r="O60" s="34">
        <f t="shared" ref="O60:O123" si="43">C60/32.06</f>
        <v>1.6146724890829693</v>
      </c>
      <c r="P60" s="34">
        <f t="shared" ref="P60:P123" si="44">(N60)/55.85</f>
        <v>0.83008057296329452</v>
      </c>
      <c r="Q60" s="34">
        <f t="shared" ref="Q60:Q123" si="45">(B60)/74.94</f>
        <v>1.8235388310648519E-2</v>
      </c>
      <c r="R60" s="34">
        <f t="shared" ref="R60:R123" si="46">SUM(O60:Q60)</f>
        <v>2.4629884503569119</v>
      </c>
      <c r="S60" s="34">
        <f t="shared" ref="S60:S123" si="47">100*O60/R60</f>
        <v>65.557452729792018</v>
      </c>
      <c r="T60" s="34">
        <f t="shared" ref="T60:T123" si="48">100*P60/R60</f>
        <v>33.702170744771763</v>
      </c>
      <c r="U60" s="34">
        <f t="shared" ref="U60:U123" si="49">100*Q60/R60</f>
        <v>0.74037652543624499</v>
      </c>
      <c r="V60" s="34">
        <f t="shared" ref="V60:V123" si="50">SUM(S60:U60)</f>
        <v>100.00000000000003</v>
      </c>
      <c r="Y60" s="3">
        <f t="shared" si="16"/>
        <v>0.74037652543624499</v>
      </c>
      <c r="Z60" s="3">
        <f t="shared" si="15"/>
        <v>0</v>
      </c>
      <c r="AB60">
        <v>65.557452729792018</v>
      </c>
      <c r="AC60" s="52">
        <v>0</v>
      </c>
    </row>
    <row r="61" spans="1:29" x14ac:dyDescent="0.3">
      <c r="A61" t="s">
        <v>408</v>
      </c>
      <c r="B61">
        <v>4.2930000000000003E-2</v>
      </c>
      <c r="C61">
        <v>52.729300000000002</v>
      </c>
      <c r="D61">
        <v>46.847999999999999</v>
      </c>
      <c r="E61">
        <v>1.81E-3</v>
      </c>
      <c r="F61">
        <v>6.4999999999999997E-4</v>
      </c>
      <c r="G61">
        <v>-5.1500000000000001E-3</v>
      </c>
      <c r="H61">
        <v>99.617500000000007</v>
      </c>
      <c r="J61" s="31">
        <f t="shared" si="39"/>
        <v>-8.9666666666666671E-4</v>
      </c>
      <c r="K61" s="32">
        <f t="shared" si="40"/>
        <v>-8.9666666666666668</v>
      </c>
      <c r="L61" s="33">
        <f t="shared" si="41"/>
        <v>0.37288782942506093</v>
      </c>
      <c r="M61" s="31"/>
      <c r="N61" s="34">
        <f t="shared" si="42"/>
        <v>46.847999999999999</v>
      </c>
      <c r="O61" s="34">
        <f t="shared" si="43"/>
        <v>1.6447067997504679</v>
      </c>
      <c r="P61" s="34">
        <f t="shared" si="44"/>
        <v>0.8388182632050134</v>
      </c>
      <c r="Q61" s="34">
        <f t="shared" si="45"/>
        <v>5.728582866293035E-4</v>
      </c>
      <c r="R61" s="34">
        <f t="shared" si="46"/>
        <v>2.4840979212421104</v>
      </c>
      <c r="S61" s="34">
        <f t="shared" si="47"/>
        <v>66.20941894786796</v>
      </c>
      <c r="T61" s="34">
        <f t="shared" si="48"/>
        <v>33.767520033412517</v>
      </c>
      <c r="U61" s="34">
        <f t="shared" si="49"/>
        <v>2.3061018719538244E-2</v>
      </c>
      <c r="V61" s="34">
        <f t="shared" si="50"/>
        <v>100.00000000000003</v>
      </c>
      <c r="Y61" s="3">
        <f t="shared" si="16"/>
        <v>2.3061018719538244E-2</v>
      </c>
      <c r="Z61" s="3">
        <f t="shared" si="15"/>
        <v>0</v>
      </c>
      <c r="AB61">
        <v>66.20941894786796</v>
      </c>
      <c r="AC61" s="52">
        <v>0</v>
      </c>
    </row>
    <row r="62" spans="1:29" x14ac:dyDescent="0.3">
      <c r="A62" t="s">
        <v>409</v>
      </c>
      <c r="B62">
        <v>0.46604000000000001</v>
      </c>
      <c r="C62">
        <v>52.353000000000002</v>
      </c>
      <c r="D62">
        <v>46.617699999999999</v>
      </c>
      <c r="E62">
        <v>-4.4099999999999999E-3</v>
      </c>
      <c r="F62">
        <v>1.9599999999999999E-3</v>
      </c>
      <c r="G62">
        <v>1.7799999999999999E-3</v>
      </c>
      <c r="H62">
        <v>99.436099999999996</v>
      </c>
      <c r="J62" s="31">
        <f t="shared" si="39"/>
        <v>-2.2333333333333333E-4</v>
      </c>
      <c r="K62" s="32">
        <f t="shared" si="40"/>
        <v>-2.2333333333333334</v>
      </c>
      <c r="L62" s="33">
        <f t="shared" si="41"/>
        <v>0.36268765257909363</v>
      </c>
      <c r="M62" s="31"/>
      <c r="N62" s="34">
        <f t="shared" si="42"/>
        <v>46.617699999999999</v>
      </c>
      <c r="O62" s="34">
        <f t="shared" si="43"/>
        <v>1.6329694323144104</v>
      </c>
      <c r="P62" s="34">
        <f t="shared" si="44"/>
        <v>0.83469471799462847</v>
      </c>
      <c r="Q62" s="34">
        <f t="shared" si="45"/>
        <v>6.2188417400587141E-3</v>
      </c>
      <c r="R62" s="34">
        <f t="shared" si="46"/>
        <v>2.4738829920490977</v>
      </c>
      <c r="S62" s="34">
        <f t="shared" si="47"/>
        <v>66.008353570588028</v>
      </c>
      <c r="T62" s="34">
        <f t="shared" si="48"/>
        <v>33.740266644674954</v>
      </c>
      <c r="U62" s="34">
        <f t="shared" si="49"/>
        <v>0.25137978473701766</v>
      </c>
      <c r="V62" s="34">
        <f t="shared" si="50"/>
        <v>99.999999999999986</v>
      </c>
      <c r="Y62" s="3">
        <f t="shared" si="16"/>
        <v>0.25137978473701766</v>
      </c>
      <c r="Z62" s="3">
        <f t="shared" si="15"/>
        <v>0</v>
      </c>
      <c r="AB62">
        <v>66.008353570588028</v>
      </c>
      <c r="AC62" s="52">
        <v>0</v>
      </c>
    </row>
    <row r="63" spans="1:29" x14ac:dyDescent="0.3">
      <c r="A63" t="s">
        <v>410</v>
      </c>
      <c r="B63">
        <v>0.65724000000000005</v>
      </c>
      <c r="C63">
        <v>52.338500000000003</v>
      </c>
      <c r="D63">
        <v>46.430700000000002</v>
      </c>
      <c r="E63">
        <v>-2.6700000000000001E-3</v>
      </c>
      <c r="F63">
        <v>9.3999999999999997E-4</v>
      </c>
      <c r="G63">
        <v>-2.48E-3</v>
      </c>
      <c r="H63">
        <v>99.422200000000004</v>
      </c>
      <c r="J63" s="31">
        <f t="shared" si="39"/>
        <v>-1.4033333333333335E-3</v>
      </c>
      <c r="K63" s="32">
        <f t="shared" si="40"/>
        <v>-14.033333333333335</v>
      </c>
      <c r="L63" s="33">
        <f t="shared" si="41"/>
        <v>0.20316085580970888</v>
      </c>
      <c r="M63" s="31"/>
      <c r="N63" s="34">
        <f t="shared" si="42"/>
        <v>46.430700000000002</v>
      </c>
      <c r="O63" s="34">
        <f t="shared" si="43"/>
        <v>1.6325171553337492</v>
      </c>
      <c r="P63" s="34">
        <f t="shared" si="44"/>
        <v>0.83134646374216647</v>
      </c>
      <c r="Q63" s="34">
        <f t="shared" si="45"/>
        <v>8.770216172938352E-3</v>
      </c>
      <c r="R63" s="34">
        <f t="shared" si="46"/>
        <v>2.4726338352488542</v>
      </c>
      <c r="S63" s="34">
        <f t="shared" si="47"/>
        <v>66.023409210909193</v>
      </c>
      <c r="T63" s="34">
        <f t="shared" si="48"/>
        <v>33.6218995263606</v>
      </c>
      <c r="U63" s="34">
        <f t="shared" si="49"/>
        <v>0.35469126273020074</v>
      </c>
      <c r="V63" s="34">
        <f t="shared" si="50"/>
        <v>100</v>
      </c>
      <c r="Y63" s="3">
        <f t="shared" si="16"/>
        <v>0.35469126273020074</v>
      </c>
      <c r="Z63" s="3">
        <f t="shared" si="15"/>
        <v>0</v>
      </c>
      <c r="AB63">
        <v>66.023409210909193</v>
      </c>
      <c r="AC63" s="52">
        <v>0</v>
      </c>
    </row>
    <row r="64" spans="1:29" x14ac:dyDescent="0.3">
      <c r="A64" t="s">
        <v>411</v>
      </c>
      <c r="B64">
        <v>0.42105999999999999</v>
      </c>
      <c r="C64">
        <v>52.489400000000003</v>
      </c>
      <c r="D64">
        <v>46.498899999999999</v>
      </c>
      <c r="E64">
        <v>-3.0200000000000001E-3</v>
      </c>
      <c r="F64">
        <v>2.7E-4</v>
      </c>
      <c r="G64">
        <v>2E-3</v>
      </c>
      <c r="H64">
        <v>99.408500000000004</v>
      </c>
      <c r="J64" s="31">
        <f t="shared" si="39"/>
        <v>-2.5000000000000006E-4</v>
      </c>
      <c r="K64" s="32">
        <f t="shared" si="40"/>
        <v>-2.5000000000000004</v>
      </c>
      <c r="L64" s="33">
        <f t="shared" si="41"/>
        <v>0.25500784301664137</v>
      </c>
      <c r="M64" s="31"/>
      <c r="N64" s="34">
        <f t="shared" si="42"/>
        <v>46.498899999999999</v>
      </c>
      <c r="O64" s="34">
        <f t="shared" si="43"/>
        <v>1.6372239550842171</v>
      </c>
      <c r="P64" s="34">
        <f t="shared" si="44"/>
        <v>0.83256759176365258</v>
      </c>
      <c r="Q64" s="34">
        <f t="shared" si="45"/>
        <v>5.6186282359220715E-3</v>
      </c>
      <c r="R64" s="34">
        <f t="shared" si="46"/>
        <v>2.475410175083792</v>
      </c>
      <c r="S64" s="34">
        <f t="shared" si="47"/>
        <v>66.139501710208393</v>
      </c>
      <c r="T64" s="34">
        <f t="shared" si="48"/>
        <v>33.633520623929343</v>
      </c>
      <c r="U64" s="34">
        <f t="shared" si="49"/>
        <v>0.2269776658622599</v>
      </c>
      <c r="V64" s="34">
        <f t="shared" si="50"/>
        <v>100</v>
      </c>
      <c r="Y64" s="3">
        <f t="shared" si="16"/>
        <v>0.2269776658622599</v>
      </c>
      <c r="Z64" s="3">
        <f t="shared" si="15"/>
        <v>0</v>
      </c>
      <c r="AB64">
        <v>66.139501710208393</v>
      </c>
      <c r="AC64" s="52">
        <v>0</v>
      </c>
    </row>
    <row r="65" spans="1:29" x14ac:dyDescent="0.3">
      <c r="A65" t="s">
        <v>443</v>
      </c>
      <c r="B65">
        <v>0.12633</v>
      </c>
      <c r="C65">
        <v>52.902099999999997</v>
      </c>
      <c r="D65">
        <v>46.689500000000002</v>
      </c>
      <c r="E65">
        <v>-2.7699999999999999E-3</v>
      </c>
      <c r="F65">
        <v>1.72E-3</v>
      </c>
      <c r="G65">
        <v>-4.4999999999999999E-4</v>
      </c>
      <c r="H65">
        <v>99.716399999999993</v>
      </c>
      <c r="J65" s="31">
        <f t="shared" si="39"/>
        <v>-5.0000000000000001E-4</v>
      </c>
      <c r="K65" s="32">
        <f t="shared" si="40"/>
        <v>-5</v>
      </c>
      <c r="L65" s="33">
        <f t="shared" si="41"/>
        <v>0.22454175558234152</v>
      </c>
      <c r="M65" s="31"/>
      <c r="N65" s="34">
        <f t="shared" si="42"/>
        <v>46.689500000000002</v>
      </c>
      <c r="O65" s="34">
        <f t="shared" si="43"/>
        <v>1.6500966936993136</v>
      </c>
      <c r="P65" s="34">
        <f t="shared" si="44"/>
        <v>0.83598030438675019</v>
      </c>
      <c r="Q65" s="34">
        <f t="shared" si="45"/>
        <v>1.6857485988791034E-3</v>
      </c>
      <c r="R65" s="34">
        <f t="shared" si="46"/>
        <v>2.4877627466849428</v>
      </c>
      <c r="S65" s="34">
        <f t="shared" si="47"/>
        <v>66.328539403451657</v>
      </c>
      <c r="T65" s="34">
        <f t="shared" si="48"/>
        <v>33.603698966098442</v>
      </c>
      <c r="U65" s="34">
        <f t="shared" si="49"/>
        <v>6.7761630449906851E-2</v>
      </c>
      <c r="V65" s="34">
        <f t="shared" si="50"/>
        <v>100.00000000000001</v>
      </c>
      <c r="Y65" s="3">
        <f t="shared" si="16"/>
        <v>6.7761630449906851E-2</v>
      </c>
      <c r="Z65" s="3">
        <f t="shared" si="15"/>
        <v>0</v>
      </c>
      <c r="AB65">
        <v>66.328539403451657</v>
      </c>
      <c r="AC65" s="52">
        <v>0</v>
      </c>
    </row>
    <row r="66" spans="1:29" x14ac:dyDescent="0.3">
      <c r="A66" t="s">
        <v>444</v>
      </c>
      <c r="B66">
        <v>6.8959999999999994E-2</v>
      </c>
      <c r="C66">
        <v>52.964799999999997</v>
      </c>
      <c r="D66">
        <v>46.546500000000002</v>
      </c>
      <c r="E66">
        <v>-6.3000000000000003E-4</v>
      </c>
      <c r="F66">
        <v>3.32E-3</v>
      </c>
      <c r="G66">
        <v>-1.23E-3</v>
      </c>
      <c r="H66">
        <v>99.581699999999998</v>
      </c>
      <c r="J66" s="31">
        <f t="shared" si="39"/>
        <v>4.8666666666666671E-4</v>
      </c>
      <c r="K66" s="32">
        <f t="shared" si="40"/>
        <v>4.8666666666666671</v>
      </c>
      <c r="L66" s="33">
        <f t="shared" si="41"/>
        <v>0.24720099784048877</v>
      </c>
      <c r="M66" s="31"/>
      <c r="N66" s="34">
        <f t="shared" si="42"/>
        <v>46.546500000000002</v>
      </c>
      <c r="O66" s="34">
        <f t="shared" si="43"/>
        <v>1.6520524017467246</v>
      </c>
      <c r="P66" s="34">
        <f t="shared" si="44"/>
        <v>0.83341987466427936</v>
      </c>
      <c r="Q66" s="34">
        <f t="shared" si="45"/>
        <v>9.2020282892981049E-4</v>
      </c>
      <c r="R66" s="34">
        <f t="shared" si="46"/>
        <v>2.4863924792399339</v>
      </c>
      <c r="S66" s="34">
        <f t="shared" si="47"/>
        <v>66.443749952611711</v>
      </c>
      <c r="T66" s="34">
        <f t="shared" si="48"/>
        <v>33.519240490907848</v>
      </c>
      <c r="U66" s="34">
        <f t="shared" si="49"/>
        <v>3.7009556480443809E-2</v>
      </c>
      <c r="V66" s="34">
        <f t="shared" si="50"/>
        <v>100</v>
      </c>
      <c r="Y66" s="3">
        <f t="shared" ref="Y66:Y97" si="51">IF(U66&gt;=0, U66, 0)</f>
        <v>3.7009556480443809E-2</v>
      </c>
      <c r="Z66" s="3">
        <f t="shared" si="15"/>
        <v>4.8666666666666671</v>
      </c>
      <c r="AB66">
        <v>66.443749952611711</v>
      </c>
      <c r="AC66" s="52">
        <v>4.8666666666666671</v>
      </c>
    </row>
    <row r="67" spans="1:29" x14ac:dyDescent="0.3">
      <c r="A67" t="s">
        <v>445</v>
      </c>
      <c r="B67">
        <v>6.1949999999999998E-2</v>
      </c>
      <c r="C67">
        <v>52.889699999999998</v>
      </c>
      <c r="D67">
        <v>46.653799999999997</v>
      </c>
      <c r="E67">
        <v>5.0000000000000001E-4</v>
      </c>
      <c r="F67">
        <v>3.98E-3</v>
      </c>
      <c r="G67">
        <v>-5.0099999999999997E-3</v>
      </c>
      <c r="H67">
        <v>99.604900000000001</v>
      </c>
      <c r="J67" s="31">
        <f t="shared" si="39"/>
        <v>-1.7666666666666669E-4</v>
      </c>
      <c r="K67" s="32">
        <f t="shared" si="40"/>
        <v>-1.7666666666666668</v>
      </c>
      <c r="L67" s="33">
        <f t="shared" si="41"/>
        <v>0.45330379805747639</v>
      </c>
      <c r="M67" s="31"/>
      <c r="N67" s="34">
        <f t="shared" si="42"/>
        <v>46.653799999999997</v>
      </c>
      <c r="O67" s="34">
        <f t="shared" si="43"/>
        <v>1.6497099189020585</v>
      </c>
      <c r="P67" s="34">
        <f t="shared" si="44"/>
        <v>0.83534109221128017</v>
      </c>
      <c r="Q67" s="34">
        <f t="shared" si="45"/>
        <v>8.2666132906325063E-4</v>
      </c>
      <c r="R67" s="34">
        <f t="shared" si="46"/>
        <v>2.4858776724424017</v>
      </c>
      <c r="S67" s="34">
        <f t="shared" si="47"/>
        <v>66.363278337875755</v>
      </c>
      <c r="T67" s="34">
        <f t="shared" si="48"/>
        <v>33.603467357689752</v>
      </c>
      <c r="U67" s="34">
        <f t="shared" si="49"/>
        <v>3.3254304434499664E-2</v>
      </c>
      <c r="V67" s="34">
        <f t="shared" si="50"/>
        <v>100</v>
      </c>
      <c r="Y67" s="3">
        <f t="shared" si="51"/>
        <v>3.3254304434499664E-2</v>
      </c>
      <c r="Z67" s="3">
        <f t="shared" ref="Z67:Z130" si="52">IF(K67&gt;=0, K67, 0)</f>
        <v>0</v>
      </c>
      <c r="AB67">
        <v>66.363278337875755</v>
      </c>
      <c r="AC67" s="52">
        <v>0</v>
      </c>
    </row>
    <row r="68" spans="1:29" x14ac:dyDescent="0.3">
      <c r="A68" t="s">
        <v>504</v>
      </c>
      <c r="B68">
        <v>-1.306E-2</v>
      </c>
      <c r="C68">
        <v>38.282499999999999</v>
      </c>
      <c r="D68">
        <v>60.113599999999998</v>
      </c>
      <c r="E68">
        <v>-7.8899999999999994E-3</v>
      </c>
      <c r="F68">
        <v>-7.7999999999999996E-3</v>
      </c>
      <c r="G68">
        <v>-4.6699999999999997E-3</v>
      </c>
      <c r="H68">
        <v>98.3626</v>
      </c>
      <c r="J68" s="31">
        <f t="shared" si="39"/>
        <v>-6.7866666666666665E-3</v>
      </c>
      <c r="K68" s="32">
        <f t="shared" si="40"/>
        <v>-67.86666666666666</v>
      </c>
      <c r="L68" s="33">
        <f t="shared" si="41"/>
        <v>0.18336393683964503</v>
      </c>
      <c r="M68" s="31"/>
      <c r="N68" s="34">
        <f t="shared" si="42"/>
        <v>60.113599999999998</v>
      </c>
      <c r="O68" s="34">
        <f t="shared" si="43"/>
        <v>1.1940892077354959</v>
      </c>
      <c r="P68" s="34">
        <f t="shared" si="44"/>
        <v>1.0763401969561324</v>
      </c>
      <c r="Q68" s="34">
        <f t="shared" si="45"/>
        <v>-1.7427275153456098E-4</v>
      </c>
      <c r="R68" s="34">
        <f t="shared" si="46"/>
        <v>2.2702551319400937</v>
      </c>
      <c r="S68" s="34">
        <f t="shared" si="47"/>
        <v>52.597137252810086</v>
      </c>
      <c r="T68" s="34">
        <f t="shared" si="48"/>
        <v>47.410539098146359</v>
      </c>
      <c r="U68" s="34">
        <f t="shared" si="49"/>
        <v>-7.6763509564509863E-3</v>
      </c>
      <c r="V68" s="34">
        <f t="shared" si="50"/>
        <v>100</v>
      </c>
      <c r="Y68" s="3">
        <f t="shared" si="51"/>
        <v>0</v>
      </c>
      <c r="Z68" s="3">
        <f t="shared" si="52"/>
        <v>0</v>
      </c>
      <c r="AB68">
        <v>52.597137252810086</v>
      </c>
      <c r="AC68" s="52">
        <v>0</v>
      </c>
    </row>
    <row r="69" spans="1:29" x14ac:dyDescent="0.3">
      <c r="A69" t="s">
        <v>505</v>
      </c>
      <c r="B69">
        <v>-1.6969999999999999E-2</v>
      </c>
      <c r="C69">
        <v>38.158200000000001</v>
      </c>
      <c r="D69">
        <v>60.375100000000003</v>
      </c>
      <c r="E69">
        <v>-6.1199999999999996E-3</v>
      </c>
      <c r="F69">
        <v>-1.99E-3</v>
      </c>
      <c r="G69">
        <v>-3.1199999999999999E-3</v>
      </c>
      <c r="H69">
        <v>98.505099999999999</v>
      </c>
      <c r="J69" s="31">
        <f t="shared" si="39"/>
        <v>-3.7433333333333329E-3</v>
      </c>
      <c r="K69" s="32">
        <f t="shared" si="40"/>
        <v>-37.43333333333333</v>
      </c>
      <c r="L69" s="33">
        <f t="shared" si="41"/>
        <v>0.21343929660054012</v>
      </c>
      <c r="M69" s="31"/>
      <c r="N69" s="34">
        <f t="shared" si="42"/>
        <v>60.375100000000003</v>
      </c>
      <c r="O69" s="34">
        <f t="shared" si="43"/>
        <v>1.1902121023081722</v>
      </c>
      <c r="P69" s="34">
        <f t="shared" si="44"/>
        <v>1.081022381378693</v>
      </c>
      <c r="Q69" s="34">
        <f t="shared" si="45"/>
        <v>-2.2644782492660793E-4</v>
      </c>
      <c r="R69" s="34">
        <f t="shared" si="46"/>
        <v>2.2710080358619389</v>
      </c>
      <c r="S69" s="34">
        <f t="shared" si="47"/>
        <v>52.408978018276315</v>
      </c>
      <c r="T69" s="34">
        <f t="shared" si="48"/>
        <v>47.600993228912181</v>
      </c>
      <c r="U69" s="34">
        <f t="shared" si="49"/>
        <v>-9.9712471885050752E-3</v>
      </c>
      <c r="V69" s="34">
        <f t="shared" si="50"/>
        <v>100</v>
      </c>
      <c r="Y69" s="3">
        <f t="shared" si="51"/>
        <v>0</v>
      </c>
      <c r="Z69" s="3">
        <f t="shared" si="52"/>
        <v>0</v>
      </c>
      <c r="AB69">
        <v>52.408978018276315</v>
      </c>
      <c r="AC69" s="52">
        <v>0</v>
      </c>
    </row>
    <row r="70" spans="1:29" x14ac:dyDescent="0.3">
      <c r="A70" t="s">
        <v>506</v>
      </c>
      <c r="B70">
        <v>-1.7260000000000001E-2</v>
      </c>
      <c r="C70">
        <v>38.214199999999998</v>
      </c>
      <c r="D70">
        <v>60.142600000000002</v>
      </c>
      <c r="E70">
        <v>-7.0400000000000003E-3</v>
      </c>
      <c r="F70">
        <v>6.0000000000000002E-5</v>
      </c>
      <c r="G70">
        <v>-4.6600000000000001E-3</v>
      </c>
      <c r="H70">
        <v>98.328000000000003</v>
      </c>
      <c r="J70" s="31">
        <f t="shared" si="39"/>
        <v>-3.8800000000000002E-3</v>
      </c>
      <c r="K70" s="32">
        <f t="shared" si="40"/>
        <v>-38.800000000000004</v>
      </c>
      <c r="L70" s="33">
        <f t="shared" si="41"/>
        <v>0.36136961687446834</v>
      </c>
      <c r="M70" s="31"/>
      <c r="N70" s="34">
        <f t="shared" si="42"/>
        <v>60.142600000000002</v>
      </c>
      <c r="O70" s="34">
        <f t="shared" si="43"/>
        <v>1.1919588271990018</v>
      </c>
      <c r="P70" s="34">
        <f t="shared" si="44"/>
        <v>1.0768594449418085</v>
      </c>
      <c r="Q70" s="34">
        <f t="shared" si="45"/>
        <v>-2.3031758740325596E-4</v>
      </c>
      <c r="R70" s="34">
        <f t="shared" si="46"/>
        <v>2.2685879545534071</v>
      </c>
      <c r="S70" s="34">
        <f t="shared" si="47"/>
        <v>52.541882927948905</v>
      </c>
      <c r="T70" s="34">
        <f t="shared" si="48"/>
        <v>47.468269536580458</v>
      </c>
      <c r="U70" s="34">
        <f t="shared" si="49"/>
        <v>-1.0152464529355051E-2</v>
      </c>
      <c r="V70" s="34">
        <f t="shared" si="50"/>
        <v>100.00000000000001</v>
      </c>
      <c r="Y70" s="3">
        <f t="shared" si="51"/>
        <v>0</v>
      </c>
      <c r="Z70" s="3">
        <f t="shared" si="52"/>
        <v>0</v>
      </c>
      <c r="AB70">
        <v>52.541882927948905</v>
      </c>
      <c r="AC70" s="52">
        <v>0</v>
      </c>
    </row>
    <row r="71" spans="1:29" x14ac:dyDescent="0.3">
      <c r="A71" t="s">
        <v>507</v>
      </c>
      <c r="B71">
        <v>-3.1640000000000001E-2</v>
      </c>
      <c r="C71">
        <v>38.331800000000001</v>
      </c>
      <c r="D71">
        <v>60.299300000000002</v>
      </c>
      <c r="E71">
        <v>-7.3200000000000001E-3</v>
      </c>
      <c r="F71">
        <v>-5.2700000000000004E-3</v>
      </c>
      <c r="G71">
        <v>-1.73E-3</v>
      </c>
      <c r="H71">
        <v>98.5852</v>
      </c>
      <c r="J71" s="31">
        <f t="shared" si="39"/>
        <v>-4.7733333333333334E-3</v>
      </c>
      <c r="K71" s="32">
        <f t="shared" si="40"/>
        <v>-47.733333333333334</v>
      </c>
      <c r="L71" s="33">
        <f t="shared" si="41"/>
        <v>0.28279026385880635</v>
      </c>
      <c r="M71" s="31"/>
      <c r="N71" s="34">
        <f t="shared" si="42"/>
        <v>60.299300000000002</v>
      </c>
      <c r="O71" s="34">
        <f t="shared" si="43"/>
        <v>1.1956269494697442</v>
      </c>
      <c r="P71" s="34">
        <f t="shared" si="44"/>
        <v>1.0796651745747539</v>
      </c>
      <c r="Q71" s="34">
        <f t="shared" si="45"/>
        <v>-4.2220443021083535E-4</v>
      </c>
      <c r="R71" s="34">
        <f t="shared" si="46"/>
        <v>2.2748699196142872</v>
      </c>
      <c r="S71" s="34">
        <f t="shared" si="47"/>
        <v>52.558035919366645</v>
      </c>
      <c r="T71" s="34">
        <f t="shared" si="48"/>
        <v>47.460523578324654</v>
      </c>
      <c r="U71" s="34">
        <f t="shared" si="49"/>
        <v>-1.8559497691297517E-2</v>
      </c>
      <c r="V71" s="34">
        <f t="shared" si="50"/>
        <v>100</v>
      </c>
      <c r="Y71" s="3">
        <f t="shared" si="51"/>
        <v>0</v>
      </c>
      <c r="Z71" s="3">
        <f t="shared" si="52"/>
        <v>0</v>
      </c>
      <c r="AB71">
        <v>52.558035919366645</v>
      </c>
      <c r="AC71" s="52">
        <v>0</v>
      </c>
    </row>
    <row r="72" spans="1:29" x14ac:dyDescent="0.3">
      <c r="A72" t="s">
        <v>508</v>
      </c>
      <c r="B72">
        <v>2.15E-3</v>
      </c>
      <c r="C72">
        <v>38.371600000000001</v>
      </c>
      <c r="D72">
        <v>60.074199999999998</v>
      </c>
      <c r="E72">
        <v>-6.1900000000000002E-3</v>
      </c>
      <c r="F72">
        <v>-4.6499999999999996E-3</v>
      </c>
      <c r="G72">
        <v>2.0200000000000001E-3</v>
      </c>
      <c r="H72">
        <v>98.439099999999996</v>
      </c>
      <c r="J72" s="31">
        <f t="shared" si="39"/>
        <v>-2.9399999999999995E-3</v>
      </c>
      <c r="K72" s="32">
        <f t="shared" si="40"/>
        <v>-29.399999999999995</v>
      </c>
      <c r="L72" s="33">
        <f t="shared" si="41"/>
        <v>0.4363954628545077</v>
      </c>
      <c r="M72" s="31"/>
      <c r="N72" s="34">
        <f t="shared" si="42"/>
        <v>60.074199999999998</v>
      </c>
      <c r="O72" s="34">
        <f t="shared" si="43"/>
        <v>1.1968683718028696</v>
      </c>
      <c r="P72" s="34">
        <f t="shared" si="44"/>
        <v>1.0756347358997314</v>
      </c>
      <c r="Q72" s="34">
        <f t="shared" si="45"/>
        <v>2.8689618361355751E-5</v>
      </c>
      <c r="R72" s="34">
        <f t="shared" si="46"/>
        <v>2.2725317973209624</v>
      </c>
      <c r="S72" s="34">
        <f t="shared" si="47"/>
        <v>52.666738182226162</v>
      </c>
      <c r="T72" s="34">
        <f t="shared" si="48"/>
        <v>47.331999365983499</v>
      </c>
      <c r="U72" s="34">
        <f t="shared" si="49"/>
        <v>1.2624517903413852E-3</v>
      </c>
      <c r="V72" s="34">
        <f t="shared" si="50"/>
        <v>100</v>
      </c>
      <c r="Y72" s="3">
        <f t="shared" si="51"/>
        <v>1.2624517903413852E-3</v>
      </c>
      <c r="Z72" s="3">
        <f t="shared" si="52"/>
        <v>0</v>
      </c>
      <c r="AB72">
        <v>52.666738182226162</v>
      </c>
      <c r="AC72" s="52">
        <v>0</v>
      </c>
    </row>
    <row r="73" spans="1:29" x14ac:dyDescent="0.3">
      <c r="A73" t="s">
        <v>509</v>
      </c>
      <c r="B73">
        <v>-1.4449999999999999E-2</v>
      </c>
      <c r="C73">
        <v>38.238599999999998</v>
      </c>
      <c r="D73">
        <v>60.0886</v>
      </c>
      <c r="E73">
        <v>-9.1400000000000006E-3</v>
      </c>
      <c r="F73">
        <v>-1.8799999999999999E-3</v>
      </c>
      <c r="G73">
        <v>-1.2800000000000001E-3</v>
      </c>
      <c r="H73">
        <v>98.3005</v>
      </c>
      <c r="J73" s="31">
        <f t="shared" si="39"/>
        <v>-4.1000000000000003E-3</v>
      </c>
      <c r="K73" s="32">
        <f t="shared" si="40"/>
        <v>-41</v>
      </c>
      <c r="L73" s="33">
        <f t="shared" si="41"/>
        <v>0.43750657137921944</v>
      </c>
      <c r="M73" s="31"/>
      <c r="N73" s="34">
        <f t="shared" si="42"/>
        <v>60.0886</v>
      </c>
      <c r="O73" s="34">
        <f t="shared" si="43"/>
        <v>1.1927199001871489</v>
      </c>
      <c r="P73" s="34">
        <f t="shared" si="44"/>
        <v>1.0758925693822738</v>
      </c>
      <c r="Q73" s="34">
        <f t="shared" si="45"/>
        <v>-1.9282092340539098E-4</v>
      </c>
      <c r="R73" s="34">
        <f t="shared" si="46"/>
        <v>2.2684196486460171</v>
      </c>
      <c r="S73" s="34">
        <f t="shared" si="47"/>
        <v>52.57933208694714</v>
      </c>
      <c r="T73" s="34">
        <f t="shared" si="48"/>
        <v>47.429168144635696</v>
      </c>
      <c r="U73" s="34">
        <f t="shared" si="49"/>
        <v>-8.5002315828326853E-3</v>
      </c>
      <c r="V73" s="34">
        <f t="shared" si="50"/>
        <v>100.00000000000001</v>
      </c>
      <c r="Y73" s="3">
        <f t="shared" si="51"/>
        <v>0</v>
      </c>
      <c r="Z73" s="3">
        <f t="shared" si="52"/>
        <v>0</v>
      </c>
      <c r="AB73">
        <v>52.57933208694714</v>
      </c>
      <c r="AC73" s="52">
        <v>0</v>
      </c>
    </row>
    <row r="74" spans="1:29" x14ac:dyDescent="0.3">
      <c r="A74" t="s">
        <v>563</v>
      </c>
      <c r="B74">
        <v>0.54488999999999999</v>
      </c>
      <c r="C74">
        <v>52.153599999999997</v>
      </c>
      <c r="D74">
        <v>46.496200000000002</v>
      </c>
      <c r="E74">
        <v>-5.9999999999999995E-4</v>
      </c>
      <c r="F74">
        <v>3.4000000000000002E-4</v>
      </c>
      <c r="G74">
        <v>-1.4E-3</v>
      </c>
      <c r="H74">
        <v>99.192999999999998</v>
      </c>
      <c r="J74" s="31">
        <f t="shared" si="39"/>
        <v>-5.533333333333333E-4</v>
      </c>
      <c r="K74" s="32">
        <f t="shared" si="40"/>
        <v>-5.5333333333333332</v>
      </c>
      <c r="L74" s="33">
        <f t="shared" si="41"/>
        <v>8.7093819145409701E-2</v>
      </c>
      <c r="M74" s="31"/>
      <c r="N74" s="34">
        <f t="shared" si="42"/>
        <v>46.496200000000002</v>
      </c>
      <c r="O74" s="34">
        <f t="shared" si="43"/>
        <v>1.6267498440424202</v>
      </c>
      <c r="P74" s="34">
        <f t="shared" si="44"/>
        <v>0.83251924798567589</v>
      </c>
      <c r="Q74" s="34">
        <f t="shared" si="45"/>
        <v>7.2710168134507607E-3</v>
      </c>
      <c r="R74" s="34">
        <f t="shared" si="46"/>
        <v>2.4665401088415471</v>
      </c>
      <c r="S74" s="34">
        <f t="shared" si="47"/>
        <v>65.95270185192534</v>
      </c>
      <c r="T74" s="34">
        <f t="shared" si="48"/>
        <v>33.752512071522034</v>
      </c>
      <c r="U74" s="34">
        <f t="shared" si="49"/>
        <v>0.29478607655262162</v>
      </c>
      <c r="V74" s="34">
        <f t="shared" si="50"/>
        <v>100</v>
      </c>
      <c r="Y74" s="3">
        <f t="shared" si="51"/>
        <v>0.29478607655262162</v>
      </c>
      <c r="Z74" s="3">
        <f t="shared" si="52"/>
        <v>0</v>
      </c>
      <c r="AB74">
        <v>65.95270185192534</v>
      </c>
      <c r="AC74" s="52">
        <v>0</v>
      </c>
    </row>
    <row r="75" spans="1:29" x14ac:dyDescent="0.3">
      <c r="A75" t="s">
        <v>564</v>
      </c>
      <c r="B75">
        <v>0.64546000000000003</v>
      </c>
      <c r="C75">
        <v>52.085099999999997</v>
      </c>
      <c r="D75">
        <v>46.454300000000003</v>
      </c>
      <c r="E75">
        <v>-3.0200000000000001E-3</v>
      </c>
      <c r="F75">
        <v>-6.8000000000000005E-4</v>
      </c>
      <c r="G75">
        <v>-5.4000000000000003E-3</v>
      </c>
      <c r="H75">
        <v>99.175700000000006</v>
      </c>
      <c r="J75" s="31">
        <f t="shared" si="39"/>
        <v>-3.0333333333333336E-3</v>
      </c>
      <c r="K75" s="32">
        <f t="shared" si="40"/>
        <v>-30.333333333333336</v>
      </c>
      <c r="L75" s="33">
        <f t="shared" si="41"/>
        <v>0.23600282484185089</v>
      </c>
      <c r="M75" s="31"/>
      <c r="N75" s="34">
        <f t="shared" si="42"/>
        <v>46.454300000000003</v>
      </c>
      <c r="O75" s="34">
        <f t="shared" si="43"/>
        <v>1.6246132252027445</v>
      </c>
      <c r="P75" s="34">
        <f t="shared" si="44"/>
        <v>0.83176902417188903</v>
      </c>
      <c r="Q75" s="34">
        <f t="shared" si="45"/>
        <v>8.613023752335202E-3</v>
      </c>
      <c r="R75" s="34">
        <f t="shared" si="46"/>
        <v>2.4649952731269686</v>
      </c>
      <c r="S75" s="34">
        <f t="shared" si="47"/>
        <v>65.907356615002428</v>
      </c>
      <c r="T75" s="34">
        <f t="shared" si="48"/>
        <v>33.743229986674528</v>
      </c>
      <c r="U75" s="34">
        <f t="shared" si="49"/>
        <v>0.3494133983230383</v>
      </c>
      <c r="V75" s="34">
        <f t="shared" si="50"/>
        <v>100</v>
      </c>
      <c r="Y75" s="3">
        <f t="shared" si="51"/>
        <v>0.3494133983230383</v>
      </c>
      <c r="Z75" s="3">
        <f t="shared" si="52"/>
        <v>0</v>
      </c>
      <c r="AB75">
        <v>65.907356615002428</v>
      </c>
      <c r="AC75" s="52">
        <v>0</v>
      </c>
    </row>
    <row r="76" spans="1:29" x14ac:dyDescent="0.3">
      <c r="A76" t="s">
        <v>565</v>
      </c>
      <c r="B76">
        <v>0.78108999999999995</v>
      </c>
      <c r="C76">
        <v>51.9818</v>
      </c>
      <c r="D76">
        <v>46.407400000000003</v>
      </c>
      <c r="E76">
        <v>-3.5400000000000002E-3</v>
      </c>
      <c r="F76">
        <v>2.5799999999999998E-3</v>
      </c>
      <c r="G76">
        <v>-1.8799999999999999E-3</v>
      </c>
      <c r="H76">
        <v>99.167400000000001</v>
      </c>
      <c r="J76" s="31">
        <f t="shared" si="39"/>
        <v>-9.4666666666666684E-4</v>
      </c>
      <c r="K76" s="32">
        <f t="shared" si="40"/>
        <v>-9.4666666666666686</v>
      </c>
      <c r="L76" s="33">
        <f t="shared" si="41"/>
        <v>0.31649539227820261</v>
      </c>
      <c r="M76" s="31"/>
      <c r="N76" s="34">
        <f t="shared" si="42"/>
        <v>46.407400000000003</v>
      </c>
      <c r="O76" s="34">
        <f t="shared" si="43"/>
        <v>1.6213911416094822</v>
      </c>
      <c r="P76" s="34">
        <f t="shared" si="44"/>
        <v>0.83092927484333035</v>
      </c>
      <c r="Q76" s="34">
        <f t="shared" si="45"/>
        <v>1.0422871630637843E-2</v>
      </c>
      <c r="R76" s="34">
        <f t="shared" si="46"/>
        <v>2.4627432880834506</v>
      </c>
      <c r="S76" s="34">
        <f t="shared" si="47"/>
        <v>65.836790600748202</v>
      </c>
      <c r="T76" s="34">
        <f t="shared" si="48"/>
        <v>33.73998738983363</v>
      </c>
      <c r="U76" s="34">
        <f t="shared" si="49"/>
        <v>0.42322200941816801</v>
      </c>
      <c r="V76" s="34">
        <f t="shared" si="50"/>
        <v>100</v>
      </c>
      <c r="Y76" s="3">
        <f t="shared" si="51"/>
        <v>0.42322200941816801</v>
      </c>
      <c r="Z76" s="3">
        <f t="shared" si="52"/>
        <v>0</v>
      </c>
      <c r="AB76">
        <v>65.836790600748202</v>
      </c>
      <c r="AC76" s="52">
        <v>0</v>
      </c>
    </row>
    <row r="77" spans="1:29" x14ac:dyDescent="0.3">
      <c r="A77" t="s">
        <v>566</v>
      </c>
      <c r="B77">
        <v>0.18837999999999999</v>
      </c>
      <c r="C77">
        <v>52.254199999999997</v>
      </c>
      <c r="D77">
        <v>46.408499999999997</v>
      </c>
      <c r="E77">
        <v>-1.1900000000000001E-3</v>
      </c>
      <c r="F77">
        <v>1.58E-3</v>
      </c>
      <c r="G77">
        <v>-1.57E-3</v>
      </c>
      <c r="H77">
        <v>98.849900000000005</v>
      </c>
      <c r="J77" s="31">
        <f t="shared" si="39"/>
        <v>-3.9333333333333337E-4</v>
      </c>
      <c r="K77" s="32">
        <f t="shared" si="40"/>
        <v>-3.9333333333333336</v>
      </c>
      <c r="L77" s="33">
        <f t="shared" si="41"/>
        <v>0.17194863574141356</v>
      </c>
      <c r="M77" s="31"/>
      <c r="N77" s="34">
        <f t="shared" si="42"/>
        <v>46.408499999999997</v>
      </c>
      <c r="O77" s="34">
        <f t="shared" si="43"/>
        <v>1.6298877105427321</v>
      </c>
      <c r="P77" s="34">
        <f t="shared" si="44"/>
        <v>0.83094897045658001</v>
      </c>
      <c r="Q77" s="34">
        <f t="shared" si="45"/>
        <v>2.5137443287963704E-3</v>
      </c>
      <c r="R77" s="34">
        <f t="shared" si="46"/>
        <v>2.4633504253281084</v>
      </c>
      <c r="S77" s="34">
        <f t="shared" si="47"/>
        <v>66.165483147840703</v>
      </c>
      <c r="T77" s="34">
        <f t="shared" si="48"/>
        <v>33.732471105725892</v>
      </c>
      <c r="U77" s="34">
        <f t="shared" si="49"/>
        <v>0.10204574643339871</v>
      </c>
      <c r="V77" s="34">
        <f t="shared" si="50"/>
        <v>100</v>
      </c>
      <c r="Y77" s="3">
        <f t="shared" si="51"/>
        <v>0.10204574643339871</v>
      </c>
      <c r="Z77" s="3">
        <f t="shared" si="52"/>
        <v>0</v>
      </c>
      <c r="AB77">
        <v>66.165483147840703</v>
      </c>
      <c r="AC77" s="52">
        <v>0</v>
      </c>
    </row>
    <row r="78" spans="1:29" x14ac:dyDescent="0.3">
      <c r="A78" t="s">
        <v>567</v>
      </c>
      <c r="B78">
        <v>1.3364</v>
      </c>
      <c r="C78">
        <v>51.6447</v>
      </c>
      <c r="D78">
        <v>46.545099999999998</v>
      </c>
      <c r="E78">
        <v>1.7600000000000001E-3</v>
      </c>
      <c r="F78">
        <v>8.0000000000000004E-4</v>
      </c>
      <c r="G78">
        <v>2.9E-4</v>
      </c>
      <c r="H78">
        <v>99.528999999999996</v>
      </c>
      <c r="J78" s="31">
        <f t="shared" si="39"/>
        <v>9.5E-4</v>
      </c>
      <c r="K78" s="32">
        <f t="shared" si="40"/>
        <v>9.5</v>
      </c>
      <c r="L78" s="33">
        <f t="shared" si="41"/>
        <v>7.4639131827748367E-2</v>
      </c>
      <c r="M78" s="31"/>
      <c r="N78" s="34">
        <f t="shared" si="42"/>
        <v>46.545099999999998</v>
      </c>
      <c r="O78" s="34">
        <f t="shared" si="43"/>
        <v>1.6108764815970056</v>
      </c>
      <c r="P78" s="34">
        <f t="shared" si="44"/>
        <v>0.83339480752014317</v>
      </c>
      <c r="Q78" s="34">
        <f t="shared" si="45"/>
        <v>1.7832933013077128E-2</v>
      </c>
      <c r="R78" s="34">
        <f t="shared" si="46"/>
        <v>2.4621042221302258</v>
      </c>
      <c r="S78" s="34">
        <f t="shared" si="47"/>
        <v>65.426819348990293</v>
      </c>
      <c r="T78" s="34">
        <f t="shared" si="48"/>
        <v>33.848884219819318</v>
      </c>
      <c r="U78" s="34">
        <f t="shared" si="49"/>
        <v>0.72429643119038956</v>
      </c>
      <c r="V78" s="34">
        <f t="shared" si="50"/>
        <v>100</v>
      </c>
      <c r="Y78" s="3">
        <f t="shared" si="51"/>
        <v>0.72429643119038956</v>
      </c>
      <c r="Z78" s="3">
        <f t="shared" si="52"/>
        <v>9.5</v>
      </c>
      <c r="AB78">
        <v>65.426819348990293</v>
      </c>
      <c r="AC78" s="52">
        <v>9.5</v>
      </c>
    </row>
    <row r="79" spans="1:29" x14ac:dyDescent="0.3">
      <c r="A79" t="s">
        <v>568</v>
      </c>
      <c r="B79">
        <v>-2.4099999999999998E-3</v>
      </c>
      <c r="C79">
        <v>52.692999999999998</v>
      </c>
      <c r="D79">
        <v>46.675699999999999</v>
      </c>
      <c r="E79">
        <v>2.7999999999999998E-4</v>
      </c>
      <c r="F79">
        <v>3.6000000000000002E-4</v>
      </c>
      <c r="G79">
        <v>2.1199999999999999E-3</v>
      </c>
      <c r="H79">
        <v>99.369100000000003</v>
      </c>
      <c r="J79" s="31">
        <f t="shared" si="39"/>
        <v>9.1999999999999992E-4</v>
      </c>
      <c r="K79" s="32">
        <f t="shared" si="40"/>
        <v>9.1999999999999993</v>
      </c>
      <c r="L79" s="33">
        <f t="shared" si="41"/>
        <v>0.10400000000000001</v>
      </c>
      <c r="M79" s="31"/>
      <c r="N79" s="34">
        <f t="shared" si="42"/>
        <v>46.675699999999999</v>
      </c>
      <c r="O79" s="34">
        <f t="shared" si="43"/>
        <v>1.6435745477230193</v>
      </c>
      <c r="P79" s="34">
        <f t="shared" si="44"/>
        <v>0.83573321396598022</v>
      </c>
      <c r="Q79" s="34">
        <f t="shared" si="45"/>
        <v>-3.2159060581798768E-5</v>
      </c>
      <c r="R79" s="34">
        <f t="shared" si="46"/>
        <v>2.4792756026284177</v>
      </c>
      <c r="S79" s="34">
        <f t="shared" si="47"/>
        <v>66.292531011097537</v>
      </c>
      <c r="T79" s="34">
        <f t="shared" si="48"/>
        <v>33.708766104098025</v>
      </c>
      <c r="U79" s="34">
        <f t="shared" si="49"/>
        <v>-1.2971151955718501E-3</v>
      </c>
      <c r="V79" s="34">
        <f t="shared" si="50"/>
        <v>100</v>
      </c>
      <c r="Y79" s="3">
        <f t="shared" si="51"/>
        <v>0</v>
      </c>
      <c r="Z79" s="3">
        <f t="shared" si="52"/>
        <v>9.1999999999999993</v>
      </c>
      <c r="AB79">
        <v>66.292531011097537</v>
      </c>
      <c r="AC79" s="52">
        <v>9.1999999999999993</v>
      </c>
    </row>
    <row r="80" spans="1:29" x14ac:dyDescent="0.3">
      <c r="A80" t="s">
        <v>569</v>
      </c>
      <c r="B80">
        <v>0.82665999999999995</v>
      </c>
      <c r="C80">
        <v>52.0336</v>
      </c>
      <c r="D80">
        <v>46.642699999999998</v>
      </c>
      <c r="E80">
        <v>-3.3999999999999998E-3</v>
      </c>
      <c r="F80">
        <v>-6.0000000000000002E-5</v>
      </c>
      <c r="G80">
        <v>-3.7100000000000002E-3</v>
      </c>
      <c r="H80">
        <v>99.495800000000003</v>
      </c>
      <c r="J80" s="31">
        <f t="shared" si="39"/>
        <v>-2.3900000000000002E-3</v>
      </c>
      <c r="K80" s="32">
        <f t="shared" si="40"/>
        <v>-23.900000000000002</v>
      </c>
      <c r="L80" s="33">
        <f t="shared" si="41"/>
        <v>0.20237835852679503</v>
      </c>
      <c r="M80" s="31"/>
      <c r="N80" s="34">
        <f t="shared" si="42"/>
        <v>46.642699999999998</v>
      </c>
      <c r="O80" s="34">
        <f t="shared" si="43"/>
        <v>1.6230068621334997</v>
      </c>
      <c r="P80" s="34">
        <f t="shared" si="44"/>
        <v>0.83514234556848699</v>
      </c>
      <c r="Q80" s="34">
        <f t="shared" si="45"/>
        <v>1.1030958099813184E-2</v>
      </c>
      <c r="R80" s="34">
        <f t="shared" si="46"/>
        <v>2.4691801658018</v>
      </c>
      <c r="S80" s="34">
        <f t="shared" si="47"/>
        <v>65.730596924930012</v>
      </c>
      <c r="T80" s="34">
        <f t="shared" si="48"/>
        <v>33.822657298775802</v>
      </c>
      <c r="U80" s="34">
        <f t="shared" si="49"/>
        <v>0.4467457762941805</v>
      </c>
      <c r="V80" s="34">
        <f t="shared" si="50"/>
        <v>99.999999999999986</v>
      </c>
      <c r="Y80" s="3">
        <f t="shared" si="51"/>
        <v>0.4467457762941805</v>
      </c>
      <c r="Z80" s="3">
        <f t="shared" si="52"/>
        <v>0</v>
      </c>
      <c r="AB80">
        <v>65.730596924930012</v>
      </c>
      <c r="AC80" s="52">
        <v>0</v>
      </c>
    </row>
    <row r="81" spans="1:29" x14ac:dyDescent="0.3">
      <c r="A81" t="s">
        <v>570</v>
      </c>
      <c r="B81">
        <v>-1.7829999999999999E-2</v>
      </c>
      <c r="C81">
        <v>52.550899999999999</v>
      </c>
      <c r="D81">
        <v>46.769199999999998</v>
      </c>
      <c r="E81">
        <v>2.0000000000000002E-5</v>
      </c>
      <c r="F81">
        <v>7.3999999999999999E-4</v>
      </c>
      <c r="G81">
        <v>2.5400000000000002E-3</v>
      </c>
      <c r="H81">
        <v>99.305499999999995</v>
      </c>
      <c r="J81" s="31">
        <f t="shared" si="39"/>
        <v>1.1000000000000001E-3</v>
      </c>
      <c r="K81" s="32">
        <f t="shared" si="40"/>
        <v>11</v>
      </c>
      <c r="L81" s="33">
        <f t="shared" si="41"/>
        <v>0.12979984591670363</v>
      </c>
      <c r="M81" s="31"/>
      <c r="N81" s="34">
        <f t="shared" si="42"/>
        <v>46.769199999999998</v>
      </c>
      <c r="O81" s="34">
        <f t="shared" si="43"/>
        <v>1.6391422333125387</v>
      </c>
      <c r="P81" s="34">
        <f t="shared" si="44"/>
        <v>0.83740734109221127</v>
      </c>
      <c r="Q81" s="34">
        <f t="shared" si="45"/>
        <v>-2.3792367227115025E-4</v>
      </c>
      <c r="R81" s="34">
        <f t="shared" si="46"/>
        <v>2.4763116507324789</v>
      </c>
      <c r="S81" s="34">
        <f t="shared" si="47"/>
        <v>66.19288944619268</v>
      </c>
      <c r="T81" s="34">
        <f t="shared" si="48"/>
        <v>33.816718539627715</v>
      </c>
      <c r="U81" s="34">
        <f t="shared" si="49"/>
        <v>-9.6079858203943665E-3</v>
      </c>
      <c r="V81" s="34">
        <f t="shared" si="50"/>
        <v>100</v>
      </c>
      <c r="Y81" s="3">
        <f t="shared" si="51"/>
        <v>0</v>
      </c>
      <c r="Z81" s="3">
        <f t="shared" si="52"/>
        <v>11</v>
      </c>
      <c r="AB81">
        <v>66.19288944619268</v>
      </c>
      <c r="AC81" s="52">
        <v>11</v>
      </c>
    </row>
    <row r="82" spans="1:29" x14ac:dyDescent="0.3">
      <c r="A82" t="s">
        <v>571</v>
      </c>
      <c r="B82">
        <v>1.21268</v>
      </c>
      <c r="C82">
        <v>51.478299999999997</v>
      </c>
      <c r="D82">
        <v>46.607100000000003</v>
      </c>
      <c r="E82">
        <v>-4.2000000000000002E-4</v>
      </c>
      <c r="F82">
        <v>1.39E-3</v>
      </c>
      <c r="G82">
        <v>5.28E-3</v>
      </c>
      <c r="H82">
        <v>99.304299999999998</v>
      </c>
      <c r="J82" s="31">
        <f t="shared" si="39"/>
        <v>2.0833333333333333E-3</v>
      </c>
      <c r="K82" s="32">
        <f t="shared" si="40"/>
        <v>20.833333333333332</v>
      </c>
      <c r="L82" s="33">
        <f t="shared" si="41"/>
        <v>0.29125647346167832</v>
      </c>
      <c r="M82" s="31"/>
      <c r="N82" s="34">
        <f t="shared" si="42"/>
        <v>46.607100000000003</v>
      </c>
      <c r="O82" s="34">
        <f t="shared" si="43"/>
        <v>1.6056862133499685</v>
      </c>
      <c r="P82" s="34">
        <f t="shared" si="44"/>
        <v>0.83450492390331243</v>
      </c>
      <c r="Q82" s="34">
        <f t="shared" si="45"/>
        <v>1.6182012276487856E-2</v>
      </c>
      <c r="R82" s="34">
        <f t="shared" si="46"/>
        <v>2.4563731495297692</v>
      </c>
      <c r="S82" s="34">
        <f t="shared" si="47"/>
        <v>65.368171511618655</v>
      </c>
      <c r="T82" s="34">
        <f t="shared" si="48"/>
        <v>33.97305185749422</v>
      </c>
      <c r="U82" s="34">
        <f t="shared" si="49"/>
        <v>0.65877663088711202</v>
      </c>
      <c r="V82" s="34">
        <f t="shared" si="50"/>
        <v>99.999999999999986</v>
      </c>
      <c r="Y82" s="3">
        <f t="shared" si="51"/>
        <v>0.65877663088711202</v>
      </c>
      <c r="Z82" s="3">
        <f t="shared" si="52"/>
        <v>20.833333333333332</v>
      </c>
      <c r="AB82">
        <v>65.368171511618655</v>
      </c>
      <c r="AC82" s="52">
        <v>20.833333333333332</v>
      </c>
    </row>
    <row r="83" spans="1:29" x14ac:dyDescent="0.3">
      <c r="A83" t="s">
        <v>572</v>
      </c>
      <c r="B83">
        <v>1.1504799999999999</v>
      </c>
      <c r="C83">
        <v>51.747500000000002</v>
      </c>
      <c r="D83">
        <v>46.671799999999998</v>
      </c>
      <c r="E83">
        <v>-3.0000000000000001E-3</v>
      </c>
      <c r="F83">
        <v>1.97E-3</v>
      </c>
      <c r="G83">
        <v>-1.4300000000000001E-3</v>
      </c>
      <c r="H83">
        <v>99.567300000000003</v>
      </c>
      <c r="J83" s="31">
        <f t="shared" si="39"/>
        <v>-8.2000000000000009E-4</v>
      </c>
      <c r="K83" s="32">
        <f t="shared" si="40"/>
        <v>-8.2000000000000011</v>
      </c>
      <c r="L83" s="33">
        <f t="shared" si="41"/>
        <v>0.25405314404667378</v>
      </c>
      <c r="M83" s="31"/>
      <c r="N83" s="34">
        <f t="shared" si="42"/>
        <v>46.671799999999998</v>
      </c>
      <c r="O83" s="34">
        <f t="shared" si="43"/>
        <v>1.6140829694323144</v>
      </c>
      <c r="P83" s="34">
        <f t="shared" si="44"/>
        <v>0.83566338406445828</v>
      </c>
      <c r="Q83" s="34">
        <f t="shared" si="45"/>
        <v>1.5352014945289564E-2</v>
      </c>
      <c r="R83" s="34">
        <f t="shared" si="46"/>
        <v>2.465098368442062</v>
      </c>
      <c r="S83" s="34">
        <f t="shared" si="47"/>
        <v>65.477426381666561</v>
      </c>
      <c r="T83" s="34">
        <f t="shared" si="48"/>
        <v>33.899798675887979</v>
      </c>
      <c r="U83" s="34">
        <f t="shared" si="49"/>
        <v>0.62277494244548193</v>
      </c>
      <c r="V83" s="34">
        <f t="shared" si="50"/>
        <v>100.00000000000003</v>
      </c>
      <c r="Y83" s="3">
        <f t="shared" si="51"/>
        <v>0.62277494244548193</v>
      </c>
      <c r="Z83" s="3">
        <f t="shared" si="52"/>
        <v>0</v>
      </c>
      <c r="AB83">
        <v>65.477426381666561</v>
      </c>
      <c r="AC83" s="52">
        <v>0</v>
      </c>
    </row>
    <row r="84" spans="1:29" x14ac:dyDescent="0.3">
      <c r="A84" t="s">
        <v>573</v>
      </c>
      <c r="B84">
        <v>-7.9000000000000001E-4</v>
      </c>
      <c r="C84">
        <v>52.7027</v>
      </c>
      <c r="D84">
        <v>46.818600000000004</v>
      </c>
      <c r="E84">
        <v>-1.1000000000000001E-3</v>
      </c>
      <c r="F84">
        <v>2.8300000000000001E-3</v>
      </c>
      <c r="G84">
        <v>6.4999999999999997E-4</v>
      </c>
      <c r="H84">
        <v>99.522800000000004</v>
      </c>
      <c r="J84" s="31">
        <f t="shared" si="39"/>
        <v>7.9333333333333339E-4</v>
      </c>
      <c r="K84" s="32">
        <f t="shared" si="40"/>
        <v>7.9333333333333336</v>
      </c>
      <c r="L84" s="33">
        <f t="shared" si="41"/>
        <v>0.19689167918765216</v>
      </c>
      <c r="M84" s="31"/>
      <c r="N84" s="34">
        <f t="shared" si="42"/>
        <v>46.818600000000004</v>
      </c>
      <c r="O84" s="34">
        <f t="shared" si="43"/>
        <v>1.6438771054273236</v>
      </c>
      <c r="P84" s="34">
        <f t="shared" si="44"/>
        <v>0.8382918531781558</v>
      </c>
      <c r="Q84" s="34">
        <f t="shared" si="45"/>
        <v>-1.0541766746730719E-5</v>
      </c>
      <c r="R84" s="34">
        <f t="shared" si="46"/>
        <v>2.4821584168387325</v>
      </c>
      <c r="S84" s="34">
        <f t="shared" si="47"/>
        <v>66.227727218190978</v>
      </c>
      <c r="T84" s="34">
        <f t="shared" si="48"/>
        <v>33.772697483418533</v>
      </c>
      <c r="U84" s="34">
        <f t="shared" si="49"/>
        <v>-4.2470160950309826E-4</v>
      </c>
      <c r="V84" s="34">
        <f t="shared" si="50"/>
        <v>100.00000000000001</v>
      </c>
      <c r="Y84" s="3">
        <f t="shared" si="51"/>
        <v>0</v>
      </c>
      <c r="Z84" s="3">
        <f t="shared" si="52"/>
        <v>7.9333333333333336</v>
      </c>
      <c r="AB84">
        <v>66.227727218190978</v>
      </c>
      <c r="AC84" s="52">
        <v>7.9333333333333336</v>
      </c>
    </row>
    <row r="85" spans="1:29" x14ac:dyDescent="0.3">
      <c r="A85" t="s">
        <v>574</v>
      </c>
      <c r="B85">
        <v>-8.7899999999999992E-3</v>
      </c>
      <c r="C85">
        <v>52.637799999999999</v>
      </c>
      <c r="D85">
        <v>47.062100000000001</v>
      </c>
      <c r="E85">
        <v>-4.4000000000000003E-3</v>
      </c>
      <c r="F85">
        <v>1.5299999999999999E-3</v>
      </c>
      <c r="G85">
        <v>-5.6100000000000004E-3</v>
      </c>
      <c r="H85">
        <v>99.682699999999997</v>
      </c>
      <c r="J85" s="31">
        <f t="shared" si="39"/>
        <v>-2.826666666666667E-3</v>
      </c>
      <c r="K85" s="32">
        <f t="shared" si="40"/>
        <v>-28.266666666666669</v>
      </c>
      <c r="L85" s="33">
        <f t="shared" si="41"/>
        <v>0.38211821905443522</v>
      </c>
      <c r="M85" s="31"/>
      <c r="N85" s="34">
        <f t="shared" si="42"/>
        <v>47.062100000000001</v>
      </c>
      <c r="O85" s="34">
        <f t="shared" si="43"/>
        <v>1.6418527760449155</v>
      </c>
      <c r="P85" s="34">
        <f t="shared" si="44"/>
        <v>0.84265174574753809</v>
      </c>
      <c r="Q85" s="34">
        <f t="shared" si="45"/>
        <v>-1.1729383506805444E-4</v>
      </c>
      <c r="R85" s="34">
        <f t="shared" si="46"/>
        <v>2.4843872279573853</v>
      </c>
      <c r="S85" s="34">
        <f t="shared" si="47"/>
        <v>66.086830489577693</v>
      </c>
      <c r="T85" s="34">
        <f t="shared" si="48"/>
        <v>33.917890748470398</v>
      </c>
      <c r="U85" s="34">
        <f t="shared" si="49"/>
        <v>-4.7212380480836369E-3</v>
      </c>
      <c r="V85" s="34">
        <f t="shared" si="50"/>
        <v>100.00000000000001</v>
      </c>
      <c r="Y85" s="3">
        <f t="shared" si="51"/>
        <v>0</v>
      </c>
      <c r="Z85" s="3">
        <f t="shared" si="52"/>
        <v>0</v>
      </c>
      <c r="AB85">
        <v>66.086830489577693</v>
      </c>
      <c r="AC85" s="52">
        <v>0</v>
      </c>
    </row>
    <row r="86" spans="1:29" x14ac:dyDescent="0.3">
      <c r="A86" t="s">
        <v>575</v>
      </c>
      <c r="B86">
        <v>1E-3</v>
      </c>
      <c r="C86">
        <v>52.610599999999998</v>
      </c>
      <c r="D86">
        <v>46.895699999999998</v>
      </c>
      <c r="E86">
        <v>-2.1900000000000001E-3</v>
      </c>
      <c r="F86">
        <v>3.6600000000000001E-3</v>
      </c>
      <c r="G86">
        <v>-7.1000000000000002E-4</v>
      </c>
      <c r="H86">
        <v>99.508099999999999</v>
      </c>
      <c r="J86" s="31">
        <f t="shared" si="39"/>
        <v>2.5333333333333333E-4</v>
      </c>
      <c r="K86" s="32">
        <f t="shared" si="40"/>
        <v>2.5333333333333332</v>
      </c>
      <c r="L86" s="33">
        <f t="shared" si="41"/>
        <v>0.30416497716425756</v>
      </c>
      <c r="M86" s="31"/>
      <c r="N86" s="34">
        <f t="shared" si="42"/>
        <v>46.895699999999998</v>
      </c>
      <c r="O86" s="34">
        <f t="shared" si="43"/>
        <v>1.6410043668122269</v>
      </c>
      <c r="P86" s="34">
        <f t="shared" si="44"/>
        <v>0.83967233661593543</v>
      </c>
      <c r="Q86" s="34">
        <f t="shared" si="45"/>
        <v>1.3344008540165467E-5</v>
      </c>
      <c r="R86" s="34">
        <f t="shared" si="46"/>
        <v>2.4806900474367026</v>
      </c>
      <c r="S86" s="34">
        <f t="shared" si="47"/>
        <v>66.151124704510224</v>
      </c>
      <c r="T86" s="34">
        <f t="shared" si="48"/>
        <v>33.848337380301459</v>
      </c>
      <c r="U86" s="34">
        <f t="shared" si="49"/>
        <v>5.3791518831438983E-4</v>
      </c>
      <c r="V86" s="34">
        <f t="shared" si="50"/>
        <v>100</v>
      </c>
      <c r="Y86" s="3">
        <f t="shared" si="51"/>
        <v>5.3791518831438983E-4</v>
      </c>
      <c r="Z86" s="3">
        <f t="shared" si="52"/>
        <v>2.5333333333333332</v>
      </c>
      <c r="AB86">
        <v>66.151124704510224</v>
      </c>
      <c r="AC86" s="52">
        <v>2.5333333333333332</v>
      </c>
    </row>
    <row r="87" spans="1:29" x14ac:dyDescent="0.3">
      <c r="A87" t="s">
        <v>582</v>
      </c>
      <c r="B87">
        <v>0.15891</v>
      </c>
      <c r="C87">
        <v>52.497399999999999</v>
      </c>
      <c r="D87">
        <v>46.966200000000001</v>
      </c>
      <c r="E87">
        <v>7.2999999999999996E-4</v>
      </c>
      <c r="F87">
        <v>3.2599999999999999E-3</v>
      </c>
      <c r="G87">
        <v>1.7899999999999999E-3</v>
      </c>
      <c r="H87">
        <v>99.628299999999996</v>
      </c>
      <c r="J87" s="31">
        <f t="shared" si="39"/>
        <v>1.9266666666666666E-3</v>
      </c>
      <c r="K87" s="32">
        <f t="shared" si="40"/>
        <v>19.266666666666666</v>
      </c>
      <c r="L87" s="33">
        <f t="shared" si="41"/>
        <v>0.1270524825941364</v>
      </c>
      <c r="M87" s="31"/>
      <c r="N87" s="34">
        <f t="shared" si="42"/>
        <v>46.966200000000001</v>
      </c>
      <c r="O87" s="34">
        <f t="shared" si="43"/>
        <v>1.6374734872114782</v>
      </c>
      <c r="P87" s="34">
        <f t="shared" si="44"/>
        <v>0.84093464637421667</v>
      </c>
      <c r="Q87" s="34">
        <f t="shared" si="45"/>
        <v>2.1204963971176941E-3</v>
      </c>
      <c r="R87" s="34">
        <f t="shared" si="46"/>
        <v>2.4805286299828126</v>
      </c>
      <c r="S87" s="34">
        <f t="shared" si="47"/>
        <v>66.013085574538366</v>
      </c>
      <c r="T87" s="34">
        <f t="shared" si="48"/>
        <v>33.901428760370457</v>
      </c>
      <c r="U87" s="34">
        <f t="shared" si="49"/>
        <v>8.5485665091169977E-2</v>
      </c>
      <c r="V87" s="34">
        <f t="shared" si="50"/>
        <v>100</v>
      </c>
      <c r="Y87" s="3">
        <f t="shared" si="51"/>
        <v>8.5485665091169977E-2</v>
      </c>
      <c r="Z87" s="3">
        <f t="shared" si="52"/>
        <v>19.266666666666666</v>
      </c>
      <c r="AB87">
        <v>66.013085574538366</v>
      </c>
      <c r="AC87" s="52">
        <v>19.266666666666666</v>
      </c>
    </row>
    <row r="88" spans="1:29" x14ac:dyDescent="0.3">
      <c r="A88" t="s">
        <v>583</v>
      </c>
      <c r="B88">
        <v>1.35276</v>
      </c>
      <c r="C88">
        <v>51.599499999999999</v>
      </c>
      <c r="D88">
        <v>46.6143</v>
      </c>
      <c r="E88">
        <v>5.5000000000000003E-4</v>
      </c>
      <c r="F88">
        <v>-1.24E-3</v>
      </c>
      <c r="G88">
        <v>-2.32E-3</v>
      </c>
      <c r="H88">
        <v>99.563599999999994</v>
      </c>
      <c r="J88" s="31">
        <f t="shared" si="39"/>
        <v>-1.0033333333333333E-3</v>
      </c>
      <c r="K88" s="32">
        <f t="shared" si="40"/>
        <v>-10.033333333333333</v>
      </c>
      <c r="L88" s="33">
        <f t="shared" si="41"/>
        <v>0.14495631525854036</v>
      </c>
      <c r="M88" s="31"/>
      <c r="N88" s="34">
        <f t="shared" si="42"/>
        <v>46.6143</v>
      </c>
      <c r="O88" s="34">
        <f t="shared" si="43"/>
        <v>1.6094666250779786</v>
      </c>
      <c r="P88" s="34">
        <f t="shared" si="44"/>
        <v>0.83463384064458368</v>
      </c>
      <c r="Q88" s="34">
        <f t="shared" si="45"/>
        <v>1.8051240992794235E-2</v>
      </c>
      <c r="R88" s="34">
        <f t="shared" si="46"/>
        <v>2.4621517067153569</v>
      </c>
      <c r="S88" s="34">
        <f t="shared" si="47"/>
        <v>65.368296384348056</v>
      </c>
      <c r="T88" s="34">
        <f t="shared" si="48"/>
        <v>33.898554600359304</v>
      </c>
      <c r="U88" s="34">
        <f t="shared" si="49"/>
        <v>0.73314901529262644</v>
      </c>
      <c r="V88" s="34">
        <f t="shared" si="50"/>
        <v>99.999999999999986</v>
      </c>
      <c r="Y88" s="3">
        <f t="shared" si="51"/>
        <v>0.73314901529262644</v>
      </c>
      <c r="Z88" s="3">
        <f t="shared" si="52"/>
        <v>0</v>
      </c>
      <c r="AB88">
        <v>65.368296384348056</v>
      </c>
      <c r="AC88" s="52">
        <v>0</v>
      </c>
    </row>
    <row r="89" spans="1:29" x14ac:dyDescent="0.3">
      <c r="A89" t="s">
        <v>584</v>
      </c>
      <c r="B89">
        <v>1.2033799999999999</v>
      </c>
      <c r="C89">
        <v>51.889499999999998</v>
      </c>
      <c r="D89">
        <v>46.694600000000001</v>
      </c>
      <c r="E89">
        <v>-4.2300000000000003E-3</v>
      </c>
      <c r="F89">
        <v>3.2000000000000002E-3</v>
      </c>
      <c r="G89">
        <v>-2.98E-3</v>
      </c>
      <c r="H89">
        <v>99.7834</v>
      </c>
      <c r="J89" s="31">
        <f t="shared" si="39"/>
        <v>-1.3366666666666666E-3</v>
      </c>
      <c r="K89" s="32">
        <f t="shared" si="40"/>
        <v>-13.366666666666665</v>
      </c>
      <c r="L89" s="33">
        <f t="shared" si="41"/>
        <v>0.39782701433328194</v>
      </c>
      <c r="M89" s="31"/>
      <c r="N89" s="34">
        <f t="shared" si="42"/>
        <v>46.694600000000001</v>
      </c>
      <c r="O89" s="34">
        <f t="shared" si="43"/>
        <v>1.6185121646912037</v>
      </c>
      <c r="P89" s="34">
        <f t="shared" si="44"/>
        <v>0.83607162041181737</v>
      </c>
      <c r="Q89" s="34">
        <f t="shared" si="45"/>
        <v>1.6057912997064317E-2</v>
      </c>
      <c r="R89" s="34">
        <f t="shared" si="46"/>
        <v>2.4706416981000854</v>
      </c>
      <c r="S89" s="34">
        <f t="shared" si="47"/>
        <v>65.509789053420164</v>
      </c>
      <c r="T89" s="34">
        <f t="shared" si="48"/>
        <v>33.840261866168348</v>
      </c>
      <c r="U89" s="34">
        <f t="shared" si="49"/>
        <v>0.64994908041148958</v>
      </c>
      <c r="V89" s="34">
        <f t="shared" si="50"/>
        <v>100</v>
      </c>
      <c r="Y89" s="3">
        <f t="shared" si="51"/>
        <v>0.64994908041148958</v>
      </c>
      <c r="Z89" s="3">
        <f t="shared" si="52"/>
        <v>0</v>
      </c>
      <c r="AB89">
        <v>65.509789053420164</v>
      </c>
      <c r="AC89" s="52">
        <v>0</v>
      </c>
    </row>
    <row r="90" spans="1:29" x14ac:dyDescent="0.3">
      <c r="A90" t="s">
        <v>585</v>
      </c>
      <c r="B90">
        <v>1.2899499999999999</v>
      </c>
      <c r="C90">
        <v>51.712899999999998</v>
      </c>
      <c r="D90">
        <v>46.714300000000001</v>
      </c>
      <c r="E90">
        <v>-2.0100000000000001E-3</v>
      </c>
      <c r="F90">
        <v>8.4999999999999995E-4</v>
      </c>
      <c r="G90">
        <v>8.5999999999999998E-4</v>
      </c>
      <c r="H90">
        <v>99.716899999999995</v>
      </c>
      <c r="J90" s="31">
        <f t="shared" si="39"/>
        <v>-1E-4</v>
      </c>
      <c r="K90" s="32">
        <f t="shared" si="40"/>
        <v>-1</v>
      </c>
      <c r="L90" s="33">
        <f t="shared" si="41"/>
        <v>0.1654116078151712</v>
      </c>
      <c r="M90" s="31"/>
      <c r="N90" s="34">
        <f t="shared" si="42"/>
        <v>46.714300000000001</v>
      </c>
      <c r="O90" s="34">
        <f t="shared" si="43"/>
        <v>1.6130037429819086</v>
      </c>
      <c r="P90" s="34">
        <f t="shared" si="44"/>
        <v>0.83642435094001788</v>
      </c>
      <c r="Q90" s="34">
        <f t="shared" si="45"/>
        <v>1.7213103816386442E-2</v>
      </c>
      <c r="R90" s="34">
        <f t="shared" si="46"/>
        <v>2.4666411977383129</v>
      </c>
      <c r="S90" s="34">
        <f t="shared" si="47"/>
        <v>65.392718829997946</v>
      </c>
      <c r="T90" s="34">
        <f t="shared" si="48"/>
        <v>33.909445431582974</v>
      </c>
      <c r="U90" s="34">
        <f t="shared" si="49"/>
        <v>0.69783573841908186</v>
      </c>
      <c r="V90" s="34">
        <f t="shared" si="50"/>
        <v>100</v>
      </c>
      <c r="Y90" s="3">
        <f t="shared" si="51"/>
        <v>0.69783573841908186</v>
      </c>
      <c r="Z90" s="3">
        <f t="shared" si="52"/>
        <v>0</v>
      </c>
      <c r="AB90">
        <v>65.392718829997946</v>
      </c>
      <c r="AC90" s="52">
        <v>0</v>
      </c>
    </row>
    <row r="91" spans="1:29" x14ac:dyDescent="0.3">
      <c r="A91" t="s">
        <v>586</v>
      </c>
      <c r="B91">
        <v>0.19270000000000001</v>
      </c>
      <c r="C91">
        <v>52.591900000000003</v>
      </c>
      <c r="D91">
        <v>47.074399999999997</v>
      </c>
      <c r="E91">
        <v>1.1E-4</v>
      </c>
      <c r="F91">
        <v>-3.7299999999999998E-3</v>
      </c>
      <c r="G91">
        <v>-1.08E-3</v>
      </c>
      <c r="H91">
        <v>99.854299999999995</v>
      </c>
      <c r="J91" s="31">
        <f t="shared" si="39"/>
        <v>-1.5666666666666667E-3</v>
      </c>
      <c r="K91" s="32">
        <f t="shared" si="40"/>
        <v>-15.666666666666668</v>
      </c>
      <c r="L91" s="33">
        <f t="shared" si="41"/>
        <v>0.19657144587486081</v>
      </c>
      <c r="M91" s="31"/>
      <c r="N91" s="34">
        <f t="shared" si="42"/>
        <v>47.074399999999997</v>
      </c>
      <c r="O91" s="34">
        <f t="shared" si="43"/>
        <v>1.6404210854647536</v>
      </c>
      <c r="P91" s="34">
        <f t="shared" si="44"/>
        <v>0.84287197851387641</v>
      </c>
      <c r="Q91" s="34">
        <f t="shared" si="45"/>
        <v>2.5713904456898854E-3</v>
      </c>
      <c r="R91" s="34">
        <f t="shared" si="46"/>
        <v>2.4858644544243202</v>
      </c>
      <c r="S91" s="34">
        <f t="shared" si="47"/>
        <v>65.989965082172773</v>
      </c>
      <c r="T91" s="34">
        <f t="shared" si="48"/>
        <v>33.906594424878641</v>
      </c>
      <c r="U91" s="34">
        <f t="shared" si="49"/>
        <v>0.10344049294857356</v>
      </c>
      <c r="V91" s="34">
        <f t="shared" si="50"/>
        <v>100</v>
      </c>
      <c r="Y91" s="3">
        <f t="shared" si="51"/>
        <v>0.10344049294857356</v>
      </c>
      <c r="Z91" s="3">
        <f t="shared" si="52"/>
        <v>0</v>
      </c>
      <c r="AB91">
        <v>65.989965082172773</v>
      </c>
      <c r="AC91" s="52">
        <v>0</v>
      </c>
    </row>
    <row r="92" spans="1:29" x14ac:dyDescent="0.3">
      <c r="A92" t="s">
        <v>587</v>
      </c>
      <c r="B92">
        <v>1.5432300000000001</v>
      </c>
      <c r="C92">
        <v>51.627699999999997</v>
      </c>
      <c r="D92">
        <v>46.377200000000002</v>
      </c>
      <c r="E92">
        <v>-4.9199999999999999E-3</v>
      </c>
      <c r="F92">
        <v>-4.4900000000000001E-3</v>
      </c>
      <c r="G92">
        <v>-3.8800000000000002E-3</v>
      </c>
      <c r="H92">
        <v>99.534899999999993</v>
      </c>
      <c r="J92" s="31">
        <f t="shared" si="39"/>
        <v>-4.4299999999999999E-3</v>
      </c>
      <c r="K92" s="32">
        <f t="shared" si="40"/>
        <v>-44.3</v>
      </c>
      <c r="L92" s="33">
        <f t="shared" si="41"/>
        <v>5.2258970521815662E-2</v>
      </c>
      <c r="M92" s="31"/>
      <c r="N92" s="34">
        <f t="shared" si="42"/>
        <v>46.377200000000002</v>
      </c>
      <c r="O92" s="34">
        <f t="shared" si="43"/>
        <v>1.6103462258265751</v>
      </c>
      <c r="P92" s="34">
        <f t="shared" si="44"/>
        <v>0.83038854073410928</v>
      </c>
      <c r="Q92" s="34">
        <f t="shared" si="45"/>
        <v>2.0592874299439554E-2</v>
      </c>
      <c r="R92" s="34">
        <f t="shared" si="46"/>
        <v>2.4613276408601239</v>
      </c>
      <c r="S92" s="34">
        <f t="shared" si="47"/>
        <v>65.425918885948519</v>
      </c>
      <c r="T92" s="34">
        <f t="shared" si="48"/>
        <v>33.737423939379546</v>
      </c>
      <c r="U92" s="34">
        <f t="shared" si="49"/>
        <v>0.8366571746719289</v>
      </c>
      <c r="V92" s="34">
        <f t="shared" si="50"/>
        <v>100</v>
      </c>
      <c r="Y92" s="3">
        <f t="shared" si="51"/>
        <v>0.8366571746719289</v>
      </c>
      <c r="Z92" s="3">
        <f t="shared" si="52"/>
        <v>0</v>
      </c>
      <c r="AB92">
        <v>65.425918885948519</v>
      </c>
      <c r="AC92" s="52">
        <v>0</v>
      </c>
    </row>
    <row r="93" spans="1:29" x14ac:dyDescent="0.3">
      <c r="A93" t="s">
        <v>588</v>
      </c>
      <c r="B93">
        <v>3.7740000000000003E-2</v>
      </c>
      <c r="C93">
        <v>52.723500000000001</v>
      </c>
      <c r="D93">
        <v>46.849499999999999</v>
      </c>
      <c r="E93">
        <v>4.4999999999999999E-4</v>
      </c>
      <c r="F93">
        <v>-1.9300000000000001E-3</v>
      </c>
      <c r="G93">
        <v>-3.7499999999999999E-3</v>
      </c>
      <c r="H93">
        <v>99.605500000000006</v>
      </c>
      <c r="J93" s="31">
        <f t="shared" si="39"/>
        <v>-1.7433333333333335E-3</v>
      </c>
      <c r="K93" s="32">
        <f t="shared" si="40"/>
        <v>-17.433333333333334</v>
      </c>
      <c r="L93" s="33">
        <f t="shared" si="41"/>
        <v>0.21062130313273947</v>
      </c>
      <c r="M93" s="31"/>
      <c r="N93" s="34">
        <f t="shared" si="42"/>
        <v>46.849499999999999</v>
      </c>
      <c r="O93" s="34">
        <f t="shared" si="43"/>
        <v>1.6445258889582033</v>
      </c>
      <c r="P93" s="34">
        <f t="shared" si="44"/>
        <v>0.83884512085944485</v>
      </c>
      <c r="Q93" s="34">
        <f t="shared" si="45"/>
        <v>5.0360288230584473E-4</v>
      </c>
      <c r="R93" s="34">
        <f t="shared" si="46"/>
        <v>2.483874612699954</v>
      </c>
      <c r="S93" s="34">
        <f t="shared" si="47"/>
        <v>66.20808798277524</v>
      </c>
      <c r="T93" s="34">
        <f t="shared" si="48"/>
        <v>33.771637125741471</v>
      </c>
      <c r="U93" s="34">
        <f t="shared" si="49"/>
        <v>2.0274891483287556E-2</v>
      </c>
      <c r="V93" s="34">
        <f t="shared" si="50"/>
        <v>99.999999999999986</v>
      </c>
      <c r="Y93" s="3">
        <f t="shared" si="51"/>
        <v>2.0274891483287556E-2</v>
      </c>
      <c r="Z93" s="3">
        <f t="shared" si="52"/>
        <v>0</v>
      </c>
      <c r="AB93">
        <v>66.20808798277524</v>
      </c>
      <c r="AC93" s="52">
        <v>0</v>
      </c>
    </row>
    <row r="94" spans="1:29" x14ac:dyDescent="0.3">
      <c r="A94" t="s">
        <v>612</v>
      </c>
      <c r="B94">
        <v>2.9952000000000001</v>
      </c>
      <c r="C94">
        <v>50.265300000000003</v>
      </c>
      <c r="D94">
        <v>46.167000000000002</v>
      </c>
      <c r="E94">
        <v>3.4540000000000001E-2</v>
      </c>
      <c r="F94">
        <v>3.5189999999999999E-2</v>
      </c>
      <c r="G94">
        <v>3.159E-2</v>
      </c>
      <c r="H94">
        <v>99.528800000000004</v>
      </c>
      <c r="J94" s="31">
        <f t="shared" si="39"/>
        <v>3.3773333333333329E-2</v>
      </c>
      <c r="K94" s="32">
        <f t="shared" si="40"/>
        <v>337.73333333333329</v>
      </c>
      <c r="L94" s="33">
        <f t="shared" si="41"/>
        <v>0.19185497995447845</v>
      </c>
      <c r="M94" s="31"/>
      <c r="N94" s="34">
        <f t="shared" si="42"/>
        <v>46.167000000000002</v>
      </c>
      <c r="O94" s="34">
        <f t="shared" si="43"/>
        <v>1.5678509045539613</v>
      </c>
      <c r="P94" s="34">
        <f t="shared" si="44"/>
        <v>0.82662488809310652</v>
      </c>
      <c r="Q94" s="34">
        <f t="shared" si="45"/>
        <v>3.9967974379503605E-2</v>
      </c>
      <c r="R94" s="34">
        <f t="shared" si="46"/>
        <v>2.4344437670265715</v>
      </c>
      <c r="S94" s="34">
        <f t="shared" si="47"/>
        <v>64.402839194307361</v>
      </c>
      <c r="T94" s="34">
        <f t="shared" si="48"/>
        <v>33.955390520387574</v>
      </c>
      <c r="U94" s="34">
        <f t="shared" si="49"/>
        <v>1.6417702853050686</v>
      </c>
      <c r="V94" s="34">
        <f t="shared" si="50"/>
        <v>100.00000000000001</v>
      </c>
      <c r="Y94" s="3">
        <f t="shared" si="51"/>
        <v>1.6417702853050686</v>
      </c>
      <c r="Z94" s="3">
        <f t="shared" si="52"/>
        <v>337.73333333333329</v>
      </c>
      <c r="AB94">
        <v>64.402839194307361</v>
      </c>
      <c r="AC94" s="52">
        <v>337.73333333333329</v>
      </c>
    </row>
    <row r="95" spans="1:29" x14ac:dyDescent="0.3">
      <c r="A95" t="s">
        <v>613</v>
      </c>
      <c r="B95">
        <v>9.2800000000000001E-3</v>
      </c>
      <c r="C95">
        <v>52.378599999999999</v>
      </c>
      <c r="D95">
        <v>46.848599999999998</v>
      </c>
      <c r="E95">
        <v>-4.9300000000000004E-3</v>
      </c>
      <c r="F95">
        <v>5.2199999999999998E-3</v>
      </c>
      <c r="G95">
        <v>-1.6100000000000001E-3</v>
      </c>
      <c r="H95">
        <v>99.235100000000003</v>
      </c>
      <c r="J95" s="31">
        <f t="shared" si="39"/>
        <v>-4.4000000000000023E-4</v>
      </c>
      <c r="K95" s="32">
        <f t="shared" si="40"/>
        <v>-4.4000000000000021</v>
      </c>
      <c r="L95" s="33">
        <f t="shared" si="41"/>
        <v>0.51751618332183591</v>
      </c>
      <c r="M95" s="31"/>
      <c r="N95" s="34">
        <f t="shared" si="42"/>
        <v>46.848599999999998</v>
      </c>
      <c r="O95" s="34">
        <f t="shared" si="43"/>
        <v>1.6337679351216468</v>
      </c>
      <c r="P95" s="34">
        <f t="shared" si="44"/>
        <v>0.83882900626678591</v>
      </c>
      <c r="Q95" s="34">
        <f t="shared" si="45"/>
        <v>1.2383239925273552E-4</v>
      </c>
      <c r="R95" s="34">
        <f t="shared" si="46"/>
        <v>2.4727207737876857</v>
      </c>
      <c r="S95" s="34">
        <f t="shared" si="47"/>
        <v>66.071671028955663</v>
      </c>
      <c r="T95" s="34">
        <f t="shared" si="48"/>
        <v>33.923321029971255</v>
      </c>
      <c r="U95" s="34">
        <f t="shared" si="49"/>
        <v>5.0079410730654575E-3</v>
      </c>
      <c r="V95" s="34">
        <f t="shared" si="50"/>
        <v>99.999999999999986</v>
      </c>
      <c r="Y95" s="3">
        <f t="shared" si="51"/>
        <v>5.0079410730654575E-3</v>
      </c>
      <c r="Z95" s="3">
        <f t="shared" si="52"/>
        <v>0</v>
      </c>
      <c r="AB95">
        <v>66.071671028955663</v>
      </c>
      <c r="AC95" s="52">
        <v>0</v>
      </c>
    </row>
    <row r="96" spans="1:29" x14ac:dyDescent="0.3">
      <c r="A96" t="s">
        <v>614</v>
      </c>
      <c r="B96">
        <v>3.07342</v>
      </c>
      <c r="C96">
        <v>50.025399999999998</v>
      </c>
      <c r="D96">
        <v>45.998199999999997</v>
      </c>
      <c r="E96">
        <v>4.734E-2</v>
      </c>
      <c r="F96">
        <v>4.4729999999999999E-2</v>
      </c>
      <c r="G96">
        <v>4.4229999999999998E-2</v>
      </c>
      <c r="H96">
        <v>99.233400000000003</v>
      </c>
      <c r="J96" s="31">
        <f t="shared" si="39"/>
        <v>4.5433333333333333E-2</v>
      </c>
      <c r="K96" s="32">
        <f t="shared" si="40"/>
        <v>454.33333333333331</v>
      </c>
      <c r="L96" s="33">
        <f t="shared" si="41"/>
        <v>0.16700399196825613</v>
      </c>
      <c r="M96" s="31"/>
      <c r="N96" s="34">
        <f t="shared" si="42"/>
        <v>45.998199999999997</v>
      </c>
      <c r="O96" s="34">
        <f t="shared" si="43"/>
        <v>1.5603680598877103</v>
      </c>
      <c r="P96" s="34">
        <f t="shared" si="44"/>
        <v>0.82360250671441348</v>
      </c>
      <c r="Q96" s="34">
        <f t="shared" si="45"/>
        <v>4.101174272751535E-2</v>
      </c>
      <c r="R96" s="34">
        <f t="shared" si="46"/>
        <v>2.4249823093296392</v>
      </c>
      <c r="S96" s="34">
        <f t="shared" si="47"/>
        <v>64.345544043125727</v>
      </c>
      <c r="T96" s="34">
        <f t="shared" si="48"/>
        <v>33.963237733560611</v>
      </c>
      <c r="U96" s="34">
        <f t="shared" si="49"/>
        <v>1.6912182233136628</v>
      </c>
      <c r="V96" s="34">
        <f t="shared" si="50"/>
        <v>100.00000000000001</v>
      </c>
      <c r="Y96" s="3">
        <f t="shared" si="51"/>
        <v>1.6912182233136628</v>
      </c>
      <c r="Z96" s="3">
        <f t="shared" si="52"/>
        <v>454.33333333333331</v>
      </c>
      <c r="AB96">
        <v>64.345544043125727</v>
      </c>
      <c r="AC96" s="52">
        <v>454.33333333333331</v>
      </c>
    </row>
    <row r="97" spans="1:29" x14ac:dyDescent="0.3">
      <c r="A97" t="s">
        <v>615</v>
      </c>
      <c r="B97">
        <v>7.8570000000000001E-2</v>
      </c>
      <c r="C97">
        <v>52.410600000000002</v>
      </c>
      <c r="D97">
        <v>46.906700000000001</v>
      </c>
      <c r="E97">
        <v>1.176E-2</v>
      </c>
      <c r="F97">
        <v>1.069E-2</v>
      </c>
      <c r="G97">
        <v>1.0240000000000001E-2</v>
      </c>
      <c r="H97">
        <v>99.428600000000003</v>
      </c>
      <c r="J97" s="31">
        <f t="shared" si="39"/>
        <v>1.0896666666666666E-2</v>
      </c>
      <c r="K97" s="32">
        <f t="shared" si="40"/>
        <v>108.96666666666665</v>
      </c>
      <c r="L97" s="33">
        <f t="shared" si="41"/>
        <v>7.8079019802590535E-2</v>
      </c>
      <c r="M97" s="31"/>
      <c r="N97" s="34">
        <f t="shared" si="42"/>
        <v>46.906700000000001</v>
      </c>
      <c r="O97" s="34">
        <f t="shared" si="43"/>
        <v>1.6347660636306924</v>
      </c>
      <c r="P97" s="34">
        <f t="shared" si="44"/>
        <v>0.83986929274843325</v>
      </c>
      <c r="Q97" s="34">
        <f t="shared" si="45"/>
        <v>1.0484387510008007E-3</v>
      </c>
      <c r="R97" s="34">
        <f t="shared" si="46"/>
        <v>2.4756837951301263</v>
      </c>
      <c r="S97" s="34">
        <f t="shared" si="47"/>
        <v>66.0329104567559</v>
      </c>
      <c r="T97" s="34">
        <f t="shared" si="48"/>
        <v>33.92474008193313</v>
      </c>
      <c r="U97" s="34">
        <f t="shared" si="49"/>
        <v>4.2349461310978651E-2</v>
      </c>
      <c r="V97" s="34">
        <f t="shared" si="50"/>
        <v>100</v>
      </c>
      <c r="Y97" s="3">
        <f t="shared" si="51"/>
        <v>4.2349461310978651E-2</v>
      </c>
      <c r="Z97" s="3">
        <f t="shared" si="52"/>
        <v>108.96666666666665</v>
      </c>
      <c r="AB97">
        <v>66.0329104567559</v>
      </c>
      <c r="AC97" s="52">
        <v>108.96666666666665</v>
      </c>
    </row>
    <row r="98" spans="1:29" x14ac:dyDescent="0.3">
      <c r="A98" t="s">
        <v>616</v>
      </c>
      <c r="B98">
        <v>2.2366199999999998</v>
      </c>
      <c r="C98">
        <v>50.753900000000002</v>
      </c>
      <c r="D98">
        <v>46.165100000000002</v>
      </c>
      <c r="E98">
        <v>1.992E-2</v>
      </c>
      <c r="F98">
        <v>2.427E-2</v>
      </c>
      <c r="G98">
        <v>2.0760000000000001E-2</v>
      </c>
      <c r="H98">
        <v>99.220600000000005</v>
      </c>
      <c r="J98" s="31">
        <f t="shared" si="39"/>
        <v>2.1650000000000003E-2</v>
      </c>
      <c r="K98" s="32">
        <f t="shared" si="40"/>
        <v>216.50000000000003</v>
      </c>
      <c r="L98" s="33">
        <f t="shared" si="41"/>
        <v>0.23075311482188055</v>
      </c>
      <c r="M98" s="31"/>
      <c r="N98" s="34">
        <f t="shared" si="42"/>
        <v>46.165100000000002</v>
      </c>
      <c r="O98" s="34">
        <f t="shared" si="43"/>
        <v>1.5830910792264503</v>
      </c>
      <c r="P98" s="34">
        <f t="shared" si="44"/>
        <v>0.82659086839749329</v>
      </c>
      <c r="Q98" s="34">
        <f t="shared" si="45"/>
        <v>2.9845476381104883E-2</v>
      </c>
      <c r="R98" s="34">
        <f t="shared" si="46"/>
        <v>2.4395274240050484</v>
      </c>
      <c r="S98" s="34">
        <f t="shared" si="47"/>
        <v>64.893350394374352</v>
      </c>
      <c r="T98" s="34">
        <f t="shared" si="48"/>
        <v>33.883237395235071</v>
      </c>
      <c r="U98" s="34">
        <f t="shared" si="49"/>
        <v>1.2234122103905942</v>
      </c>
      <c r="V98" s="34">
        <f t="shared" si="50"/>
        <v>100.00000000000001</v>
      </c>
      <c r="Y98" s="3">
        <f t="shared" ref="Y98:Y129" si="53">IF(U98&gt;=0, U98, 0)</f>
        <v>1.2234122103905942</v>
      </c>
      <c r="Z98" s="3">
        <f t="shared" si="52"/>
        <v>216.50000000000003</v>
      </c>
      <c r="AB98">
        <v>64.893350394374352</v>
      </c>
      <c r="AC98" s="52">
        <v>216.50000000000003</v>
      </c>
    </row>
    <row r="99" spans="1:29" x14ac:dyDescent="0.3">
      <c r="A99" t="s">
        <v>617</v>
      </c>
      <c r="B99">
        <v>2.7424599999999999</v>
      </c>
      <c r="C99">
        <v>50.359099999999998</v>
      </c>
      <c r="D99">
        <v>46.026000000000003</v>
      </c>
      <c r="E99">
        <v>1.1390000000000001E-2</v>
      </c>
      <c r="F99">
        <v>1.9300000000000001E-2</v>
      </c>
      <c r="G99">
        <v>9.1900000000000003E-3</v>
      </c>
      <c r="H99">
        <v>99.167400000000001</v>
      </c>
      <c r="J99" s="31">
        <f t="shared" si="39"/>
        <v>1.3293333333333332E-2</v>
      </c>
      <c r="K99" s="32">
        <f t="shared" si="40"/>
        <v>132.93333333333334</v>
      </c>
      <c r="L99" s="33">
        <f t="shared" si="41"/>
        <v>0.53169571498492851</v>
      </c>
      <c r="M99" s="31"/>
      <c r="N99" s="34">
        <f t="shared" si="42"/>
        <v>46.026000000000003</v>
      </c>
      <c r="O99" s="34">
        <f t="shared" si="43"/>
        <v>1.5707766687461009</v>
      </c>
      <c r="P99" s="34">
        <f t="shared" si="44"/>
        <v>0.82410026857654439</v>
      </c>
      <c r="Q99" s="34">
        <f t="shared" si="45"/>
        <v>3.659540966106218E-2</v>
      </c>
      <c r="R99" s="34">
        <f t="shared" si="46"/>
        <v>2.4314723469837074</v>
      </c>
      <c r="S99" s="34">
        <f t="shared" si="47"/>
        <v>64.601872634689116</v>
      </c>
      <c r="T99" s="34">
        <f t="shared" si="48"/>
        <v>33.893055357954537</v>
      </c>
      <c r="U99" s="34">
        <f t="shared" si="49"/>
        <v>1.5050720073563475</v>
      </c>
      <c r="V99" s="34">
        <f t="shared" si="50"/>
        <v>100</v>
      </c>
      <c r="Y99" s="3">
        <f t="shared" si="53"/>
        <v>1.5050720073563475</v>
      </c>
      <c r="Z99" s="3">
        <f t="shared" si="52"/>
        <v>132.93333333333334</v>
      </c>
      <c r="AB99">
        <v>64.601872634689116</v>
      </c>
      <c r="AC99" s="52">
        <v>132.93333333333334</v>
      </c>
    </row>
    <row r="100" spans="1:29" x14ac:dyDescent="0.3">
      <c r="A100" t="s">
        <v>630</v>
      </c>
      <c r="B100">
        <v>-7.9000000000000008E-3</v>
      </c>
      <c r="C100">
        <v>52.5017</v>
      </c>
      <c r="D100">
        <v>46.315899999999999</v>
      </c>
      <c r="E100">
        <v>1.0200000000000001E-3</v>
      </c>
      <c r="F100">
        <v>1.08E-3</v>
      </c>
      <c r="G100">
        <v>-1.1E-4</v>
      </c>
      <c r="H100">
        <v>98.811700000000002</v>
      </c>
      <c r="J100" s="31">
        <f t="shared" si="39"/>
        <v>6.6333333333333348E-4</v>
      </c>
      <c r="K100" s="32">
        <f t="shared" si="40"/>
        <v>6.6333333333333346</v>
      </c>
      <c r="L100" s="33">
        <f t="shared" si="41"/>
        <v>6.7039789180257214E-2</v>
      </c>
      <c r="M100" s="31"/>
      <c r="N100" s="34">
        <f t="shared" si="42"/>
        <v>46.315899999999999</v>
      </c>
      <c r="O100" s="34">
        <f t="shared" si="43"/>
        <v>1.6376076107298814</v>
      </c>
      <c r="P100" s="34">
        <f t="shared" si="44"/>
        <v>0.829290957923008</v>
      </c>
      <c r="Q100" s="34">
        <f t="shared" si="45"/>
        <v>-1.054176674673072E-4</v>
      </c>
      <c r="R100" s="34">
        <f t="shared" si="46"/>
        <v>2.466793150985422</v>
      </c>
      <c r="S100" s="34">
        <f t="shared" si="47"/>
        <v>66.38609362425457</v>
      </c>
      <c r="T100" s="34">
        <f t="shared" si="48"/>
        <v>33.61817984583454</v>
      </c>
      <c r="U100" s="34">
        <f t="shared" si="49"/>
        <v>-4.2734700890990993E-3</v>
      </c>
      <c r="V100" s="34">
        <f t="shared" si="50"/>
        <v>100.00000000000001</v>
      </c>
      <c r="Y100" s="3">
        <f t="shared" si="53"/>
        <v>0</v>
      </c>
      <c r="Z100" s="3">
        <f t="shared" si="52"/>
        <v>6.6333333333333346</v>
      </c>
      <c r="AB100">
        <v>66.38609362425457</v>
      </c>
      <c r="AC100" s="52">
        <v>6.6333333333333346</v>
      </c>
    </row>
    <row r="101" spans="1:29" x14ac:dyDescent="0.3">
      <c r="A101" t="s">
        <v>631</v>
      </c>
      <c r="B101">
        <v>-1.259E-2</v>
      </c>
      <c r="C101">
        <v>52.5867</v>
      </c>
      <c r="D101">
        <v>46.589700000000001</v>
      </c>
      <c r="E101">
        <v>7.9000000000000001E-4</v>
      </c>
      <c r="F101">
        <v>1.1E-4</v>
      </c>
      <c r="G101">
        <v>-2.0400000000000001E-3</v>
      </c>
      <c r="H101">
        <v>99.162700000000001</v>
      </c>
      <c r="J101" s="31">
        <f t="shared" si="39"/>
        <v>-3.8000000000000008E-4</v>
      </c>
      <c r="K101" s="32">
        <f t="shared" si="40"/>
        <v>-3.8000000000000007</v>
      </c>
      <c r="L101" s="33">
        <f t="shared" si="41"/>
        <v>0.14772609789742638</v>
      </c>
      <c r="M101" s="31"/>
      <c r="N101" s="34">
        <f t="shared" si="42"/>
        <v>46.589700000000001</v>
      </c>
      <c r="O101" s="34">
        <f t="shared" si="43"/>
        <v>1.6402588895820336</v>
      </c>
      <c r="P101" s="34">
        <f t="shared" si="44"/>
        <v>0.83419337511190683</v>
      </c>
      <c r="Q101" s="34">
        <f t="shared" si="45"/>
        <v>-1.6800106752068322E-4</v>
      </c>
      <c r="R101" s="34">
        <f t="shared" si="46"/>
        <v>2.4742842636264197</v>
      </c>
      <c r="S101" s="34">
        <f t="shared" si="47"/>
        <v>66.292257267885546</v>
      </c>
      <c r="T101" s="34">
        <f t="shared" si="48"/>
        <v>33.714532617577113</v>
      </c>
      <c r="U101" s="34">
        <f t="shared" si="49"/>
        <v>-6.7898854626530858E-3</v>
      </c>
      <c r="V101" s="34">
        <f t="shared" si="50"/>
        <v>100.00000000000001</v>
      </c>
      <c r="Y101" s="3">
        <f t="shared" si="53"/>
        <v>0</v>
      </c>
      <c r="Z101" s="3">
        <f t="shared" si="52"/>
        <v>0</v>
      </c>
      <c r="AB101">
        <v>66.292257267885546</v>
      </c>
      <c r="AC101" s="52">
        <v>0</v>
      </c>
    </row>
    <row r="102" spans="1:29" x14ac:dyDescent="0.3">
      <c r="A102" t="s">
        <v>632</v>
      </c>
      <c r="B102">
        <v>5.8400000000000001E-2</v>
      </c>
      <c r="C102">
        <v>52.603700000000003</v>
      </c>
      <c r="D102">
        <v>46.532400000000003</v>
      </c>
      <c r="E102">
        <v>-2.2200000000000002E-3</v>
      </c>
      <c r="F102">
        <v>2.5000000000000001E-3</v>
      </c>
      <c r="G102">
        <v>2.9099999999999998E-3</v>
      </c>
      <c r="H102">
        <v>99.197699999999998</v>
      </c>
      <c r="J102" s="31">
        <f t="shared" si="39"/>
        <v>1.0633333333333332E-3</v>
      </c>
      <c r="K102" s="32">
        <f t="shared" si="40"/>
        <v>10.633333333333333</v>
      </c>
      <c r="L102" s="33">
        <f t="shared" si="41"/>
        <v>0.28508302884130676</v>
      </c>
      <c r="M102" s="31"/>
      <c r="N102" s="34">
        <f t="shared" si="42"/>
        <v>46.532400000000003</v>
      </c>
      <c r="O102" s="34">
        <f t="shared" si="43"/>
        <v>1.6407891453524641</v>
      </c>
      <c r="P102" s="34">
        <f t="shared" si="44"/>
        <v>0.83316741271262318</v>
      </c>
      <c r="Q102" s="34">
        <f t="shared" si="45"/>
        <v>7.792900987456632E-4</v>
      </c>
      <c r="R102" s="34">
        <f t="shared" si="46"/>
        <v>2.4747358481638329</v>
      </c>
      <c r="S102" s="34">
        <f t="shared" si="47"/>
        <v>66.301587160095167</v>
      </c>
      <c r="T102" s="34">
        <f t="shared" si="48"/>
        <v>33.666923010421662</v>
      </c>
      <c r="U102" s="34">
        <f t="shared" si="49"/>
        <v>3.1489829483169654E-2</v>
      </c>
      <c r="V102" s="34">
        <f t="shared" si="50"/>
        <v>99.999999999999986</v>
      </c>
      <c r="Y102" s="3">
        <f t="shared" si="53"/>
        <v>3.1489829483169654E-2</v>
      </c>
      <c r="Z102" s="3">
        <f t="shared" si="52"/>
        <v>10.633333333333333</v>
      </c>
      <c r="AB102">
        <v>66.301587160095167</v>
      </c>
      <c r="AC102" s="52">
        <v>10.633333333333333</v>
      </c>
    </row>
    <row r="103" spans="1:29" x14ac:dyDescent="0.3">
      <c r="A103" t="s">
        <v>633</v>
      </c>
      <c r="B103">
        <v>-1.6580000000000001E-2</v>
      </c>
      <c r="C103">
        <v>52.226300000000002</v>
      </c>
      <c r="D103">
        <v>46.3767</v>
      </c>
      <c r="E103">
        <v>4.2000000000000002E-4</v>
      </c>
      <c r="F103">
        <v>-5.9000000000000003E-4</v>
      </c>
      <c r="G103">
        <v>9.5E-4</v>
      </c>
      <c r="H103">
        <v>98.587100000000007</v>
      </c>
      <c r="J103" s="31">
        <f t="shared" si="39"/>
        <v>2.5999999999999998E-4</v>
      </c>
      <c r="K103" s="32">
        <f t="shared" si="40"/>
        <v>2.5999999999999996</v>
      </c>
      <c r="L103" s="33">
        <f t="shared" si="41"/>
        <v>7.8236819976274602E-2</v>
      </c>
      <c r="M103" s="31"/>
      <c r="N103" s="34">
        <f t="shared" si="42"/>
        <v>46.3767</v>
      </c>
      <c r="O103" s="34">
        <f t="shared" si="43"/>
        <v>1.6290174672489082</v>
      </c>
      <c r="P103" s="34">
        <f t="shared" si="44"/>
        <v>0.83037958818263202</v>
      </c>
      <c r="Q103" s="34">
        <f t="shared" si="45"/>
        <v>-2.2124366159594343E-4</v>
      </c>
      <c r="R103" s="34">
        <f t="shared" si="46"/>
        <v>2.4591758117699443</v>
      </c>
      <c r="S103" s="34">
        <f t="shared" si="47"/>
        <v>66.242415831036269</v>
      </c>
      <c r="T103" s="34">
        <f t="shared" si="48"/>
        <v>33.766580827947493</v>
      </c>
      <c r="U103" s="34">
        <f t="shared" si="49"/>
        <v>-8.9966589837555209E-3</v>
      </c>
      <c r="V103" s="34">
        <f t="shared" si="50"/>
        <v>100</v>
      </c>
      <c r="Y103" s="3">
        <f t="shared" si="53"/>
        <v>0</v>
      </c>
      <c r="Z103" s="3">
        <f t="shared" si="52"/>
        <v>2.5999999999999996</v>
      </c>
      <c r="AB103">
        <v>66.242415831036269</v>
      </c>
      <c r="AC103" s="52">
        <v>2.5999999999999996</v>
      </c>
    </row>
    <row r="104" spans="1:29" x14ac:dyDescent="0.3">
      <c r="A104" t="s">
        <v>634</v>
      </c>
      <c r="B104">
        <v>0.89195999999999998</v>
      </c>
      <c r="C104">
        <v>51.901600000000002</v>
      </c>
      <c r="D104">
        <v>46.408299999999997</v>
      </c>
      <c r="E104">
        <v>-1.9499999999999999E-3</v>
      </c>
      <c r="F104">
        <v>4.3400000000000001E-3</v>
      </c>
      <c r="G104">
        <v>4.5599999999999998E-3</v>
      </c>
      <c r="H104">
        <v>99.208799999999997</v>
      </c>
      <c r="J104" s="31">
        <f t="shared" si="39"/>
        <v>2.3166666666666665E-3</v>
      </c>
      <c r="K104" s="32">
        <f t="shared" si="40"/>
        <v>23.166666666666664</v>
      </c>
      <c r="L104" s="33">
        <f t="shared" si="41"/>
        <v>0.36966786894905179</v>
      </c>
      <c r="M104" s="31"/>
      <c r="N104" s="34">
        <f t="shared" si="42"/>
        <v>46.408299999999997</v>
      </c>
      <c r="O104" s="34">
        <f t="shared" si="43"/>
        <v>1.6188895820336868</v>
      </c>
      <c r="P104" s="34">
        <f t="shared" si="44"/>
        <v>0.83094538943598917</v>
      </c>
      <c r="Q104" s="34">
        <f t="shared" si="45"/>
        <v>1.1902321857485989E-2</v>
      </c>
      <c r="R104" s="34">
        <f t="shared" si="46"/>
        <v>2.461737293327162</v>
      </c>
      <c r="S104" s="34">
        <f t="shared" si="47"/>
        <v>65.762077311087722</v>
      </c>
      <c r="T104" s="34">
        <f t="shared" si="48"/>
        <v>33.754429917780733</v>
      </c>
      <c r="U104" s="34">
        <f t="shared" si="49"/>
        <v>0.48349277113153699</v>
      </c>
      <c r="V104" s="34">
        <f t="shared" si="50"/>
        <v>99.999999999999986</v>
      </c>
      <c r="Y104" s="3">
        <f t="shared" si="53"/>
        <v>0.48349277113153699</v>
      </c>
      <c r="Z104" s="3">
        <f t="shared" si="52"/>
        <v>23.166666666666664</v>
      </c>
      <c r="AB104">
        <v>65.762077311087722</v>
      </c>
      <c r="AC104" s="52">
        <v>23.166666666666664</v>
      </c>
    </row>
    <row r="105" spans="1:29" x14ac:dyDescent="0.3">
      <c r="A105" t="s">
        <v>635</v>
      </c>
      <c r="B105">
        <v>0.19827</v>
      </c>
      <c r="C105">
        <v>52.538800000000002</v>
      </c>
      <c r="D105">
        <v>46.397300000000001</v>
      </c>
      <c r="E105">
        <v>1.8500000000000001E-3</v>
      </c>
      <c r="F105">
        <v>-2.2799999999999999E-3</v>
      </c>
      <c r="G105">
        <v>-5.5000000000000003E-4</v>
      </c>
      <c r="H105">
        <v>99.133399999999995</v>
      </c>
      <c r="J105" s="31">
        <f t="shared" si="39"/>
        <v>-3.2666666666666667E-4</v>
      </c>
      <c r="K105" s="32">
        <f t="shared" si="40"/>
        <v>-3.2666666666666666</v>
      </c>
      <c r="L105" s="33">
        <f t="shared" si="41"/>
        <v>0.20740379295792383</v>
      </c>
      <c r="M105" s="31"/>
      <c r="N105" s="34">
        <f t="shared" si="42"/>
        <v>46.397300000000001</v>
      </c>
      <c r="O105" s="34">
        <f t="shared" si="43"/>
        <v>1.6387648159700561</v>
      </c>
      <c r="P105" s="34">
        <f t="shared" si="44"/>
        <v>0.83074843330349146</v>
      </c>
      <c r="Q105" s="34">
        <f t="shared" si="45"/>
        <v>2.645716573258607E-3</v>
      </c>
      <c r="R105" s="34">
        <f t="shared" si="46"/>
        <v>2.4721589658468064</v>
      </c>
      <c r="S105" s="34">
        <f t="shared" si="47"/>
        <v>66.288812273393518</v>
      </c>
      <c r="T105" s="34">
        <f t="shared" si="48"/>
        <v>33.604167239258793</v>
      </c>
      <c r="U105" s="34">
        <f t="shared" si="49"/>
        <v>0.10702048734767955</v>
      </c>
      <c r="V105" s="34">
        <f t="shared" si="50"/>
        <v>100</v>
      </c>
      <c r="Y105" s="3">
        <f t="shared" si="53"/>
        <v>0.10702048734767955</v>
      </c>
      <c r="Z105" s="3">
        <f t="shared" si="52"/>
        <v>0</v>
      </c>
      <c r="AB105">
        <v>66.288812273393518</v>
      </c>
      <c r="AC105" s="52">
        <v>0</v>
      </c>
    </row>
    <row r="106" spans="1:29" x14ac:dyDescent="0.3">
      <c r="A106" t="s">
        <v>636</v>
      </c>
      <c r="B106">
        <v>-3.8700000000000002E-3</v>
      </c>
      <c r="C106">
        <v>52.473199999999999</v>
      </c>
      <c r="D106">
        <v>46.821899999999999</v>
      </c>
      <c r="E106">
        <v>-5.3099999999999996E-3</v>
      </c>
      <c r="F106">
        <v>1.6900000000000001E-3</v>
      </c>
      <c r="G106">
        <v>1.47E-3</v>
      </c>
      <c r="H106">
        <v>99.289100000000005</v>
      </c>
      <c r="J106" s="31">
        <f t="shared" si="39"/>
        <v>-7.1666666666666656E-4</v>
      </c>
      <c r="K106" s="32">
        <f t="shared" si="40"/>
        <v>-7.1666666666666652</v>
      </c>
      <c r="L106" s="33">
        <f t="shared" si="41"/>
        <v>0.39794639505005358</v>
      </c>
      <c r="M106" s="31"/>
      <c r="N106" s="34">
        <f t="shared" si="42"/>
        <v>46.821899999999999</v>
      </c>
      <c r="O106" s="34">
        <f t="shared" si="43"/>
        <v>1.6367186525265127</v>
      </c>
      <c r="P106" s="34">
        <f t="shared" si="44"/>
        <v>0.83835094001790511</v>
      </c>
      <c r="Q106" s="34">
        <f t="shared" si="45"/>
        <v>-5.1641313050440357E-5</v>
      </c>
      <c r="R106" s="34">
        <f t="shared" si="46"/>
        <v>2.4750179512313677</v>
      </c>
      <c r="S106" s="34">
        <f t="shared" si="47"/>
        <v>66.129566927472766</v>
      </c>
      <c r="T106" s="34">
        <f t="shared" si="48"/>
        <v>33.872519575092774</v>
      </c>
      <c r="U106" s="34">
        <f t="shared" si="49"/>
        <v>-2.0865025655570635E-3</v>
      </c>
      <c r="V106" s="34">
        <f t="shared" si="50"/>
        <v>99.999999999999972</v>
      </c>
      <c r="Y106" s="3">
        <f t="shared" si="53"/>
        <v>0</v>
      </c>
      <c r="Z106" s="3">
        <f t="shared" si="52"/>
        <v>0</v>
      </c>
      <c r="AB106">
        <v>66.129566927472766</v>
      </c>
      <c r="AC106" s="52">
        <v>0</v>
      </c>
    </row>
    <row r="107" spans="1:29" x14ac:dyDescent="0.3">
      <c r="A107" t="s">
        <v>637</v>
      </c>
      <c r="B107">
        <v>-8.9700000000000005E-3</v>
      </c>
      <c r="C107">
        <v>52.332000000000001</v>
      </c>
      <c r="D107">
        <v>46.891199999999998</v>
      </c>
      <c r="E107">
        <v>-1.0200000000000001E-3</v>
      </c>
      <c r="F107">
        <v>-1.3799999999999999E-3</v>
      </c>
      <c r="G107">
        <v>8.8000000000000003E-4</v>
      </c>
      <c r="H107">
        <v>99.212699999999998</v>
      </c>
      <c r="J107" s="31">
        <f t="shared" si="39"/>
        <v>-5.0666666666666666E-4</v>
      </c>
      <c r="K107" s="32">
        <f t="shared" si="40"/>
        <v>-5.0666666666666664</v>
      </c>
      <c r="L107" s="33">
        <f t="shared" si="41"/>
        <v>0.12143036413242503</v>
      </c>
      <c r="M107" s="31"/>
      <c r="N107" s="34">
        <f t="shared" si="42"/>
        <v>46.891199999999998</v>
      </c>
      <c r="O107" s="34">
        <f t="shared" si="43"/>
        <v>1.6323144104803493</v>
      </c>
      <c r="P107" s="34">
        <f t="shared" si="44"/>
        <v>0.83959176365264099</v>
      </c>
      <c r="Q107" s="34">
        <f t="shared" si="45"/>
        <v>-1.1969575660528424E-4</v>
      </c>
      <c r="R107" s="34">
        <f t="shared" si="46"/>
        <v>2.471786478376385</v>
      </c>
      <c r="S107" s="34">
        <f t="shared" si="47"/>
        <v>66.037840434848135</v>
      </c>
      <c r="T107" s="34">
        <f t="shared" si="48"/>
        <v>33.967002044777523</v>
      </c>
      <c r="U107" s="34">
        <f t="shared" si="49"/>
        <v>-4.8424796256635993E-3</v>
      </c>
      <c r="V107" s="34">
        <f t="shared" si="50"/>
        <v>100</v>
      </c>
      <c r="Y107" s="3">
        <f t="shared" si="53"/>
        <v>0</v>
      </c>
      <c r="Z107" s="3">
        <f t="shared" si="52"/>
        <v>0</v>
      </c>
      <c r="AB107">
        <v>66.037840434848135</v>
      </c>
      <c r="AC107" s="52">
        <v>0</v>
      </c>
    </row>
    <row r="108" spans="1:29" x14ac:dyDescent="0.3">
      <c r="A108" t="s">
        <v>638</v>
      </c>
      <c r="B108">
        <v>-1.7749999999999998E-2</v>
      </c>
      <c r="C108">
        <v>51.774999999999999</v>
      </c>
      <c r="D108">
        <v>46.031300000000002</v>
      </c>
      <c r="E108">
        <v>-2.7399999999999998E-3</v>
      </c>
      <c r="F108">
        <v>1.7700000000000001E-3</v>
      </c>
      <c r="G108">
        <v>-1.2199999999999999E-3</v>
      </c>
      <c r="H108">
        <v>97.786299999999997</v>
      </c>
      <c r="J108" s="31">
        <f t="shared" si="39"/>
        <v>-7.2999999999999985E-4</v>
      </c>
      <c r="K108" s="32">
        <f t="shared" si="40"/>
        <v>-7.2999999999999989</v>
      </c>
      <c r="L108" s="33">
        <f t="shared" si="41"/>
        <v>0.22945805716949666</v>
      </c>
      <c r="M108" s="31"/>
      <c r="N108" s="34">
        <f t="shared" si="42"/>
        <v>46.031300000000002</v>
      </c>
      <c r="O108" s="34">
        <f t="shared" si="43"/>
        <v>1.6149407361197752</v>
      </c>
      <c r="P108" s="34">
        <f t="shared" si="44"/>
        <v>0.8241951656222023</v>
      </c>
      <c r="Q108" s="34">
        <f t="shared" si="45"/>
        <v>-2.36856151587937E-4</v>
      </c>
      <c r="R108" s="34">
        <f t="shared" si="46"/>
        <v>2.4388990455903894</v>
      </c>
      <c r="S108" s="34">
        <f t="shared" si="47"/>
        <v>66.215973106375259</v>
      </c>
      <c r="T108" s="34">
        <f t="shared" si="48"/>
        <v>33.793738494931738</v>
      </c>
      <c r="U108" s="34">
        <f t="shared" si="49"/>
        <v>-9.7116013069987791E-3</v>
      </c>
      <c r="V108" s="34">
        <f t="shared" si="50"/>
        <v>100</v>
      </c>
      <c r="Y108" s="3">
        <f t="shared" si="53"/>
        <v>0</v>
      </c>
      <c r="Z108" s="3">
        <f t="shared" si="52"/>
        <v>0</v>
      </c>
      <c r="AB108">
        <v>66.215973106375259</v>
      </c>
      <c r="AC108" s="52">
        <v>0</v>
      </c>
    </row>
    <row r="109" spans="1:29" x14ac:dyDescent="0.3">
      <c r="A109" t="s">
        <v>639</v>
      </c>
      <c r="B109">
        <v>-1.261E-2</v>
      </c>
      <c r="C109">
        <v>52.523800000000001</v>
      </c>
      <c r="D109">
        <v>46.880499999999998</v>
      </c>
      <c r="E109">
        <v>-2.2200000000000002E-3</v>
      </c>
      <c r="F109">
        <v>1.8600000000000001E-3</v>
      </c>
      <c r="G109">
        <v>4.2399999999999998E-3</v>
      </c>
      <c r="H109">
        <v>99.395600000000002</v>
      </c>
      <c r="J109" s="31">
        <f t="shared" si="39"/>
        <v>1.2933333333333332E-3</v>
      </c>
      <c r="K109" s="32">
        <f t="shared" si="40"/>
        <v>12.933333333333332</v>
      </c>
      <c r="L109" s="33">
        <f t="shared" si="41"/>
        <v>0.32670680025572374</v>
      </c>
      <c r="M109" s="31"/>
      <c r="N109" s="34">
        <f t="shared" si="42"/>
        <v>46.880499999999998</v>
      </c>
      <c r="O109" s="34">
        <f t="shared" si="43"/>
        <v>1.6382969432314409</v>
      </c>
      <c r="P109" s="34">
        <f t="shared" si="44"/>
        <v>0.83940017905102948</v>
      </c>
      <c r="Q109" s="34">
        <f t="shared" si="45"/>
        <v>-1.6826794769148653E-4</v>
      </c>
      <c r="R109" s="34">
        <f t="shared" si="46"/>
        <v>2.4775288543347789</v>
      </c>
      <c r="S109" s="34">
        <f t="shared" si="47"/>
        <v>66.126250774638365</v>
      </c>
      <c r="T109" s="34">
        <f t="shared" si="48"/>
        <v>33.880540990769205</v>
      </c>
      <c r="U109" s="34">
        <f t="shared" si="49"/>
        <v>-6.7917654075785447E-3</v>
      </c>
      <c r="V109" s="34">
        <f t="shared" si="50"/>
        <v>99.999999999999986</v>
      </c>
      <c r="Y109" s="3">
        <f t="shared" si="53"/>
        <v>0</v>
      </c>
      <c r="Z109" s="3">
        <f t="shared" si="52"/>
        <v>12.933333333333332</v>
      </c>
      <c r="AB109">
        <v>66.126250774638365</v>
      </c>
      <c r="AC109" s="52">
        <v>12.933333333333332</v>
      </c>
    </row>
    <row r="110" spans="1:29" x14ac:dyDescent="0.3">
      <c r="A110" t="s">
        <v>640</v>
      </c>
      <c r="B110">
        <v>-2.1520000000000001E-2</v>
      </c>
      <c r="C110">
        <v>52.417299999999997</v>
      </c>
      <c r="D110">
        <v>46.996200000000002</v>
      </c>
      <c r="E110">
        <v>1.6299999999999999E-3</v>
      </c>
      <c r="F110">
        <v>-3.5899999999999999E-3</v>
      </c>
      <c r="G110">
        <v>1.15E-3</v>
      </c>
      <c r="H110">
        <v>99.391099999999994</v>
      </c>
      <c r="J110" s="31">
        <f t="shared" si="39"/>
        <v>-2.7E-4</v>
      </c>
      <c r="K110" s="32">
        <f t="shared" si="40"/>
        <v>-2.7</v>
      </c>
      <c r="L110" s="33">
        <f t="shared" si="41"/>
        <v>0.28852036323282282</v>
      </c>
      <c r="M110" s="31"/>
      <c r="N110" s="34">
        <f t="shared" si="42"/>
        <v>46.996200000000002</v>
      </c>
      <c r="O110" s="34">
        <f t="shared" si="43"/>
        <v>1.6349750467872737</v>
      </c>
      <c r="P110" s="34">
        <f t="shared" si="44"/>
        <v>0.84147179946284689</v>
      </c>
      <c r="Q110" s="34">
        <f t="shared" si="45"/>
        <v>-2.8716306378436082E-4</v>
      </c>
      <c r="R110" s="34">
        <f t="shared" si="46"/>
        <v>2.4761596831863364</v>
      </c>
      <c r="S110" s="34">
        <f t="shared" si="47"/>
        <v>66.028659536342118</v>
      </c>
      <c r="T110" s="34">
        <f t="shared" si="48"/>
        <v>33.982937577758968</v>
      </c>
      <c r="U110" s="34">
        <f t="shared" si="49"/>
        <v>-1.159711410109213E-2</v>
      </c>
      <c r="V110" s="34">
        <f t="shared" si="50"/>
        <v>99.999999999999986</v>
      </c>
      <c r="Y110" s="3">
        <f t="shared" si="53"/>
        <v>0</v>
      </c>
      <c r="Z110" s="3">
        <f t="shared" si="52"/>
        <v>0</v>
      </c>
      <c r="AB110">
        <v>66.028659536342118</v>
      </c>
      <c r="AC110" s="52">
        <v>0</v>
      </c>
    </row>
    <row r="111" spans="1:29" x14ac:dyDescent="0.3">
      <c r="A111" t="s">
        <v>641</v>
      </c>
      <c r="B111">
        <v>-5.13E-3</v>
      </c>
      <c r="C111">
        <v>52.639099999999999</v>
      </c>
      <c r="D111">
        <v>46.973500000000001</v>
      </c>
      <c r="E111">
        <v>-5.9000000000000003E-4</v>
      </c>
      <c r="F111">
        <v>2.2499999999999998E-3</v>
      </c>
      <c r="G111">
        <v>-4.5599999999999998E-3</v>
      </c>
      <c r="H111">
        <v>99.604600000000005</v>
      </c>
      <c r="J111" s="31">
        <f t="shared" si="39"/>
        <v>-9.6666666666666656E-4</v>
      </c>
      <c r="K111" s="32">
        <f t="shared" si="40"/>
        <v>-9.6666666666666661</v>
      </c>
      <c r="L111" s="33">
        <f t="shared" si="41"/>
        <v>0.34205896177900869</v>
      </c>
      <c r="M111" s="31"/>
      <c r="N111" s="34">
        <f t="shared" si="42"/>
        <v>46.973500000000001</v>
      </c>
      <c r="O111" s="34">
        <f t="shared" si="43"/>
        <v>1.6418933250155956</v>
      </c>
      <c r="P111" s="34">
        <f t="shared" si="44"/>
        <v>0.84106535362578339</v>
      </c>
      <c r="Q111" s="34">
        <f t="shared" si="45"/>
        <v>-6.8454763811048839E-5</v>
      </c>
      <c r="R111" s="34">
        <f t="shared" si="46"/>
        <v>2.4828902238775679</v>
      </c>
      <c r="S111" s="34">
        <f t="shared" si="47"/>
        <v>66.128309227116191</v>
      </c>
      <c r="T111" s="34">
        <f t="shared" si="48"/>
        <v>33.874447832505403</v>
      </c>
      <c r="U111" s="34">
        <f t="shared" si="49"/>
        <v>-2.7570596215946265E-3</v>
      </c>
      <c r="V111" s="34">
        <f t="shared" si="50"/>
        <v>99.999999999999986</v>
      </c>
      <c r="Y111" s="3">
        <f t="shared" si="53"/>
        <v>0</v>
      </c>
      <c r="Z111" s="3">
        <f t="shared" si="52"/>
        <v>0</v>
      </c>
      <c r="AB111">
        <v>66.128309227116191</v>
      </c>
      <c r="AC111" s="52">
        <v>0</v>
      </c>
    </row>
    <row r="112" spans="1:29" x14ac:dyDescent="0.3">
      <c r="A112" t="s">
        <v>642</v>
      </c>
      <c r="B112">
        <v>-8.2500000000000004E-3</v>
      </c>
      <c r="C112">
        <v>52.340800000000002</v>
      </c>
      <c r="D112">
        <v>47.182000000000002</v>
      </c>
      <c r="E112">
        <v>-9.6000000000000002E-4</v>
      </c>
      <c r="F112">
        <v>-1.23E-3</v>
      </c>
      <c r="G112">
        <v>-4.3800000000000002E-3</v>
      </c>
      <c r="H112">
        <v>99.507900000000006</v>
      </c>
      <c r="J112" s="31">
        <f t="shared" si="39"/>
        <v>-2.1900000000000001E-3</v>
      </c>
      <c r="K112" s="32">
        <f t="shared" si="40"/>
        <v>-21.900000000000002</v>
      </c>
      <c r="L112" s="33">
        <f t="shared" si="41"/>
        <v>0.19013942252988994</v>
      </c>
      <c r="M112" s="31"/>
      <c r="N112" s="34">
        <f t="shared" si="42"/>
        <v>47.182000000000002</v>
      </c>
      <c r="O112" s="34">
        <f t="shared" si="43"/>
        <v>1.6325888958203367</v>
      </c>
      <c r="P112" s="34">
        <f t="shared" si="44"/>
        <v>0.84479856759176364</v>
      </c>
      <c r="Q112" s="34">
        <f t="shared" si="45"/>
        <v>-1.100880704563651E-4</v>
      </c>
      <c r="R112" s="34">
        <f t="shared" si="46"/>
        <v>2.4772773753416439</v>
      </c>
      <c r="S112" s="34">
        <f t="shared" si="47"/>
        <v>65.90254737199885</v>
      </c>
      <c r="T112" s="34">
        <f t="shared" si="48"/>
        <v>34.101896541773264</v>
      </c>
      <c r="U112" s="34">
        <f t="shared" si="49"/>
        <v>-4.4439137721177767E-3</v>
      </c>
      <c r="V112" s="34">
        <f t="shared" si="50"/>
        <v>100</v>
      </c>
      <c r="Y112" s="3">
        <f t="shared" si="53"/>
        <v>0</v>
      </c>
      <c r="Z112" s="3">
        <f t="shared" si="52"/>
        <v>0</v>
      </c>
      <c r="AB112">
        <v>65.90254737199885</v>
      </c>
      <c r="AC112" s="52">
        <v>0</v>
      </c>
    </row>
    <row r="113" spans="1:29" x14ac:dyDescent="0.3">
      <c r="A113" t="s">
        <v>643</v>
      </c>
      <c r="B113">
        <v>-2.571E-2</v>
      </c>
      <c r="C113">
        <v>51.636499999999998</v>
      </c>
      <c r="D113">
        <v>46.251600000000003</v>
      </c>
      <c r="E113">
        <v>3.5200000000000001E-3</v>
      </c>
      <c r="F113">
        <v>6.4999999999999997E-4</v>
      </c>
      <c r="G113">
        <v>-1.33E-3</v>
      </c>
      <c r="H113">
        <v>97.865300000000005</v>
      </c>
      <c r="J113" s="31">
        <f t="shared" si="39"/>
        <v>9.4666666666666673E-4</v>
      </c>
      <c r="K113" s="32">
        <f t="shared" si="40"/>
        <v>9.4666666666666668</v>
      </c>
      <c r="L113" s="33">
        <f t="shared" si="41"/>
        <v>0.2438571986498109</v>
      </c>
      <c r="M113" s="31"/>
      <c r="N113" s="34">
        <f t="shared" si="42"/>
        <v>46.251600000000003</v>
      </c>
      <c r="O113" s="34">
        <f t="shared" si="43"/>
        <v>1.6106207111665625</v>
      </c>
      <c r="P113" s="34">
        <f t="shared" si="44"/>
        <v>0.82813965980304394</v>
      </c>
      <c r="Q113" s="34">
        <f t="shared" si="45"/>
        <v>-3.4307445956765413E-4</v>
      </c>
      <c r="R113" s="34">
        <f t="shared" si="46"/>
        <v>2.4384172965100386</v>
      </c>
      <c r="S113" s="34">
        <f t="shared" si="47"/>
        <v>66.051890030133393</v>
      </c>
      <c r="T113" s="34">
        <f t="shared" si="48"/>
        <v>33.96217952473971</v>
      </c>
      <c r="U113" s="34">
        <f t="shared" si="49"/>
        <v>-1.4069554873100522E-2</v>
      </c>
      <c r="V113" s="34">
        <f t="shared" si="50"/>
        <v>100</v>
      </c>
      <c r="Y113" s="3">
        <f t="shared" si="53"/>
        <v>0</v>
      </c>
      <c r="Z113" s="3">
        <f t="shared" si="52"/>
        <v>9.4666666666666668</v>
      </c>
      <c r="AB113">
        <v>66.051890030133393</v>
      </c>
      <c r="AC113" s="52">
        <v>9.4666666666666668</v>
      </c>
    </row>
    <row r="114" spans="1:29" x14ac:dyDescent="0.3">
      <c r="A114" t="s">
        <v>644</v>
      </c>
      <c r="B114">
        <v>-2.6329999999999999E-2</v>
      </c>
      <c r="C114">
        <v>52.871400000000001</v>
      </c>
      <c r="D114">
        <v>47.543599999999998</v>
      </c>
      <c r="E114">
        <v>8.9999999999999998E-4</v>
      </c>
      <c r="F114">
        <v>8.0000000000000004E-4</v>
      </c>
      <c r="G114">
        <v>1.2E-4</v>
      </c>
      <c r="H114">
        <v>100.39</v>
      </c>
      <c r="J114" s="31">
        <f t="shared" si="39"/>
        <v>6.066666666666667E-4</v>
      </c>
      <c r="K114" s="32">
        <f t="shared" si="40"/>
        <v>6.0666666666666673</v>
      </c>
      <c r="L114" s="33">
        <f t="shared" si="41"/>
        <v>4.2442117446392008E-2</v>
      </c>
      <c r="M114" s="31"/>
      <c r="N114" s="34">
        <f t="shared" si="42"/>
        <v>47.543599999999998</v>
      </c>
      <c r="O114" s="34">
        <f t="shared" si="43"/>
        <v>1.6491391141609482</v>
      </c>
      <c r="P114" s="34">
        <f t="shared" si="44"/>
        <v>0.85127305282005361</v>
      </c>
      <c r="Q114" s="34">
        <f t="shared" si="45"/>
        <v>-3.5134774486255673E-4</v>
      </c>
      <c r="R114" s="34">
        <f t="shared" si="46"/>
        <v>2.5000608192361393</v>
      </c>
      <c r="S114" s="34">
        <f t="shared" si="47"/>
        <v>65.963959815378445</v>
      </c>
      <c r="T114" s="34">
        <f t="shared" si="48"/>
        <v>34.050093752525143</v>
      </c>
      <c r="U114" s="34">
        <f t="shared" si="49"/>
        <v>-1.4053567903596298E-2</v>
      </c>
      <c r="V114" s="34">
        <f t="shared" si="50"/>
        <v>99.999999999999986</v>
      </c>
      <c r="Y114" s="3">
        <f t="shared" si="53"/>
        <v>0</v>
      </c>
      <c r="Z114" s="3">
        <f t="shared" si="52"/>
        <v>6.0666666666666673</v>
      </c>
      <c r="AB114">
        <v>65.963959815378445</v>
      </c>
      <c r="AC114" s="52">
        <v>6.0666666666666673</v>
      </c>
    </row>
    <row r="115" spans="1:29" x14ac:dyDescent="0.3">
      <c r="A115" t="s">
        <v>645</v>
      </c>
      <c r="B115">
        <v>1.094E-2</v>
      </c>
      <c r="C115">
        <v>52.6676</v>
      </c>
      <c r="D115">
        <v>47.17</v>
      </c>
      <c r="E115">
        <v>-2.4000000000000001E-4</v>
      </c>
      <c r="F115">
        <v>5.1999999999999998E-3</v>
      </c>
      <c r="G115">
        <v>1.75E-3</v>
      </c>
      <c r="H115">
        <v>99.8553</v>
      </c>
      <c r="J115" s="31">
        <f t="shared" si="39"/>
        <v>2.2366666666666668E-3</v>
      </c>
      <c r="K115" s="32">
        <f t="shared" si="40"/>
        <v>22.366666666666667</v>
      </c>
      <c r="L115" s="33">
        <f t="shared" si="41"/>
        <v>0.27524595062113694</v>
      </c>
      <c r="M115" s="31"/>
      <c r="N115" s="34">
        <f t="shared" si="42"/>
        <v>47.17</v>
      </c>
      <c r="O115" s="34">
        <f t="shared" si="43"/>
        <v>1.6427822832189642</v>
      </c>
      <c r="P115" s="34">
        <f t="shared" si="44"/>
        <v>0.84458370635631153</v>
      </c>
      <c r="Q115" s="34">
        <f t="shared" si="45"/>
        <v>1.459834534294102E-4</v>
      </c>
      <c r="R115" s="34">
        <f t="shared" si="46"/>
        <v>2.4875119730287047</v>
      </c>
      <c r="S115" s="34">
        <f t="shared" si="47"/>
        <v>66.041180948318086</v>
      </c>
      <c r="T115" s="34">
        <f t="shared" si="48"/>
        <v>33.952950398384495</v>
      </c>
      <c r="U115" s="34">
        <f t="shared" si="49"/>
        <v>5.8686532974418617E-3</v>
      </c>
      <c r="V115" s="34">
        <f t="shared" si="50"/>
        <v>100.00000000000001</v>
      </c>
      <c r="Y115" s="3">
        <f t="shared" si="53"/>
        <v>5.8686532974418617E-3</v>
      </c>
      <c r="Z115" s="3">
        <f t="shared" si="52"/>
        <v>22.366666666666667</v>
      </c>
      <c r="AB115">
        <v>66.041180948318086</v>
      </c>
      <c r="AC115" s="52">
        <v>22.366666666666667</v>
      </c>
    </row>
    <row r="116" spans="1:29" x14ac:dyDescent="0.3">
      <c r="A116" t="s">
        <v>646</v>
      </c>
      <c r="B116">
        <v>-1.822E-2</v>
      </c>
      <c r="C116">
        <v>52.715299999999999</v>
      </c>
      <c r="D116">
        <v>47.497700000000002</v>
      </c>
      <c r="E116">
        <v>2.5000000000000001E-4</v>
      </c>
      <c r="F116">
        <v>5.4000000000000001E-4</v>
      </c>
      <c r="G116">
        <v>-1.97E-3</v>
      </c>
      <c r="H116">
        <v>100.194</v>
      </c>
      <c r="J116" s="31">
        <f t="shared" si="39"/>
        <v>-3.9333333333333337E-4</v>
      </c>
      <c r="K116" s="32">
        <f t="shared" si="40"/>
        <v>-3.9333333333333336</v>
      </c>
      <c r="L116" s="33">
        <f t="shared" si="41"/>
        <v>0.13731108233982181</v>
      </c>
      <c r="M116" s="31"/>
      <c r="N116" s="34">
        <f t="shared" si="42"/>
        <v>47.497700000000002</v>
      </c>
      <c r="O116" s="34">
        <f t="shared" si="43"/>
        <v>1.6442701185277604</v>
      </c>
      <c r="P116" s="34">
        <f t="shared" si="44"/>
        <v>0.85045120859444945</v>
      </c>
      <c r="Q116" s="34">
        <f t="shared" si="45"/>
        <v>-2.4312783560181478E-4</v>
      </c>
      <c r="R116" s="34">
        <f t="shared" si="46"/>
        <v>2.4944781992866081</v>
      </c>
      <c r="S116" s="34">
        <f t="shared" si="47"/>
        <v>65.916395621256697</v>
      </c>
      <c r="T116" s="34">
        <f t="shared" si="48"/>
        <v>34.093351019771134</v>
      </c>
      <c r="U116" s="34">
        <f t="shared" si="49"/>
        <v>-9.7466410278248383E-3</v>
      </c>
      <c r="V116" s="34">
        <f t="shared" si="50"/>
        <v>100</v>
      </c>
      <c r="Y116" s="3">
        <f t="shared" si="53"/>
        <v>0</v>
      </c>
      <c r="Z116" s="3">
        <f t="shared" si="52"/>
        <v>0</v>
      </c>
      <c r="AB116">
        <v>65.916395621256697</v>
      </c>
      <c r="AC116" s="52">
        <v>0</v>
      </c>
    </row>
    <row r="117" spans="1:29" x14ac:dyDescent="0.3">
      <c r="A117" t="s">
        <v>647</v>
      </c>
      <c r="B117">
        <v>-4.4000000000000002E-4</v>
      </c>
      <c r="C117">
        <v>52.7273</v>
      </c>
      <c r="D117">
        <v>47.273200000000003</v>
      </c>
      <c r="E117">
        <v>-3.3899999999999998E-3</v>
      </c>
      <c r="F117">
        <v>-3.2000000000000003E-4</v>
      </c>
      <c r="G117">
        <v>-2.3500000000000001E-3</v>
      </c>
      <c r="H117">
        <v>99.994</v>
      </c>
      <c r="J117" s="31">
        <f t="shared" si="39"/>
        <v>-2.0199999999999997E-3</v>
      </c>
      <c r="K117" s="32">
        <f t="shared" si="40"/>
        <v>-20.199999999999996</v>
      </c>
      <c r="L117" s="33">
        <f t="shared" si="41"/>
        <v>0.15613775968675866</v>
      </c>
      <c r="M117" s="31"/>
      <c r="N117" s="34">
        <f t="shared" si="42"/>
        <v>47.273200000000003</v>
      </c>
      <c r="O117" s="34">
        <f t="shared" si="43"/>
        <v>1.6446444167186525</v>
      </c>
      <c r="P117" s="34">
        <f t="shared" si="44"/>
        <v>0.84643151298119967</v>
      </c>
      <c r="Q117" s="34">
        <f t="shared" si="45"/>
        <v>-5.871363757672805E-6</v>
      </c>
      <c r="R117" s="34">
        <f t="shared" si="46"/>
        <v>2.4910700583360943</v>
      </c>
      <c r="S117" s="34">
        <f t="shared" si="47"/>
        <v>66.021604298724128</v>
      </c>
      <c r="T117" s="34">
        <f t="shared" si="48"/>
        <v>33.978631397728414</v>
      </c>
      <c r="U117" s="34">
        <f t="shared" si="49"/>
        <v>-2.356964525355249E-4</v>
      </c>
      <c r="V117" s="34">
        <f t="shared" si="50"/>
        <v>100</v>
      </c>
      <c r="Y117" s="3">
        <f t="shared" si="53"/>
        <v>0</v>
      </c>
      <c r="Z117" s="3">
        <f t="shared" si="52"/>
        <v>0</v>
      </c>
      <c r="AB117">
        <v>66.021604298724128</v>
      </c>
      <c r="AC117" s="52">
        <v>0</v>
      </c>
    </row>
    <row r="118" spans="1:29" x14ac:dyDescent="0.3">
      <c r="A118" t="s">
        <v>648</v>
      </c>
      <c r="B118">
        <v>-8.2100000000000003E-3</v>
      </c>
      <c r="C118">
        <v>52.441200000000002</v>
      </c>
      <c r="D118">
        <v>47.215699999999998</v>
      </c>
      <c r="E118">
        <v>-1.0000000000000001E-5</v>
      </c>
      <c r="F118">
        <v>-8.4000000000000003E-4</v>
      </c>
      <c r="G118">
        <v>3.4199999999999999E-3</v>
      </c>
      <c r="H118">
        <v>99.651200000000003</v>
      </c>
      <c r="J118" s="31">
        <f t="shared" si="39"/>
        <v>8.566666666666666E-4</v>
      </c>
      <c r="K118" s="32">
        <f t="shared" si="40"/>
        <v>8.5666666666666664</v>
      </c>
      <c r="L118" s="33">
        <f t="shared" si="41"/>
        <v>0.22583696184046873</v>
      </c>
      <c r="M118" s="31"/>
      <c r="N118" s="34">
        <f t="shared" si="42"/>
        <v>47.215699999999998</v>
      </c>
      <c r="O118" s="34">
        <f t="shared" si="43"/>
        <v>1.6357205240174673</v>
      </c>
      <c r="P118" s="34">
        <f t="shared" si="44"/>
        <v>0.84540196956132496</v>
      </c>
      <c r="Q118" s="34">
        <f t="shared" si="45"/>
        <v>-1.0955431011475849E-4</v>
      </c>
      <c r="R118" s="34">
        <f t="shared" si="46"/>
        <v>2.4810129392686773</v>
      </c>
      <c r="S118" s="34">
        <f t="shared" si="47"/>
        <v>65.929544265078476</v>
      </c>
      <c r="T118" s="34">
        <f t="shared" si="48"/>
        <v>34.074871443859628</v>
      </c>
      <c r="U118" s="34">
        <f t="shared" si="49"/>
        <v>-4.4157089381021758E-3</v>
      </c>
      <c r="V118" s="34">
        <f t="shared" si="50"/>
        <v>100</v>
      </c>
      <c r="Y118" s="3">
        <f t="shared" si="53"/>
        <v>0</v>
      </c>
      <c r="Z118" s="3">
        <f t="shared" si="52"/>
        <v>8.5666666666666664</v>
      </c>
      <c r="AB118">
        <v>65.929544265078476</v>
      </c>
      <c r="AC118" s="52">
        <v>8.5666666666666664</v>
      </c>
    </row>
    <row r="119" spans="1:29" x14ac:dyDescent="0.3">
      <c r="A119" t="s">
        <v>649</v>
      </c>
      <c r="B119">
        <v>-5.62E-3</v>
      </c>
      <c r="C119">
        <v>52.703299999999999</v>
      </c>
      <c r="D119">
        <v>47.176699999999997</v>
      </c>
      <c r="E119">
        <v>-2.9299999999999999E-3</v>
      </c>
      <c r="F119">
        <v>4.4999999999999997E-3</v>
      </c>
      <c r="G119">
        <v>-5.7099999999999998E-3</v>
      </c>
      <c r="H119">
        <v>99.8703</v>
      </c>
      <c r="J119" s="31">
        <f t="shared" si="39"/>
        <v>-1.3799999999999999E-3</v>
      </c>
      <c r="K119" s="32">
        <f t="shared" si="40"/>
        <v>-13.799999999999999</v>
      </c>
      <c r="L119" s="33">
        <f t="shared" si="41"/>
        <v>0.52785319928934782</v>
      </c>
      <c r="M119" s="31"/>
      <c r="N119" s="34">
        <f t="shared" si="42"/>
        <v>47.176699999999997</v>
      </c>
      <c r="O119" s="34">
        <f t="shared" si="43"/>
        <v>1.6438958203368683</v>
      </c>
      <c r="P119" s="34">
        <f t="shared" si="44"/>
        <v>0.84470367054610551</v>
      </c>
      <c r="Q119" s="34">
        <f t="shared" si="45"/>
        <v>-7.499332799572992E-5</v>
      </c>
      <c r="R119" s="34">
        <f t="shared" si="46"/>
        <v>2.4885244975549785</v>
      </c>
      <c r="S119" s="34">
        <f t="shared" si="47"/>
        <v>66.059057162267294</v>
      </c>
      <c r="T119" s="34">
        <f t="shared" si="48"/>
        <v>33.943956403726084</v>
      </c>
      <c r="U119" s="34">
        <f t="shared" si="49"/>
        <v>-3.013565993399392E-3</v>
      </c>
      <c r="V119" s="34">
        <f t="shared" si="50"/>
        <v>99.999999999999972</v>
      </c>
      <c r="Y119" s="3">
        <f t="shared" si="53"/>
        <v>0</v>
      </c>
      <c r="Z119" s="3">
        <f t="shared" si="52"/>
        <v>0</v>
      </c>
      <c r="AB119">
        <v>66.059057162267294</v>
      </c>
      <c r="AC119" s="52">
        <v>0</v>
      </c>
    </row>
    <row r="120" spans="1:29" x14ac:dyDescent="0.3">
      <c r="A120" t="s">
        <v>650</v>
      </c>
      <c r="B120">
        <v>1.093E-2</v>
      </c>
      <c r="C120">
        <v>52.569499999999998</v>
      </c>
      <c r="D120">
        <v>47.161700000000003</v>
      </c>
      <c r="E120">
        <v>1.2800000000000001E-3</v>
      </c>
      <c r="F120">
        <v>-8.0000000000000004E-4</v>
      </c>
      <c r="G120">
        <v>2.3400000000000001E-3</v>
      </c>
      <c r="H120">
        <v>99.744900000000001</v>
      </c>
      <c r="J120" s="31">
        <f t="shared" si="39"/>
        <v>9.3999999999999997E-4</v>
      </c>
      <c r="K120" s="32">
        <f t="shared" si="40"/>
        <v>9.4</v>
      </c>
      <c r="L120" s="33">
        <f t="shared" si="41"/>
        <v>0.15973728431396347</v>
      </c>
      <c r="M120" s="31"/>
      <c r="N120" s="34">
        <f t="shared" si="42"/>
        <v>47.161700000000003</v>
      </c>
      <c r="O120" s="34">
        <f t="shared" si="43"/>
        <v>1.6397223955084215</v>
      </c>
      <c r="P120" s="34">
        <f t="shared" si="44"/>
        <v>0.84443509400179051</v>
      </c>
      <c r="Q120" s="34">
        <f t="shared" si="45"/>
        <v>1.4585001334400856E-4</v>
      </c>
      <c r="R120" s="34">
        <f t="shared" si="46"/>
        <v>2.4843033395235561</v>
      </c>
      <c r="S120" s="34">
        <f t="shared" si="47"/>
        <v>66.00330842943238</v>
      </c>
      <c r="T120" s="34">
        <f t="shared" si="48"/>
        <v>33.99082070886471</v>
      </c>
      <c r="U120" s="34">
        <f t="shared" si="49"/>
        <v>5.8708617029021876E-3</v>
      </c>
      <c r="V120" s="34">
        <f t="shared" si="50"/>
        <v>100</v>
      </c>
      <c r="Y120" s="3">
        <f t="shared" si="53"/>
        <v>5.8708617029021876E-3</v>
      </c>
      <c r="Z120" s="3">
        <f t="shared" si="52"/>
        <v>9.4</v>
      </c>
      <c r="AB120">
        <v>66.00330842943238</v>
      </c>
      <c r="AC120" s="52">
        <v>9.4</v>
      </c>
    </row>
    <row r="121" spans="1:29" x14ac:dyDescent="0.3">
      <c r="A121" t="s">
        <v>657</v>
      </c>
      <c r="B121">
        <v>6.3200000000000006E-2</v>
      </c>
      <c r="C121">
        <v>51.941000000000003</v>
      </c>
      <c r="D121">
        <v>46.986899999999999</v>
      </c>
      <c r="E121">
        <v>2.0899999999999998E-3</v>
      </c>
      <c r="F121">
        <v>1.64E-3</v>
      </c>
      <c r="G121">
        <v>2.5799999999999998E-3</v>
      </c>
      <c r="H121">
        <v>98.997399999999999</v>
      </c>
      <c r="J121" s="31">
        <f t="shared" si="39"/>
        <v>2.1033333333333334E-3</v>
      </c>
      <c r="K121" s="32">
        <f t="shared" si="40"/>
        <v>21.033333333333335</v>
      </c>
      <c r="L121" s="33">
        <f t="shared" si="41"/>
        <v>4.7014182257413911E-2</v>
      </c>
      <c r="M121" s="31"/>
      <c r="N121" s="34">
        <f t="shared" si="42"/>
        <v>46.986899999999999</v>
      </c>
      <c r="O121" s="34">
        <f t="shared" si="43"/>
        <v>1.6201185277604491</v>
      </c>
      <c r="P121" s="34">
        <f t="shared" si="44"/>
        <v>0.84130528200537147</v>
      </c>
      <c r="Q121" s="34">
        <f t="shared" si="45"/>
        <v>8.4334133973845758E-4</v>
      </c>
      <c r="R121" s="34">
        <f t="shared" si="46"/>
        <v>2.4622671511055589</v>
      </c>
      <c r="S121" s="34">
        <f t="shared" si="47"/>
        <v>65.797837047576877</v>
      </c>
      <c r="T121" s="34">
        <f t="shared" si="48"/>
        <v>34.167912349706853</v>
      </c>
      <c r="U121" s="34">
        <f t="shared" si="49"/>
        <v>3.425060271627297E-2</v>
      </c>
      <c r="V121" s="34">
        <f t="shared" si="50"/>
        <v>100</v>
      </c>
      <c r="Y121" s="3">
        <f t="shared" si="53"/>
        <v>3.425060271627297E-2</v>
      </c>
      <c r="Z121" s="3">
        <f t="shared" si="52"/>
        <v>21.033333333333335</v>
      </c>
      <c r="AB121">
        <v>65.797837047576877</v>
      </c>
      <c r="AC121" s="52">
        <v>21.033333333333335</v>
      </c>
    </row>
    <row r="122" spans="1:29" x14ac:dyDescent="0.3">
      <c r="A122" t="s">
        <v>658</v>
      </c>
      <c r="B122">
        <v>7.2000000000000005E-4</v>
      </c>
      <c r="C122">
        <v>52.997900000000001</v>
      </c>
      <c r="D122">
        <v>47.014299999999999</v>
      </c>
      <c r="E122">
        <v>-1.57E-3</v>
      </c>
      <c r="F122">
        <v>-4.6999999999999999E-4</v>
      </c>
      <c r="G122">
        <v>3.0000000000000001E-5</v>
      </c>
      <c r="H122">
        <v>100.011</v>
      </c>
      <c r="J122" s="31">
        <f t="shared" si="39"/>
        <v>-6.7000000000000002E-4</v>
      </c>
      <c r="K122" s="32">
        <f t="shared" si="40"/>
        <v>-6.7</v>
      </c>
      <c r="L122" s="33">
        <f t="shared" si="41"/>
        <v>8.1853527718724492E-2</v>
      </c>
      <c r="M122" s="31"/>
      <c r="N122" s="34">
        <f t="shared" si="42"/>
        <v>47.014299999999999</v>
      </c>
      <c r="O122" s="34">
        <f t="shared" si="43"/>
        <v>1.6530848409232688</v>
      </c>
      <c r="P122" s="34">
        <f t="shared" si="44"/>
        <v>0.84179588182632048</v>
      </c>
      <c r="Q122" s="34">
        <f t="shared" si="45"/>
        <v>9.6076861489191354E-6</v>
      </c>
      <c r="R122" s="34">
        <f t="shared" si="46"/>
        <v>2.4948903304357382</v>
      </c>
      <c r="S122" s="34">
        <f t="shared" si="47"/>
        <v>66.258817903011959</v>
      </c>
      <c r="T122" s="34">
        <f t="shared" si="48"/>
        <v>33.740797002459779</v>
      </c>
      <c r="U122" s="34">
        <f t="shared" si="49"/>
        <v>3.8509452827295744E-4</v>
      </c>
      <c r="V122" s="34">
        <f t="shared" si="50"/>
        <v>100</v>
      </c>
      <c r="Y122" s="3">
        <f t="shared" si="53"/>
        <v>3.8509452827295744E-4</v>
      </c>
      <c r="Z122" s="3">
        <f t="shared" si="52"/>
        <v>0</v>
      </c>
      <c r="AB122">
        <v>66.258817903011959</v>
      </c>
      <c r="AC122" s="52">
        <v>0</v>
      </c>
    </row>
    <row r="123" spans="1:29" x14ac:dyDescent="0.3">
      <c r="A123" t="s">
        <v>659</v>
      </c>
      <c r="B123">
        <v>3.6260000000000001E-2</v>
      </c>
      <c r="C123">
        <v>52.364600000000003</v>
      </c>
      <c r="D123">
        <v>47.010100000000001</v>
      </c>
      <c r="E123">
        <v>4.3200000000000001E-3</v>
      </c>
      <c r="F123">
        <v>-9.8999999999999999E-4</v>
      </c>
      <c r="G123">
        <v>1.0200000000000001E-3</v>
      </c>
      <c r="H123">
        <v>99.415400000000005</v>
      </c>
      <c r="J123" s="31">
        <f t="shared" si="39"/>
        <v>1.4499999999999999E-3</v>
      </c>
      <c r="K123" s="32">
        <f t="shared" si="40"/>
        <v>14.499999999999998</v>
      </c>
      <c r="L123" s="33">
        <f t="shared" si="41"/>
        <v>0.26809886236237562</v>
      </c>
      <c r="M123" s="31"/>
      <c r="N123" s="34">
        <f t="shared" si="42"/>
        <v>47.010100000000001</v>
      </c>
      <c r="O123" s="34">
        <f t="shared" si="43"/>
        <v>1.6333312538989395</v>
      </c>
      <c r="P123" s="34">
        <f t="shared" si="44"/>
        <v>0.84172068039391224</v>
      </c>
      <c r="Q123" s="34">
        <f t="shared" si="45"/>
        <v>4.8385374966639983E-4</v>
      </c>
      <c r="R123" s="34">
        <f t="shared" si="46"/>
        <v>2.4755357880425182</v>
      </c>
      <c r="S123" s="34">
        <f t="shared" si="47"/>
        <v>65.978898862555511</v>
      </c>
      <c r="T123" s="34">
        <f t="shared" si="48"/>
        <v>34.001555722185152</v>
      </c>
      <c r="U123" s="34">
        <f t="shared" si="49"/>
        <v>1.9545415259336559E-2</v>
      </c>
      <c r="V123" s="34">
        <f t="shared" si="50"/>
        <v>100</v>
      </c>
      <c r="Y123" s="3">
        <f t="shared" si="53"/>
        <v>1.9545415259336559E-2</v>
      </c>
      <c r="Z123" s="3">
        <f t="shared" si="52"/>
        <v>14.499999999999998</v>
      </c>
      <c r="AB123">
        <v>65.978898862555511</v>
      </c>
      <c r="AC123" s="52">
        <v>14.499999999999998</v>
      </c>
    </row>
    <row r="124" spans="1:29" x14ac:dyDescent="0.3">
      <c r="A124" t="s">
        <v>660</v>
      </c>
      <c r="B124">
        <v>-2.026E-2</v>
      </c>
      <c r="C124">
        <v>52.490600000000001</v>
      </c>
      <c r="D124">
        <v>46.911000000000001</v>
      </c>
      <c r="E124">
        <v>-3.8400000000000001E-3</v>
      </c>
      <c r="F124">
        <v>1.75E-3</v>
      </c>
      <c r="G124">
        <v>-3.7399999999999998E-3</v>
      </c>
      <c r="H124">
        <v>99.375500000000002</v>
      </c>
      <c r="J124" s="31">
        <f t="shared" ref="J124:J135" si="54">AVERAGE(E124:G124)</f>
        <v>-1.9433333333333334E-3</v>
      </c>
      <c r="K124" s="32">
        <f t="shared" ref="K124:K135" si="55">J124*10000</f>
        <v>-19.433333333333334</v>
      </c>
      <c r="L124" s="33">
        <f t="shared" ref="L124:L135" si="56">_xlfn.STDEV.S(E124:G124)*100</f>
        <v>0.31989112731261132</v>
      </c>
      <c r="M124" s="31"/>
      <c r="N124" s="34">
        <f t="shared" ref="N124:N156" si="57">D124</f>
        <v>46.911000000000001</v>
      </c>
      <c r="O124" s="34">
        <f t="shared" ref="O124:O135" si="58">C124/32.06</f>
        <v>1.6372613849033062</v>
      </c>
      <c r="P124" s="34">
        <f t="shared" ref="P124:P135" si="59">(N124)/55.85</f>
        <v>0.83994628469113697</v>
      </c>
      <c r="Q124" s="34">
        <f t="shared" ref="Q124:Q135" si="60">(B124)/74.94</f>
        <v>-2.7034961302375234E-4</v>
      </c>
      <c r="R124" s="34">
        <f t="shared" ref="R124:R135" si="61">SUM(O124:Q124)</f>
        <v>2.4769373199814191</v>
      </c>
      <c r="S124" s="34">
        <f t="shared" ref="S124:S135" si="62">100*O124/R124</f>
        <v>66.100234822074071</v>
      </c>
      <c r="T124" s="34">
        <f t="shared" ref="T124:T135" si="63">100*P124/R124</f>
        <v>33.910679851092794</v>
      </c>
      <c r="U124" s="34">
        <f t="shared" ref="U124:U135" si="64">100*Q124/R124</f>
        <v>-1.0914673166851891E-2</v>
      </c>
      <c r="V124" s="34">
        <f t="shared" ref="V124:V135" si="65">SUM(S124:U124)</f>
        <v>100.00000000000001</v>
      </c>
      <c r="Y124" s="3">
        <f t="shared" si="53"/>
        <v>0</v>
      </c>
      <c r="Z124" s="3">
        <f t="shared" si="52"/>
        <v>0</v>
      </c>
      <c r="AB124">
        <v>66.100234822074071</v>
      </c>
      <c r="AC124" s="52">
        <v>0</v>
      </c>
    </row>
    <row r="125" spans="1:29" x14ac:dyDescent="0.3">
      <c r="A125" t="s">
        <v>661</v>
      </c>
      <c r="B125">
        <v>-4.0000000000000003E-5</v>
      </c>
      <c r="C125">
        <v>52.4587</v>
      </c>
      <c r="D125">
        <v>47.007399999999997</v>
      </c>
      <c r="E125">
        <v>9.7999999999999997E-4</v>
      </c>
      <c r="F125">
        <v>2.15E-3</v>
      </c>
      <c r="G125">
        <v>1.97E-3</v>
      </c>
      <c r="H125">
        <v>99.471299999999999</v>
      </c>
      <c r="J125" s="31">
        <f t="shared" si="54"/>
        <v>1.7000000000000001E-3</v>
      </c>
      <c r="K125" s="32">
        <f t="shared" si="55"/>
        <v>17</v>
      </c>
      <c r="L125" s="33">
        <f t="shared" si="56"/>
        <v>6.2999999999999987E-2</v>
      </c>
      <c r="M125" s="31"/>
      <c r="N125" s="34">
        <f t="shared" si="57"/>
        <v>47.007399999999997</v>
      </c>
      <c r="O125" s="34">
        <f t="shared" si="58"/>
        <v>1.6362663755458515</v>
      </c>
      <c r="P125" s="34">
        <f t="shared" si="59"/>
        <v>0.84167233661593543</v>
      </c>
      <c r="Q125" s="34">
        <f t="shared" si="60"/>
        <v>-5.3376034160661864E-7</v>
      </c>
      <c r="R125" s="34">
        <f t="shared" si="61"/>
        <v>2.4779381784014451</v>
      </c>
      <c r="S125" s="34">
        <f t="shared" si="62"/>
        <v>66.0333816964486</v>
      </c>
      <c r="T125" s="34">
        <f t="shared" si="63"/>
        <v>33.966639844054171</v>
      </c>
      <c r="U125" s="34">
        <f t="shared" si="64"/>
        <v>-2.1540502755841767E-5</v>
      </c>
      <c r="V125" s="34">
        <f t="shared" si="65"/>
        <v>100.00000000000001</v>
      </c>
      <c r="Y125" s="3">
        <f t="shared" si="53"/>
        <v>0</v>
      </c>
      <c r="Z125" s="3">
        <f t="shared" si="52"/>
        <v>17</v>
      </c>
      <c r="AB125">
        <v>66.0333816964486</v>
      </c>
      <c r="AC125" s="52">
        <v>17</v>
      </c>
    </row>
    <row r="126" spans="1:29" x14ac:dyDescent="0.3">
      <c r="A126" t="s">
        <v>662</v>
      </c>
      <c r="B126">
        <v>-1.15E-3</v>
      </c>
      <c r="C126">
        <v>52.39</v>
      </c>
      <c r="D126">
        <v>46.851300000000002</v>
      </c>
      <c r="E126">
        <v>-2.8800000000000002E-3</v>
      </c>
      <c r="F126">
        <v>5.5999999999999995E-4</v>
      </c>
      <c r="G126">
        <v>1.0300000000000001E-3</v>
      </c>
      <c r="H126">
        <v>99.238900000000001</v>
      </c>
      <c r="J126" s="31">
        <f t="shared" si="54"/>
        <v>-4.2999999999999999E-4</v>
      </c>
      <c r="K126" s="32">
        <f t="shared" si="55"/>
        <v>-4.3</v>
      </c>
      <c r="L126" s="33">
        <f t="shared" si="56"/>
        <v>0.21347365176995498</v>
      </c>
      <c r="M126" s="31"/>
      <c r="N126" s="34">
        <f t="shared" si="57"/>
        <v>46.851300000000002</v>
      </c>
      <c r="O126" s="34">
        <f t="shared" si="58"/>
        <v>1.6341235184029943</v>
      </c>
      <c r="P126" s="34">
        <f t="shared" si="59"/>
        <v>0.83887735004476283</v>
      </c>
      <c r="Q126" s="34">
        <f t="shared" si="60"/>
        <v>-1.5345609821190286E-5</v>
      </c>
      <c r="R126" s="34">
        <f t="shared" si="61"/>
        <v>2.472985522837936</v>
      </c>
      <c r="S126" s="34">
        <f t="shared" si="62"/>
        <v>66.078976334957076</v>
      </c>
      <c r="T126" s="34">
        <f t="shared" si="63"/>
        <v>33.921644194750009</v>
      </c>
      <c r="U126" s="34">
        <f t="shared" si="64"/>
        <v>-6.2052970708781385E-4</v>
      </c>
      <c r="V126" s="34">
        <f t="shared" si="65"/>
        <v>99.999999999999986</v>
      </c>
      <c r="Y126" s="3">
        <f t="shared" si="53"/>
        <v>0</v>
      </c>
      <c r="Z126" s="3">
        <f t="shared" si="52"/>
        <v>0</v>
      </c>
      <c r="AB126">
        <v>66.078976334957076</v>
      </c>
      <c r="AC126" s="52">
        <v>0</v>
      </c>
    </row>
    <row r="127" spans="1:29" x14ac:dyDescent="0.3">
      <c r="A127" t="s">
        <v>663</v>
      </c>
      <c r="B127">
        <v>-1.917E-2</v>
      </c>
      <c r="C127">
        <v>52.729599999999998</v>
      </c>
      <c r="D127">
        <v>46.990499999999997</v>
      </c>
      <c r="E127">
        <v>-1.6000000000000001E-3</v>
      </c>
      <c r="F127">
        <v>-1.0300000000000001E-3</v>
      </c>
      <c r="G127">
        <v>5.5999999999999995E-4</v>
      </c>
      <c r="H127">
        <v>99.698800000000006</v>
      </c>
      <c r="J127" s="31">
        <f t="shared" si="54"/>
        <v>-6.9000000000000018E-4</v>
      </c>
      <c r="K127" s="32">
        <f t="shared" si="55"/>
        <v>-6.9000000000000021</v>
      </c>
      <c r="L127" s="33">
        <f t="shared" si="56"/>
        <v>0.11194194924156001</v>
      </c>
      <c r="M127" s="31"/>
      <c r="N127" s="34">
        <f t="shared" si="57"/>
        <v>46.990499999999997</v>
      </c>
      <c r="O127" s="34">
        <f t="shared" si="58"/>
        <v>1.64471615720524</v>
      </c>
      <c r="P127" s="34">
        <f t="shared" si="59"/>
        <v>0.84136974037600709</v>
      </c>
      <c r="Q127" s="34">
        <f t="shared" si="60"/>
        <v>-2.55804643714972E-4</v>
      </c>
      <c r="R127" s="34">
        <f t="shared" si="61"/>
        <v>2.4858300929375323</v>
      </c>
      <c r="S127" s="34">
        <f t="shared" si="62"/>
        <v>66.163659450339225</v>
      </c>
      <c r="T127" s="34">
        <f t="shared" si="63"/>
        <v>33.846631061648765</v>
      </c>
      <c r="U127" s="34">
        <f t="shared" si="64"/>
        <v>-1.029051198799693E-2</v>
      </c>
      <c r="V127" s="34">
        <f t="shared" si="65"/>
        <v>99.999999999999986</v>
      </c>
      <c r="Y127" s="3">
        <f t="shared" si="53"/>
        <v>0</v>
      </c>
      <c r="Z127" s="3">
        <f t="shared" si="52"/>
        <v>0</v>
      </c>
      <c r="AB127">
        <v>66.163659450339225</v>
      </c>
      <c r="AC127" s="52">
        <v>0</v>
      </c>
    </row>
    <row r="128" spans="1:29" x14ac:dyDescent="0.3">
      <c r="A128" t="s">
        <v>664</v>
      </c>
      <c r="B128">
        <v>5.9699999999999996E-3</v>
      </c>
      <c r="C128">
        <v>52.556899999999999</v>
      </c>
      <c r="D128">
        <v>46.721899999999998</v>
      </c>
      <c r="E128">
        <v>2.5999999999999998E-4</v>
      </c>
      <c r="F128">
        <v>5.6800000000000002E-3</v>
      </c>
      <c r="G128">
        <v>-2.66E-3</v>
      </c>
      <c r="H128">
        <v>99.2881</v>
      </c>
      <c r="J128" s="31">
        <f t="shared" si="54"/>
        <v>1.0933333333333333E-3</v>
      </c>
      <c r="K128" s="32">
        <f t="shared" si="55"/>
        <v>10.933333333333334</v>
      </c>
      <c r="L128" s="33">
        <f t="shared" si="56"/>
        <v>0.42319892879511561</v>
      </c>
      <c r="M128" s="31"/>
      <c r="N128" s="34">
        <f t="shared" si="57"/>
        <v>46.721899999999998</v>
      </c>
      <c r="O128" s="34">
        <f t="shared" si="58"/>
        <v>1.6393293824079849</v>
      </c>
      <c r="P128" s="34">
        <f t="shared" si="59"/>
        <v>0.8365604297224708</v>
      </c>
      <c r="Q128" s="34">
        <f t="shared" si="60"/>
        <v>7.9663730984787823E-5</v>
      </c>
      <c r="R128" s="34">
        <f t="shared" si="61"/>
        <v>2.4759694758614406</v>
      </c>
      <c r="S128" s="34">
        <f t="shared" si="62"/>
        <v>66.209595812469715</v>
      </c>
      <c r="T128" s="34">
        <f t="shared" si="63"/>
        <v>33.787186711234163</v>
      </c>
      <c r="U128" s="34">
        <f t="shared" si="64"/>
        <v>3.2174762961110891E-3</v>
      </c>
      <c r="V128" s="34">
        <f t="shared" si="65"/>
        <v>99.999999999999986</v>
      </c>
      <c r="Y128" s="3">
        <f t="shared" si="53"/>
        <v>3.2174762961110891E-3</v>
      </c>
      <c r="Z128" s="3">
        <f t="shared" si="52"/>
        <v>10.933333333333334</v>
      </c>
      <c r="AB128">
        <v>66.209595812469715</v>
      </c>
      <c r="AC128" s="52">
        <v>10.933333333333334</v>
      </c>
    </row>
    <row r="129" spans="1:29" x14ac:dyDescent="0.3">
      <c r="A129" t="s">
        <v>665</v>
      </c>
      <c r="B129">
        <v>2.97E-3</v>
      </c>
      <c r="C129">
        <v>52.592100000000002</v>
      </c>
      <c r="D129">
        <v>46.728099999999998</v>
      </c>
      <c r="E129">
        <v>-5.62E-3</v>
      </c>
      <c r="F129">
        <v>6.0800000000000003E-3</v>
      </c>
      <c r="G129">
        <v>-5.2399999999999999E-3</v>
      </c>
      <c r="H129">
        <v>99.318299999999994</v>
      </c>
      <c r="J129" s="31">
        <f t="shared" si="54"/>
        <v>-1.5933333333333331E-3</v>
      </c>
      <c r="K129" s="32">
        <f t="shared" si="55"/>
        <v>-15.933333333333332</v>
      </c>
      <c r="L129" s="33">
        <f t="shared" si="56"/>
        <v>0.66480172482728517</v>
      </c>
      <c r="M129" s="31"/>
      <c r="N129" s="34">
        <f t="shared" si="57"/>
        <v>46.728099999999998</v>
      </c>
      <c r="O129" s="34">
        <f t="shared" si="58"/>
        <v>1.640427323767935</v>
      </c>
      <c r="P129" s="34">
        <f t="shared" si="59"/>
        <v>0.83667144136078775</v>
      </c>
      <c r="Q129" s="34">
        <f t="shared" si="60"/>
        <v>3.9631705364291431E-5</v>
      </c>
      <c r="R129" s="34">
        <f t="shared" si="61"/>
        <v>2.477138396834087</v>
      </c>
      <c r="S129" s="34">
        <f t="shared" si="62"/>
        <v>66.222675562434759</v>
      </c>
      <c r="T129" s="34">
        <f t="shared" si="63"/>
        <v>33.775724538850866</v>
      </c>
      <c r="U129" s="34">
        <f t="shared" si="64"/>
        <v>1.5998987143771551E-3</v>
      </c>
      <c r="V129" s="34">
        <f t="shared" si="65"/>
        <v>100</v>
      </c>
      <c r="Y129" s="3">
        <f t="shared" si="53"/>
        <v>1.5998987143771551E-3</v>
      </c>
      <c r="Z129" s="3">
        <f t="shared" si="52"/>
        <v>0</v>
      </c>
      <c r="AB129">
        <v>66.222675562434759</v>
      </c>
      <c r="AC129" s="52">
        <v>0</v>
      </c>
    </row>
    <row r="130" spans="1:29" x14ac:dyDescent="0.3">
      <c r="A130" t="s">
        <v>666</v>
      </c>
      <c r="B130">
        <v>-1.8290000000000001E-2</v>
      </c>
      <c r="C130">
        <v>53.021599999999999</v>
      </c>
      <c r="D130">
        <v>47.008400000000002</v>
      </c>
      <c r="E130">
        <v>-2.8400000000000001E-3</v>
      </c>
      <c r="F130">
        <v>1.9599999999999999E-3</v>
      </c>
      <c r="G130">
        <v>1.5900000000000001E-3</v>
      </c>
      <c r="H130">
        <v>100.012</v>
      </c>
      <c r="J130" s="31">
        <f t="shared" si="54"/>
        <v>2.3666666666666663E-4</v>
      </c>
      <c r="K130" s="32">
        <f t="shared" si="55"/>
        <v>2.3666666666666663</v>
      </c>
      <c r="L130" s="33">
        <f t="shared" si="56"/>
        <v>0.26708862449257048</v>
      </c>
      <c r="M130" s="31"/>
      <c r="N130" s="34">
        <f t="shared" si="57"/>
        <v>47.008400000000002</v>
      </c>
      <c r="O130" s="34">
        <f t="shared" si="58"/>
        <v>1.6538240798502806</v>
      </c>
      <c r="P130" s="34">
        <f t="shared" si="59"/>
        <v>0.84169024171888984</v>
      </c>
      <c r="Q130" s="34">
        <f t="shared" si="60"/>
        <v>-2.4406191619962637E-4</v>
      </c>
      <c r="R130" s="34">
        <f t="shared" si="61"/>
        <v>2.4952702596529708</v>
      </c>
      <c r="S130" s="34">
        <f t="shared" si="62"/>
        <v>66.278354957842765</v>
      </c>
      <c r="T130" s="34">
        <f t="shared" si="63"/>
        <v>33.731426023405888</v>
      </c>
      <c r="U130" s="34">
        <f t="shared" si="64"/>
        <v>-9.7809812486431523E-3</v>
      </c>
      <c r="V130" s="34">
        <f t="shared" si="65"/>
        <v>100.00000000000001</v>
      </c>
      <c r="Y130" s="3">
        <f t="shared" ref="Y130:Y156" si="66">IF(U130&gt;=0, U130, 0)</f>
        <v>0</v>
      </c>
      <c r="Z130" s="3">
        <f t="shared" si="52"/>
        <v>2.3666666666666663</v>
      </c>
      <c r="AB130">
        <v>66.278354957842765</v>
      </c>
      <c r="AC130" s="52">
        <v>2.3666666666666663</v>
      </c>
    </row>
    <row r="131" spans="1:29" x14ac:dyDescent="0.3">
      <c r="A131" t="s">
        <v>667</v>
      </c>
      <c r="B131">
        <v>2.479E-2</v>
      </c>
      <c r="C131">
        <v>52.202199999999998</v>
      </c>
      <c r="D131">
        <v>46.308799999999998</v>
      </c>
      <c r="E131">
        <v>-4.4799999999999996E-3</v>
      </c>
      <c r="F131">
        <v>1.66E-3</v>
      </c>
      <c r="G131">
        <v>2.8400000000000001E-3</v>
      </c>
      <c r="H131">
        <v>98.535799999999995</v>
      </c>
      <c r="J131" s="31">
        <f t="shared" si="54"/>
        <v>6.6666666666668284E-6</v>
      </c>
      <c r="K131" s="32">
        <f t="shared" si="55"/>
        <v>6.6666666666668289E-2</v>
      </c>
      <c r="L131" s="33">
        <f t="shared" si="56"/>
        <v>0.39301060206225141</v>
      </c>
      <c r="M131" s="31"/>
      <c r="N131" s="34">
        <f t="shared" si="57"/>
        <v>46.308799999999998</v>
      </c>
      <c r="O131" s="34">
        <f t="shared" si="58"/>
        <v>1.6282657517155332</v>
      </c>
      <c r="P131" s="34">
        <f t="shared" si="59"/>
        <v>0.82916383169203223</v>
      </c>
      <c r="Q131" s="34">
        <f t="shared" si="60"/>
        <v>3.3079797171070189E-4</v>
      </c>
      <c r="R131" s="34">
        <f t="shared" si="61"/>
        <v>2.4577603813792761</v>
      </c>
      <c r="S131" s="34">
        <f t="shared" si="62"/>
        <v>66.24997961769418</v>
      </c>
      <c r="T131" s="34">
        <f t="shared" si="63"/>
        <v>33.736561056725634</v>
      </c>
      <c r="U131" s="34">
        <f t="shared" si="64"/>
        <v>1.345932558018779E-2</v>
      </c>
      <c r="V131" s="34">
        <f t="shared" si="65"/>
        <v>100</v>
      </c>
      <c r="Y131" s="3">
        <f t="shared" si="66"/>
        <v>1.345932558018779E-2</v>
      </c>
      <c r="Z131" s="3">
        <f t="shared" ref="Z131:Z156" si="67">IF(K131&gt;=0, K131, 0)</f>
        <v>6.6666666666668289E-2</v>
      </c>
      <c r="AB131">
        <v>66.24997961769418</v>
      </c>
      <c r="AC131" s="52">
        <v>6.6666666666668289E-2</v>
      </c>
    </row>
    <row r="132" spans="1:29" x14ac:dyDescent="0.3">
      <c r="A132" t="s">
        <v>668</v>
      </c>
      <c r="B132">
        <v>3.79E-3</v>
      </c>
      <c r="C132">
        <v>52.195300000000003</v>
      </c>
      <c r="D132">
        <v>46.676299999999998</v>
      </c>
      <c r="E132">
        <v>-2.8300000000000001E-3</v>
      </c>
      <c r="F132">
        <v>3.4299999999999999E-3</v>
      </c>
      <c r="G132">
        <v>1.16E-3</v>
      </c>
      <c r="H132">
        <v>98.877099999999999</v>
      </c>
      <c r="J132" s="31">
        <f t="shared" si="54"/>
        <v>5.8666666666666665E-4</v>
      </c>
      <c r="K132" s="32">
        <f t="shared" si="55"/>
        <v>5.8666666666666663</v>
      </c>
      <c r="L132" s="33">
        <f t="shared" si="56"/>
        <v>0.3169137632437779</v>
      </c>
      <c r="M132" s="31"/>
      <c r="N132" s="34">
        <f t="shared" si="57"/>
        <v>46.676299999999998</v>
      </c>
      <c r="O132" s="34">
        <f t="shared" si="58"/>
        <v>1.6280505302557704</v>
      </c>
      <c r="P132" s="34">
        <f t="shared" si="59"/>
        <v>0.83574395702775284</v>
      </c>
      <c r="Q132" s="34">
        <f t="shared" si="60"/>
        <v>5.0573792367227114E-5</v>
      </c>
      <c r="R132" s="34">
        <f t="shared" si="61"/>
        <v>2.4638450610758906</v>
      </c>
      <c r="S132" s="34">
        <f t="shared" si="62"/>
        <v>66.077634343810871</v>
      </c>
      <c r="T132" s="34">
        <f t="shared" si="63"/>
        <v>33.920313019310044</v>
      </c>
      <c r="U132" s="34">
        <f t="shared" si="64"/>
        <v>2.0526368790878022E-3</v>
      </c>
      <c r="V132" s="34">
        <f t="shared" si="65"/>
        <v>100</v>
      </c>
      <c r="Y132" s="3">
        <f t="shared" si="66"/>
        <v>2.0526368790878022E-3</v>
      </c>
      <c r="Z132" s="3">
        <f t="shared" si="67"/>
        <v>5.8666666666666663</v>
      </c>
      <c r="AB132">
        <v>66.077634343810871</v>
      </c>
      <c r="AC132" s="52">
        <v>5.8666666666666663</v>
      </c>
    </row>
    <row r="133" spans="1:29" x14ac:dyDescent="0.3">
      <c r="A133" t="s">
        <v>669</v>
      </c>
      <c r="B133">
        <v>-5.7299999999999999E-3</v>
      </c>
      <c r="C133">
        <v>52.916600000000003</v>
      </c>
      <c r="D133">
        <v>46.795099999999998</v>
      </c>
      <c r="E133">
        <v>2.4399999999999999E-3</v>
      </c>
      <c r="F133">
        <v>-1.73E-3</v>
      </c>
      <c r="G133">
        <v>2.3900000000000002E-3</v>
      </c>
      <c r="H133">
        <v>99.709100000000007</v>
      </c>
      <c r="J133" s="31">
        <f t="shared" si="54"/>
        <v>1.0333333333333334E-3</v>
      </c>
      <c r="K133" s="32">
        <f t="shared" si="55"/>
        <v>10.333333333333334</v>
      </c>
      <c r="L133" s="33">
        <f t="shared" si="56"/>
        <v>0.23932474450698438</v>
      </c>
      <c r="M133" s="31"/>
      <c r="N133" s="34">
        <f t="shared" si="57"/>
        <v>46.795099999999998</v>
      </c>
      <c r="O133" s="34">
        <f t="shared" si="58"/>
        <v>1.650548970679975</v>
      </c>
      <c r="P133" s="34">
        <f t="shared" si="59"/>
        <v>0.83787108325872872</v>
      </c>
      <c r="Q133" s="34">
        <f t="shared" si="60"/>
        <v>-7.6461168935148123E-5</v>
      </c>
      <c r="R133" s="34">
        <f t="shared" si="61"/>
        <v>2.4883435927697688</v>
      </c>
      <c r="S133" s="34">
        <f t="shared" si="62"/>
        <v>66.331232369833344</v>
      </c>
      <c r="T133" s="34">
        <f t="shared" si="63"/>
        <v>33.671840403924953</v>
      </c>
      <c r="U133" s="34">
        <f t="shared" si="64"/>
        <v>-3.0727737583072035E-3</v>
      </c>
      <c r="V133" s="34">
        <f t="shared" si="65"/>
        <v>100</v>
      </c>
      <c r="Y133" s="3">
        <f t="shared" si="66"/>
        <v>0</v>
      </c>
      <c r="Z133" s="3">
        <f t="shared" si="67"/>
        <v>10.333333333333334</v>
      </c>
      <c r="AB133">
        <v>66.331232369833344</v>
      </c>
      <c r="AC133" s="52">
        <v>10.333333333333334</v>
      </c>
    </row>
    <row r="134" spans="1:29" x14ac:dyDescent="0.3">
      <c r="A134" t="s">
        <v>670</v>
      </c>
      <c r="B134">
        <v>2.5250000000000002E-2</v>
      </c>
      <c r="C134">
        <v>52.1175</v>
      </c>
      <c r="D134">
        <v>46.464199999999998</v>
      </c>
      <c r="E134">
        <v>5.8E-4</v>
      </c>
      <c r="F134">
        <v>2.7499999999999998E-3</v>
      </c>
      <c r="G134">
        <v>-2.1800000000000001E-3</v>
      </c>
      <c r="H134">
        <v>98.608199999999997</v>
      </c>
      <c r="J134" s="31">
        <f t="shared" si="54"/>
        <v>3.8333333333333318E-4</v>
      </c>
      <c r="K134" s="32">
        <f t="shared" si="55"/>
        <v>3.8333333333333317</v>
      </c>
      <c r="L134" s="33">
        <f t="shared" si="56"/>
        <v>0.24708770372750916</v>
      </c>
      <c r="M134" s="31"/>
      <c r="N134" s="34">
        <f t="shared" si="57"/>
        <v>46.464199999999998</v>
      </c>
      <c r="O134" s="34">
        <f t="shared" si="58"/>
        <v>1.6256238303181534</v>
      </c>
      <c r="P134" s="34">
        <f t="shared" si="59"/>
        <v>0.83194628469113696</v>
      </c>
      <c r="Q134" s="34">
        <f t="shared" si="60"/>
        <v>3.3693621563917804E-4</v>
      </c>
      <c r="R134" s="34">
        <f t="shared" si="61"/>
        <v>2.4579070512249297</v>
      </c>
      <c r="S134" s="34">
        <f t="shared" si="62"/>
        <v>66.138539677812574</v>
      </c>
      <c r="T134" s="34">
        <f t="shared" si="63"/>
        <v>33.847752065177801</v>
      </c>
      <c r="U134" s="34">
        <f t="shared" si="64"/>
        <v>1.3708257009607483E-2</v>
      </c>
      <c r="V134" s="34">
        <f t="shared" si="65"/>
        <v>99.999999999999986</v>
      </c>
      <c r="Y134" s="3">
        <f t="shared" si="66"/>
        <v>1.3708257009607483E-2</v>
      </c>
      <c r="Z134" s="3">
        <f t="shared" si="67"/>
        <v>3.8333333333333317</v>
      </c>
      <c r="AB134">
        <v>66.138539677812574</v>
      </c>
      <c r="AC134" s="52">
        <v>3.8333333333333317</v>
      </c>
    </row>
    <row r="135" spans="1:29" ht="15" thickBot="1" x14ac:dyDescent="0.35">
      <c r="A135" t="s">
        <v>671</v>
      </c>
      <c r="B135">
        <v>-9.7000000000000003E-3</v>
      </c>
      <c r="C135">
        <v>52.634300000000003</v>
      </c>
      <c r="D135">
        <v>46.749099999999999</v>
      </c>
      <c r="E135">
        <v>-4.4999999999999999E-4</v>
      </c>
      <c r="F135">
        <v>4.7000000000000002E-3</v>
      </c>
      <c r="G135">
        <v>3.8899999999999998E-3</v>
      </c>
      <c r="H135">
        <v>99.381799999999998</v>
      </c>
      <c r="J135" s="31">
        <f t="shared" si="54"/>
        <v>2.7133333333333332E-3</v>
      </c>
      <c r="K135" s="32">
        <f t="shared" si="55"/>
        <v>27.133333333333333</v>
      </c>
      <c r="L135" s="33">
        <f t="shared" si="56"/>
        <v>0.27693019577744382</v>
      </c>
      <c r="M135" s="31"/>
      <c r="N135" s="34">
        <f t="shared" si="57"/>
        <v>46.749099999999999</v>
      </c>
      <c r="O135" s="34">
        <f t="shared" si="58"/>
        <v>1.6417436057392389</v>
      </c>
      <c r="P135" s="34">
        <f t="shared" si="59"/>
        <v>0.83704744852282897</v>
      </c>
      <c r="Q135" s="34">
        <f t="shared" si="60"/>
        <v>-1.2943688283960502E-4</v>
      </c>
      <c r="R135" s="34">
        <f t="shared" si="61"/>
        <v>2.4786616173792284</v>
      </c>
      <c r="S135" s="34">
        <f t="shared" si="62"/>
        <v>66.235084056173406</v>
      </c>
      <c r="T135" s="34">
        <f t="shared" si="63"/>
        <v>33.770137991157789</v>
      </c>
      <c r="U135" s="34">
        <f t="shared" si="64"/>
        <v>-5.2220473311908929E-3</v>
      </c>
      <c r="V135" s="34">
        <f t="shared" si="65"/>
        <v>100</v>
      </c>
      <c r="Y135" s="3">
        <f t="shared" si="66"/>
        <v>0</v>
      </c>
      <c r="Z135" s="3">
        <f t="shared" si="67"/>
        <v>27.133333333333333</v>
      </c>
      <c r="AB135">
        <v>66.235084056173406</v>
      </c>
      <c r="AC135" s="52">
        <v>27.133333333333333</v>
      </c>
    </row>
    <row r="136" spans="1:29" ht="15.6" thickTop="1" thickBot="1" x14ac:dyDescent="0.35">
      <c r="A136" t="s">
        <v>490</v>
      </c>
      <c r="B136">
        <v>0.30380000000000001</v>
      </c>
      <c r="C136">
        <v>17.695799999999998</v>
      </c>
      <c r="D136">
        <v>16.278199999999998</v>
      </c>
      <c r="E136">
        <v>-2.3900000000000002E-3</v>
      </c>
      <c r="F136">
        <v>1.2899999999999999E-3</v>
      </c>
      <c r="G136">
        <v>6.5399999999999998E-3</v>
      </c>
      <c r="H136">
        <v>34.283200000000001</v>
      </c>
      <c r="J136" s="31">
        <f t="shared" ref="J136:J138" si="68">AVERAGE(E136:G136)</f>
        <v>1.8133333333333332E-3</v>
      </c>
      <c r="K136" s="35"/>
      <c r="L136" s="33">
        <f t="shared" ref="L136:L138" si="69">_xlfn.STDEV.S(E136:G136)*100</f>
        <v>0.44879431071854431</v>
      </c>
      <c r="M136" s="31"/>
      <c r="N136" s="34">
        <f t="shared" si="57"/>
        <v>16.278199999999998</v>
      </c>
      <c r="O136" s="34">
        <f t="shared" ref="O136:O138" si="70">C136/32.06</f>
        <v>0.5519588271990018</v>
      </c>
      <c r="P136" s="34">
        <f t="shared" ref="P136:P138" si="71">(N136)/55.85</f>
        <v>0.2914628469113697</v>
      </c>
      <c r="Q136" s="34">
        <f t="shared" ref="Q136:Q156" si="72">(B136)/74.94</f>
        <v>4.0539097945022692E-3</v>
      </c>
      <c r="R136" s="34">
        <f t="shared" ref="R136:R138" si="73">SUM(O136:Q136)</f>
        <v>0.84747558390487376</v>
      </c>
      <c r="S136" s="34">
        <f t="shared" ref="S136:S138" si="74">100*O136/R136</f>
        <v>65.129761574459394</v>
      </c>
      <c r="T136" s="34">
        <f t="shared" ref="T136:T138" si="75">100*P136/R136</f>
        <v>34.391887205577049</v>
      </c>
      <c r="U136" s="34">
        <f t="shared" ref="U136:U138" si="76">100*Q136/R136</f>
        <v>0.47835121996356023</v>
      </c>
      <c r="V136" s="34">
        <f t="shared" ref="V136:V138" si="77">SUM(S136:U136)</f>
        <v>100</v>
      </c>
      <c r="Y136" s="3">
        <f t="shared" si="66"/>
        <v>0.47835121996356023</v>
      </c>
      <c r="Z136" s="3">
        <f t="shared" si="67"/>
        <v>0</v>
      </c>
      <c r="AB136">
        <v>65.129761574459394</v>
      </c>
      <c r="AC136" s="52" t="s">
        <v>1139</v>
      </c>
    </row>
    <row r="137" spans="1:29" ht="15.6" thickTop="1" thickBot="1" x14ac:dyDescent="0.35">
      <c r="A137" t="s">
        <v>491</v>
      </c>
      <c r="B137">
        <v>8.7370000000000003E-2</v>
      </c>
      <c r="C137">
        <v>4.6592500000000001</v>
      </c>
      <c r="D137">
        <v>4.9656200000000004</v>
      </c>
      <c r="E137">
        <v>-2.8900000000000002E-3</v>
      </c>
      <c r="F137">
        <v>9.3000000000000005E-4</v>
      </c>
      <c r="G137">
        <v>3.3899999999999998E-3</v>
      </c>
      <c r="H137">
        <v>9.7136700000000005</v>
      </c>
      <c r="J137" s="31">
        <f t="shared" si="68"/>
        <v>4.7666666666666663E-4</v>
      </c>
      <c r="K137" s="35"/>
      <c r="L137" s="33">
        <f t="shared" si="69"/>
        <v>0.31644483458153227</v>
      </c>
      <c r="M137" s="31"/>
      <c r="N137" s="34">
        <f t="shared" si="57"/>
        <v>4.9656200000000004</v>
      </c>
      <c r="O137" s="34">
        <f t="shared" si="70"/>
        <v>0.14532907049282595</v>
      </c>
      <c r="P137" s="34">
        <f t="shared" si="71"/>
        <v>8.8909937332139657E-2</v>
      </c>
      <c r="Q137" s="34">
        <f t="shared" si="72"/>
        <v>1.1658660261542569E-3</v>
      </c>
      <c r="R137" s="34">
        <f t="shared" si="73"/>
        <v>0.23540487385111986</v>
      </c>
      <c r="S137" s="34">
        <f t="shared" si="74"/>
        <v>61.735795064607835</v>
      </c>
      <c r="T137" s="34">
        <f t="shared" si="75"/>
        <v>37.768944999996101</v>
      </c>
      <c r="U137" s="34">
        <f t="shared" si="76"/>
        <v>0.49525993539607027</v>
      </c>
      <c r="V137" s="34">
        <f t="shared" si="77"/>
        <v>100</v>
      </c>
      <c r="Y137" s="3">
        <f t="shared" si="66"/>
        <v>0.49525993539607027</v>
      </c>
      <c r="Z137" s="3">
        <f t="shared" si="67"/>
        <v>0</v>
      </c>
      <c r="AB137">
        <v>61.735795064607835</v>
      </c>
      <c r="AC137" s="52" t="s">
        <v>1139</v>
      </c>
    </row>
    <row r="138" spans="1:29" ht="15" thickTop="1" x14ac:dyDescent="0.3">
      <c r="A138" t="s">
        <v>492</v>
      </c>
      <c r="B138">
        <v>0.84111999999999998</v>
      </c>
      <c r="C138">
        <v>51.884099999999997</v>
      </c>
      <c r="D138">
        <v>46.267200000000003</v>
      </c>
      <c r="E138">
        <v>-2.5200000000000001E-3</v>
      </c>
      <c r="F138">
        <v>1.91E-3</v>
      </c>
      <c r="G138">
        <v>-2.0899999999999998E-3</v>
      </c>
      <c r="H138">
        <v>98.989599999999996</v>
      </c>
      <c r="J138" s="31">
        <f t="shared" si="68"/>
        <v>-9.0000000000000008E-4</v>
      </c>
      <c r="K138" s="32">
        <f t="shared" ref="K138" si="78">J138*10000</f>
        <v>-9</v>
      </c>
      <c r="L138" s="33">
        <f t="shared" si="69"/>
        <v>0.2443010437963784</v>
      </c>
      <c r="M138" s="31"/>
      <c r="N138" s="34">
        <f t="shared" si="57"/>
        <v>46.267200000000003</v>
      </c>
      <c r="O138" s="34">
        <f t="shared" si="70"/>
        <v>1.6183437305053023</v>
      </c>
      <c r="P138" s="34">
        <f t="shared" si="71"/>
        <v>0.82841897940913167</v>
      </c>
      <c r="Q138" s="34">
        <f t="shared" si="72"/>
        <v>1.1223912463303976E-2</v>
      </c>
      <c r="R138" s="34">
        <f t="shared" si="73"/>
        <v>2.4579866223777378</v>
      </c>
      <c r="S138" s="34">
        <f t="shared" si="74"/>
        <v>65.840217183110411</v>
      </c>
      <c r="T138" s="34">
        <f t="shared" si="75"/>
        <v>33.703152485336112</v>
      </c>
      <c r="U138" s="34">
        <f t="shared" si="76"/>
        <v>0.45663033155349331</v>
      </c>
      <c r="V138" s="34">
        <f t="shared" si="77"/>
        <v>100.00000000000003</v>
      </c>
      <c r="Y138" s="3">
        <f t="shared" si="66"/>
        <v>0.45663033155349331</v>
      </c>
      <c r="Z138" s="3">
        <f t="shared" si="67"/>
        <v>0</v>
      </c>
      <c r="AB138">
        <v>65.840217183110411</v>
      </c>
      <c r="AC138" s="52">
        <v>0</v>
      </c>
    </row>
    <row r="139" spans="1:29" x14ac:dyDescent="0.3">
      <c r="A139" t="s">
        <v>469</v>
      </c>
      <c r="B139">
        <v>1.15754</v>
      </c>
      <c r="C139">
        <v>52.046500000000002</v>
      </c>
      <c r="D139">
        <v>46.4146</v>
      </c>
      <c r="E139">
        <v>-6.7200000000000003E-3</v>
      </c>
      <c r="F139">
        <v>4.4600000000000004E-3</v>
      </c>
      <c r="G139">
        <v>-4.0099999999999997E-3</v>
      </c>
      <c r="H139">
        <v>99.612399999999994</v>
      </c>
      <c r="J139" s="31">
        <f t="shared" ref="J139:J142" si="79">AVERAGE(E139:G139)</f>
        <v>-2.0899999999999998E-3</v>
      </c>
      <c r="K139" s="32">
        <f t="shared" ref="K139:K142" si="80">J139*10000</f>
        <v>-20.9</v>
      </c>
      <c r="L139" s="33">
        <f t="shared" ref="L139:L142" si="81">_xlfn.STDEV.S(E139:G139)*100</f>
        <v>0.58320579558162833</v>
      </c>
      <c r="M139" s="31"/>
      <c r="N139" s="34">
        <f t="shared" si="57"/>
        <v>46.4146</v>
      </c>
      <c r="O139" s="34">
        <f t="shared" ref="O139:O147" si="82">D139/32.06</f>
        <v>1.4477417342482843</v>
      </c>
      <c r="P139" s="34">
        <f t="shared" ref="P139:P142" si="83">(N139)/55.85</f>
        <v>0.83105819158460159</v>
      </c>
      <c r="Q139" s="34">
        <f t="shared" si="72"/>
        <v>1.5446223645583134E-2</v>
      </c>
      <c r="R139" s="34">
        <f t="shared" ref="R139:R142" si="84">SUM(O139:Q139)</f>
        <v>2.2942461494784694</v>
      </c>
      <c r="S139" s="34">
        <f t="shared" ref="S139:S142" si="85">100*O139/R139</f>
        <v>63.103156327728243</v>
      </c>
      <c r="T139" s="34">
        <f t="shared" ref="T139:T142" si="86">100*P139/R139</f>
        <v>36.223584455988679</v>
      </c>
      <c r="U139" s="34">
        <f t="shared" ref="U139:U142" si="87">100*Q139/R139</f>
        <v>0.67325921628306484</v>
      </c>
      <c r="V139" s="34">
        <f t="shared" ref="V139:V142" si="88">SUM(S139:U139)</f>
        <v>100</v>
      </c>
      <c r="Y139" s="3">
        <f t="shared" si="66"/>
        <v>0.67325921628306484</v>
      </c>
      <c r="Z139" s="3">
        <f t="shared" si="67"/>
        <v>0</v>
      </c>
      <c r="AB139">
        <v>63.103156327728243</v>
      </c>
      <c r="AC139" s="52">
        <v>0</v>
      </c>
    </row>
    <row r="140" spans="1:29" x14ac:dyDescent="0.3">
      <c r="A140" t="s">
        <v>470</v>
      </c>
      <c r="B140">
        <v>0.12775</v>
      </c>
      <c r="C140">
        <v>52.8</v>
      </c>
      <c r="D140">
        <v>46.8431</v>
      </c>
      <c r="E140">
        <v>-6.1500000000000001E-3</v>
      </c>
      <c r="F140">
        <v>2.1700000000000001E-3</v>
      </c>
      <c r="G140">
        <v>-1.31E-3</v>
      </c>
      <c r="H140">
        <v>99.765500000000003</v>
      </c>
      <c r="J140" s="31">
        <f t="shared" si="79"/>
        <v>-1.7633333333333331E-3</v>
      </c>
      <c r="K140" s="32">
        <f t="shared" si="80"/>
        <v>-17.633333333333333</v>
      </c>
      <c r="L140" s="33">
        <f t="shared" si="81"/>
        <v>0.41784845737819037</v>
      </c>
      <c r="M140" s="31"/>
      <c r="N140" s="34">
        <f t="shared" si="57"/>
        <v>46.8431</v>
      </c>
      <c r="O140" s="34">
        <f t="shared" si="82"/>
        <v>1.4611072988147222</v>
      </c>
      <c r="P140" s="34">
        <f t="shared" si="83"/>
        <v>0.83873052820053717</v>
      </c>
      <c r="Q140" s="34">
        <f t="shared" si="72"/>
        <v>1.7046970910061384E-3</v>
      </c>
      <c r="R140" s="34">
        <f t="shared" si="84"/>
        <v>2.3015425241062655</v>
      </c>
      <c r="S140" s="34">
        <f t="shared" si="85"/>
        <v>63.483828063620031</v>
      </c>
      <c r="T140" s="34">
        <f t="shared" si="86"/>
        <v>36.442104345920477</v>
      </c>
      <c r="U140" s="34">
        <f t="shared" si="87"/>
        <v>7.4067590459494376E-2</v>
      </c>
      <c r="V140" s="34">
        <f t="shared" si="88"/>
        <v>100</v>
      </c>
      <c r="Y140" s="3">
        <f t="shared" si="66"/>
        <v>7.4067590459494376E-2</v>
      </c>
      <c r="Z140" s="3">
        <f t="shared" si="67"/>
        <v>0</v>
      </c>
      <c r="AB140">
        <v>63.483828063620031</v>
      </c>
      <c r="AC140" s="52">
        <v>0</v>
      </c>
    </row>
    <row r="141" spans="1:29" x14ac:dyDescent="0.3">
      <c r="A141" t="s">
        <v>471</v>
      </c>
      <c r="B141">
        <v>0.50663999999999998</v>
      </c>
      <c r="C141">
        <v>52.568800000000003</v>
      </c>
      <c r="D141">
        <v>46.433199999999999</v>
      </c>
      <c r="E141">
        <v>-1.0300000000000001E-3</v>
      </c>
      <c r="F141">
        <v>1.41E-3</v>
      </c>
      <c r="G141">
        <v>1.6000000000000001E-4</v>
      </c>
      <c r="H141">
        <v>99.509200000000007</v>
      </c>
      <c r="J141" s="31">
        <f t="shared" si="79"/>
        <v>1.7999999999999996E-4</v>
      </c>
      <c r="K141" s="32">
        <f t="shared" si="80"/>
        <v>1.7999999999999996</v>
      </c>
      <c r="L141" s="33">
        <f t="shared" si="81"/>
        <v>0.12201229446248439</v>
      </c>
      <c r="M141" s="31"/>
      <c r="N141" s="34">
        <f t="shared" si="57"/>
        <v>46.433199999999999</v>
      </c>
      <c r="O141" s="34">
        <f t="shared" si="82"/>
        <v>1.4483218964441671</v>
      </c>
      <c r="P141" s="34">
        <f t="shared" si="83"/>
        <v>0.83139122649955233</v>
      </c>
      <c r="Q141" s="34">
        <f t="shared" si="72"/>
        <v>6.7606084867894312E-3</v>
      </c>
      <c r="R141" s="34">
        <f t="shared" si="84"/>
        <v>2.2864737314305086</v>
      </c>
      <c r="S141" s="34">
        <f t="shared" si="85"/>
        <v>63.343036770338905</v>
      </c>
      <c r="T141" s="34">
        <f t="shared" si="86"/>
        <v>36.361284849723639</v>
      </c>
      <c r="U141" s="34">
        <f t="shared" si="87"/>
        <v>0.29567837993746493</v>
      </c>
      <c r="V141" s="34">
        <f t="shared" si="88"/>
        <v>100.00000000000001</v>
      </c>
      <c r="Y141" s="3">
        <f t="shared" si="66"/>
        <v>0.29567837993746493</v>
      </c>
      <c r="Z141" s="3">
        <f t="shared" si="67"/>
        <v>1.7999999999999996</v>
      </c>
      <c r="AB141">
        <v>63.343036770338905</v>
      </c>
      <c r="AC141" s="52">
        <v>1.7999999999999996</v>
      </c>
    </row>
    <row r="142" spans="1:29" x14ac:dyDescent="0.3">
      <c r="A142" t="s">
        <v>472</v>
      </c>
      <c r="B142">
        <v>0.27794000000000002</v>
      </c>
      <c r="C142">
        <v>52.769500000000001</v>
      </c>
      <c r="D142">
        <v>46.475299999999997</v>
      </c>
      <c r="E142">
        <v>1.0000000000000001E-5</v>
      </c>
      <c r="F142">
        <v>1.08E-3</v>
      </c>
      <c r="G142">
        <v>-8.1999999999999998E-4</v>
      </c>
      <c r="H142">
        <v>99.522999999999996</v>
      </c>
      <c r="J142" s="31">
        <f t="shared" si="79"/>
        <v>9.0000000000000019E-5</v>
      </c>
      <c r="K142" s="32">
        <f t="shared" si="80"/>
        <v>0.90000000000000024</v>
      </c>
      <c r="L142" s="33">
        <f t="shared" si="81"/>
        <v>9.5252296560240479E-2</v>
      </c>
      <c r="M142" s="31"/>
      <c r="N142" s="34">
        <f t="shared" si="57"/>
        <v>46.475299999999997</v>
      </c>
      <c r="O142" s="34">
        <f t="shared" si="82"/>
        <v>1.44963505926388</v>
      </c>
      <c r="P142" s="34">
        <f t="shared" si="83"/>
        <v>0.83214503133393014</v>
      </c>
      <c r="Q142" s="34">
        <f t="shared" si="72"/>
        <v>3.7088337336535901E-3</v>
      </c>
      <c r="R142" s="34">
        <f t="shared" si="84"/>
        <v>2.2854889243314638</v>
      </c>
      <c r="S142" s="34">
        <f t="shared" si="85"/>
        <v>63.42778754388047</v>
      </c>
      <c r="T142" s="34">
        <f t="shared" si="86"/>
        <v>36.409934980426286</v>
      </c>
      <c r="U142" s="34">
        <f t="shared" si="87"/>
        <v>0.16227747569323589</v>
      </c>
      <c r="V142" s="34">
        <f t="shared" si="88"/>
        <v>99.999999999999986</v>
      </c>
      <c r="Y142" s="3">
        <f t="shared" si="66"/>
        <v>0.16227747569323589</v>
      </c>
      <c r="Z142" s="3">
        <f t="shared" si="67"/>
        <v>0.90000000000000024</v>
      </c>
      <c r="AB142">
        <v>63.42778754388047</v>
      </c>
      <c r="AC142" s="52">
        <v>0.90000000000000024</v>
      </c>
    </row>
    <row r="143" spans="1:29" x14ac:dyDescent="0.3">
      <c r="A143" t="s">
        <v>535</v>
      </c>
      <c r="B143">
        <v>1.7899999999999999E-2</v>
      </c>
      <c r="C143">
        <v>52.677999999999997</v>
      </c>
      <c r="D143">
        <v>46.723399999999998</v>
      </c>
      <c r="E143">
        <v>-4.8900000000000002E-3</v>
      </c>
      <c r="F143">
        <v>-4.96E-3</v>
      </c>
      <c r="G143">
        <v>-2.2000000000000001E-4</v>
      </c>
      <c r="H143">
        <v>99.409199999999998</v>
      </c>
      <c r="J143" s="31">
        <f t="shared" ref="J143:J147" si="89">AVERAGE(E143:G143)</f>
        <v>-3.3566666666666671E-3</v>
      </c>
      <c r="K143" s="32">
        <f t="shared" ref="K143:K147" si="90">J143*10000</f>
        <v>-33.56666666666667</v>
      </c>
      <c r="L143" s="33">
        <f t="shared" ref="L143:L147" si="91">_xlfn.STDEV.S(E143:G143)*100</f>
        <v>0.27166584866952503</v>
      </c>
      <c r="M143" s="31"/>
      <c r="N143" s="34">
        <f t="shared" si="57"/>
        <v>46.723399999999998</v>
      </c>
      <c r="O143" s="34">
        <f t="shared" si="82"/>
        <v>1.4573736743605739</v>
      </c>
      <c r="P143" s="34">
        <f t="shared" ref="P143:P147" si="92">(N143)/55.85</f>
        <v>0.83658728737690236</v>
      </c>
      <c r="Q143" s="34">
        <f t="shared" si="72"/>
        <v>2.3885775286896184E-4</v>
      </c>
      <c r="R143" s="34">
        <f t="shared" ref="R143:R147" si="93">SUM(O143:Q143)</f>
        <v>2.2941998194903452</v>
      </c>
      <c r="S143" s="34">
        <f t="shared" ref="S143:S147" si="94">100*O143/R143</f>
        <v>63.524269419754738</v>
      </c>
      <c r="T143" s="34">
        <f t="shared" ref="T143:T147" si="95">100*P143/R143</f>
        <v>36.465319204965752</v>
      </c>
      <c r="U143" s="34">
        <f t="shared" ref="U143:U147" si="96">100*Q143/R143</f>
        <v>1.0411375279509172E-2</v>
      </c>
      <c r="V143" s="34">
        <f t="shared" ref="V143:V147" si="97">SUM(S143:U143)</f>
        <v>99.999999999999986</v>
      </c>
      <c r="Y143" s="3">
        <f t="shared" si="66"/>
        <v>1.0411375279509172E-2</v>
      </c>
      <c r="Z143" s="3">
        <f t="shared" si="67"/>
        <v>0</v>
      </c>
      <c r="AB143">
        <v>63.524269419754738</v>
      </c>
      <c r="AC143" s="52">
        <v>0</v>
      </c>
    </row>
    <row r="144" spans="1:29" x14ac:dyDescent="0.3">
      <c r="A144" t="s">
        <v>536</v>
      </c>
      <c r="B144">
        <v>0.57545999999999997</v>
      </c>
      <c r="C144">
        <v>52.250300000000003</v>
      </c>
      <c r="D144">
        <v>46.587600000000002</v>
      </c>
      <c r="E144">
        <v>4.3499999999999997E-3</v>
      </c>
      <c r="F144">
        <v>3.1700000000000001E-3</v>
      </c>
      <c r="G144">
        <v>-2.0200000000000001E-3</v>
      </c>
      <c r="H144">
        <v>99.418800000000005</v>
      </c>
      <c r="J144" s="31">
        <f t="shared" si="89"/>
        <v>1.8333333333333333E-3</v>
      </c>
      <c r="K144" s="32">
        <f t="shared" si="90"/>
        <v>18.333333333333332</v>
      </c>
      <c r="L144" s="33">
        <f t="shared" si="91"/>
        <v>0.33888395260521459</v>
      </c>
      <c r="M144" s="31"/>
      <c r="N144" s="34">
        <f t="shared" si="57"/>
        <v>46.587600000000002</v>
      </c>
      <c r="O144" s="34">
        <f t="shared" si="82"/>
        <v>1.4531378665003118</v>
      </c>
      <c r="P144" s="34">
        <f t="shared" si="92"/>
        <v>0.83415577439570276</v>
      </c>
      <c r="Q144" s="34">
        <f t="shared" si="72"/>
        <v>7.6789431545236184E-3</v>
      </c>
      <c r="R144" s="34">
        <f t="shared" si="93"/>
        <v>2.2949725840505382</v>
      </c>
      <c r="S144" s="34">
        <f t="shared" si="94"/>
        <v>63.31831049308569</v>
      </c>
      <c r="T144" s="34">
        <f t="shared" si="95"/>
        <v>36.347091036854565</v>
      </c>
      <c r="U144" s="34">
        <f t="shared" si="96"/>
        <v>0.33459847005974164</v>
      </c>
      <c r="V144" s="34">
        <f t="shared" si="97"/>
        <v>100</v>
      </c>
      <c r="Y144" s="3">
        <f t="shared" si="66"/>
        <v>0.33459847005974164</v>
      </c>
      <c r="Z144" s="3">
        <f t="shared" si="67"/>
        <v>18.333333333333332</v>
      </c>
      <c r="AB144">
        <v>63.31831049308569</v>
      </c>
      <c r="AC144" s="52">
        <v>18.333333333333332</v>
      </c>
    </row>
    <row r="145" spans="1:29" x14ac:dyDescent="0.3">
      <c r="A145" t="s">
        <v>537</v>
      </c>
      <c r="B145">
        <v>1.80541</v>
      </c>
      <c r="C145">
        <v>51.203000000000003</v>
      </c>
      <c r="D145">
        <v>46.097000000000001</v>
      </c>
      <c r="E145">
        <v>3.47E-3</v>
      </c>
      <c r="F145">
        <v>5.4000000000000001E-4</v>
      </c>
      <c r="G145">
        <v>1.4499999999999999E-3</v>
      </c>
      <c r="H145">
        <v>99.110799999999998</v>
      </c>
      <c r="J145" s="31">
        <f t="shared" si="89"/>
        <v>1.8199999999999998E-3</v>
      </c>
      <c r="K145" s="32">
        <f t="shared" si="90"/>
        <v>18.2</v>
      </c>
      <c r="L145" s="33">
        <f t="shared" si="91"/>
        <v>0.14996332885075608</v>
      </c>
      <c r="M145" s="31"/>
      <c r="N145" s="34">
        <f t="shared" si="57"/>
        <v>46.097000000000001</v>
      </c>
      <c r="O145" s="34">
        <f t="shared" si="82"/>
        <v>1.4378353087960074</v>
      </c>
      <c r="P145" s="34">
        <f t="shared" si="92"/>
        <v>0.82537153088630255</v>
      </c>
      <c r="Q145" s="34">
        <f t="shared" si="72"/>
        <v>2.4091406458500133E-2</v>
      </c>
      <c r="R145" s="34">
        <f t="shared" si="93"/>
        <v>2.2872982461408098</v>
      </c>
      <c r="S145" s="34">
        <f t="shared" si="94"/>
        <v>62.86173266743684</v>
      </c>
      <c r="T145" s="34">
        <f t="shared" si="95"/>
        <v>36.084998197278871</v>
      </c>
      <c r="U145" s="34">
        <f t="shared" si="96"/>
        <v>1.0532691352842942</v>
      </c>
      <c r="V145" s="34">
        <f t="shared" si="97"/>
        <v>100</v>
      </c>
      <c r="Y145" s="3">
        <f t="shared" si="66"/>
        <v>1.0532691352842942</v>
      </c>
      <c r="Z145" s="3">
        <f t="shared" si="67"/>
        <v>18.2</v>
      </c>
      <c r="AB145">
        <v>62.86173266743684</v>
      </c>
      <c r="AC145" s="52">
        <v>18.2</v>
      </c>
    </row>
    <row r="146" spans="1:29" x14ac:dyDescent="0.3">
      <c r="A146" t="s">
        <v>538</v>
      </c>
      <c r="B146">
        <v>2.3100999999999998</v>
      </c>
      <c r="C146">
        <v>50.96</v>
      </c>
      <c r="D146">
        <v>46.193199999999997</v>
      </c>
      <c r="E146">
        <v>1.4E-3</v>
      </c>
      <c r="F146">
        <v>4.6999999999999999E-4</v>
      </c>
      <c r="G146">
        <v>-3.65E-3</v>
      </c>
      <c r="H146">
        <v>99.461500000000001</v>
      </c>
      <c r="J146" s="31">
        <f t="shared" si="89"/>
        <v>-5.9333333333333341E-4</v>
      </c>
      <c r="K146" s="32">
        <f t="shared" si="90"/>
        <v>-5.9333333333333345</v>
      </c>
      <c r="L146" s="33">
        <f t="shared" si="91"/>
        <v>0.26876817767982375</v>
      </c>
      <c r="M146" s="31"/>
      <c r="N146" s="34">
        <f t="shared" si="57"/>
        <v>46.193199999999997</v>
      </c>
      <c r="O146" s="34">
        <f t="shared" si="82"/>
        <v>1.4408359326263254</v>
      </c>
      <c r="P146" s="34">
        <f t="shared" si="92"/>
        <v>0.82709400179051018</v>
      </c>
      <c r="Q146" s="34">
        <f t="shared" si="72"/>
        <v>3.0825994128636239E-2</v>
      </c>
      <c r="R146" s="34">
        <f t="shared" si="93"/>
        <v>2.2987559285454719</v>
      </c>
      <c r="S146" s="34">
        <f t="shared" si="94"/>
        <v>62.678943629218104</v>
      </c>
      <c r="T146" s="34">
        <f t="shared" si="95"/>
        <v>35.980070416342564</v>
      </c>
      <c r="U146" s="34">
        <f t="shared" si="96"/>
        <v>1.3409859544393326</v>
      </c>
      <c r="V146" s="34">
        <f t="shared" si="97"/>
        <v>100</v>
      </c>
      <c r="Y146" s="3">
        <f t="shared" si="66"/>
        <v>1.3409859544393326</v>
      </c>
      <c r="Z146" s="3">
        <f t="shared" si="67"/>
        <v>0</v>
      </c>
      <c r="AB146">
        <v>62.678943629218104</v>
      </c>
      <c r="AC146" s="52">
        <v>0</v>
      </c>
    </row>
    <row r="147" spans="1:29" x14ac:dyDescent="0.3">
      <c r="A147" t="s">
        <v>539</v>
      </c>
      <c r="B147">
        <v>2.0432800000000002</v>
      </c>
      <c r="C147">
        <v>51.262599999999999</v>
      </c>
      <c r="D147">
        <v>46.279699999999998</v>
      </c>
      <c r="E147">
        <v>-4.2999999999999999E-4</v>
      </c>
      <c r="F147">
        <v>-3.4000000000000002E-4</v>
      </c>
      <c r="G147">
        <v>-2.7299999999999998E-3</v>
      </c>
      <c r="H147">
        <v>99.582099999999997</v>
      </c>
      <c r="J147" s="31">
        <f t="shared" si="89"/>
        <v>-1.1666666666666665E-3</v>
      </c>
      <c r="K147" s="32">
        <f t="shared" si="90"/>
        <v>-11.666666666666666</v>
      </c>
      <c r="L147" s="33">
        <f t="shared" si="91"/>
        <v>0.13546340219163747</v>
      </c>
      <c r="M147" s="31"/>
      <c r="N147" s="34">
        <f t="shared" si="57"/>
        <v>46.279699999999998</v>
      </c>
      <c r="O147" s="34">
        <f t="shared" si="82"/>
        <v>1.4435339987523392</v>
      </c>
      <c r="P147" s="34">
        <f t="shared" si="92"/>
        <v>0.82864279319606082</v>
      </c>
      <c r="Q147" s="34">
        <f t="shared" si="72"/>
        <v>2.7265545769949297E-2</v>
      </c>
      <c r="R147" s="34">
        <f t="shared" si="93"/>
        <v>2.2994423377183493</v>
      </c>
      <c r="S147" s="34">
        <f t="shared" si="94"/>
        <v>62.777568938071482</v>
      </c>
      <c r="T147" s="34">
        <f t="shared" si="95"/>
        <v>36.036685052006661</v>
      </c>
      <c r="U147" s="34">
        <f t="shared" si="96"/>
        <v>1.1857460099218613</v>
      </c>
      <c r="V147" s="34">
        <f t="shared" si="97"/>
        <v>100</v>
      </c>
      <c r="Y147" s="3">
        <f t="shared" si="66"/>
        <v>1.1857460099218613</v>
      </c>
      <c r="Z147" s="3">
        <f t="shared" si="67"/>
        <v>0</v>
      </c>
      <c r="AB147">
        <v>62.777568938071482</v>
      </c>
      <c r="AC147" s="52">
        <v>0</v>
      </c>
    </row>
    <row r="148" spans="1:29" x14ac:dyDescent="0.3">
      <c r="A148" s="48" t="s">
        <v>1049</v>
      </c>
      <c r="B148" s="48">
        <v>3.47E-3</v>
      </c>
      <c r="C148" s="48">
        <v>38.788499999999999</v>
      </c>
      <c r="D148" s="48">
        <v>59.362499999999997</v>
      </c>
      <c r="E148" s="48">
        <v>-4.0499999999999998E-3</v>
      </c>
      <c r="F148" s="48">
        <v>-3.2399999999999998E-3</v>
      </c>
      <c r="G148" s="48">
        <v>-8.2699999999999996E-3</v>
      </c>
      <c r="H148" s="48">
        <v>98.138900000000007</v>
      </c>
      <c r="I148" s="48" t="s">
        <v>1036</v>
      </c>
      <c r="J148" s="31">
        <f t="shared" ref="J148:J156" si="98">AVERAGE(E148:G148)</f>
        <v>-5.1866666666666667E-3</v>
      </c>
      <c r="K148" s="32">
        <f t="shared" ref="K148:K156" si="99">J148*10000</f>
        <v>-51.866666666666667</v>
      </c>
      <c r="N148" s="34">
        <f t="shared" si="57"/>
        <v>59.362499999999997</v>
      </c>
      <c r="O148" s="34">
        <f t="shared" ref="O148:O156" si="100">D148/32.06</f>
        <v>1.851606363069245</v>
      </c>
      <c r="P148" s="34">
        <f t="shared" ref="P148:P156" si="101">(N148)/55.85</f>
        <v>1.0628916741271262</v>
      </c>
      <c r="Q148" s="34">
        <f t="shared" si="72"/>
        <v>4.6303709634374165E-5</v>
      </c>
      <c r="R148" s="34">
        <f t="shared" ref="R148:R156" si="102">SUM(O148:Q148)</f>
        <v>2.9145443409060059</v>
      </c>
      <c r="S148" s="34">
        <f t="shared" ref="S148:S156" si="103">100*O148/R148</f>
        <v>63.529874535848045</v>
      </c>
      <c r="T148" s="34">
        <f t="shared" ref="T148:T156" si="104">100*P148/R148</f>
        <v>36.46853675235969</v>
      </c>
      <c r="U148" s="34">
        <f t="shared" ref="U148:U156" si="105">100*Q148/R148</f>
        <v>1.588711792251558E-3</v>
      </c>
      <c r="V148" s="34">
        <f t="shared" ref="V148:V156" si="106">SUM(S148:U148)</f>
        <v>99.999999999999986</v>
      </c>
      <c r="Y148" s="3">
        <f t="shared" si="66"/>
        <v>1.588711792251558E-3</v>
      </c>
      <c r="Z148" s="3">
        <f t="shared" si="67"/>
        <v>0</v>
      </c>
      <c r="AB148">
        <v>63.529874535848045</v>
      </c>
      <c r="AC148" s="52">
        <v>0</v>
      </c>
    </row>
    <row r="149" spans="1:29" x14ac:dyDescent="0.3">
      <c r="A149" s="48" t="s">
        <v>1050</v>
      </c>
      <c r="B149" s="48">
        <v>-7.0699999999999999E-3</v>
      </c>
      <c r="C149" s="48">
        <v>38.890599999999999</v>
      </c>
      <c r="D149" s="48">
        <v>59.364199999999997</v>
      </c>
      <c r="E149" s="48">
        <v>-4.4400000000000004E-3</v>
      </c>
      <c r="F149" s="48">
        <v>-4.1599999999999996E-3</v>
      </c>
      <c r="G149" s="48">
        <v>-7.0099999999999997E-3</v>
      </c>
      <c r="H149" s="48">
        <v>98.232100000000003</v>
      </c>
      <c r="I149" s="48" t="s">
        <v>1036</v>
      </c>
      <c r="J149" s="31">
        <f t="shared" si="98"/>
        <v>-5.2033333333333332E-3</v>
      </c>
      <c r="K149" s="32">
        <f t="shared" si="99"/>
        <v>-52.033333333333331</v>
      </c>
      <c r="N149" s="34">
        <f t="shared" si="57"/>
        <v>59.364199999999997</v>
      </c>
      <c r="O149" s="34">
        <f t="shared" si="100"/>
        <v>1.851659388646288</v>
      </c>
      <c r="P149" s="34">
        <f t="shared" si="101"/>
        <v>1.0629221128021484</v>
      </c>
      <c r="Q149" s="34">
        <f t="shared" si="72"/>
        <v>-9.4342140378969841E-5</v>
      </c>
      <c r="R149" s="34">
        <f t="shared" si="102"/>
        <v>2.9144871593080577</v>
      </c>
      <c r="S149" s="34">
        <f t="shared" si="103"/>
        <v>63.532940357366314</v>
      </c>
      <c r="T149" s="34">
        <f t="shared" si="104"/>
        <v>36.470296649188249</v>
      </c>
      <c r="U149" s="34">
        <f t="shared" si="105"/>
        <v>-3.2370065545722993E-3</v>
      </c>
      <c r="V149" s="34">
        <f t="shared" si="106"/>
        <v>100</v>
      </c>
      <c r="Y149" s="3">
        <f t="shared" si="66"/>
        <v>0</v>
      </c>
      <c r="Z149" s="3">
        <f t="shared" si="67"/>
        <v>0</v>
      </c>
      <c r="AB149">
        <v>63.532940357366314</v>
      </c>
      <c r="AC149" s="52">
        <v>0</v>
      </c>
    </row>
    <row r="150" spans="1:29" x14ac:dyDescent="0.3">
      <c r="A150" s="48" t="s">
        <v>1051</v>
      </c>
      <c r="B150" s="48">
        <v>-9.1299999999999992E-3</v>
      </c>
      <c r="C150" s="48">
        <v>38.364600000000003</v>
      </c>
      <c r="D150" s="48">
        <v>59.456400000000002</v>
      </c>
      <c r="E150" s="48">
        <v>-9.2300000000000004E-3</v>
      </c>
      <c r="F150" s="48">
        <v>-3.48E-3</v>
      </c>
      <c r="G150" s="48">
        <v>-7.1199999999999996E-3</v>
      </c>
      <c r="H150" s="48">
        <v>97.792000000000002</v>
      </c>
      <c r="I150" s="48" t="s">
        <v>1036</v>
      </c>
      <c r="J150" s="31">
        <f t="shared" si="98"/>
        <v>-6.6100000000000004E-3</v>
      </c>
      <c r="K150" s="32">
        <f t="shared" si="99"/>
        <v>-66.100000000000009</v>
      </c>
      <c r="N150" s="34">
        <f t="shared" si="57"/>
        <v>59.456400000000002</v>
      </c>
      <c r="O150" s="34">
        <f t="shared" si="100"/>
        <v>1.8545352464129756</v>
      </c>
      <c r="P150" s="34">
        <f t="shared" si="101"/>
        <v>1.0645729632945389</v>
      </c>
      <c r="Q150" s="34">
        <f t="shared" si="72"/>
        <v>-1.218307979717107E-4</v>
      </c>
      <c r="R150" s="34">
        <f t="shared" si="102"/>
        <v>2.9189863789095427</v>
      </c>
      <c r="S150" s="34">
        <f t="shared" si="103"/>
        <v>63.533535470137473</v>
      </c>
      <c r="T150" s="34">
        <f t="shared" si="104"/>
        <v>36.470638266295559</v>
      </c>
      <c r="U150" s="34">
        <f t="shared" si="105"/>
        <v>-4.1737364330293146E-3</v>
      </c>
      <c r="V150" s="34">
        <f t="shared" si="106"/>
        <v>100</v>
      </c>
      <c r="Y150" s="3">
        <f t="shared" si="66"/>
        <v>0</v>
      </c>
      <c r="Z150" s="3">
        <f t="shared" si="67"/>
        <v>0</v>
      </c>
      <c r="AB150">
        <v>63.533535470137473</v>
      </c>
      <c r="AC150" s="52">
        <v>0</v>
      </c>
    </row>
    <row r="151" spans="1:29" x14ac:dyDescent="0.3">
      <c r="A151" t="s">
        <v>1111</v>
      </c>
      <c r="B151">
        <v>2.7818399999999999</v>
      </c>
      <c r="C151">
        <v>51.048999999999999</v>
      </c>
      <c r="D151">
        <v>41.993499999999997</v>
      </c>
      <c r="E151">
        <v>2.7300000000000001E-2</v>
      </c>
      <c r="F151">
        <v>2.9260000000000001E-2</v>
      </c>
      <c r="G151">
        <v>3.569E-2</v>
      </c>
      <c r="H151">
        <v>95.916600000000003</v>
      </c>
      <c r="J151" s="31">
        <f t="shared" si="98"/>
        <v>3.075E-2</v>
      </c>
      <c r="K151" s="32">
        <f t="shared" si="99"/>
        <v>307.5</v>
      </c>
      <c r="N151" s="34">
        <f t="shared" si="57"/>
        <v>41.993499999999997</v>
      </c>
      <c r="O151" s="34">
        <f t="shared" si="100"/>
        <v>1.3098409232688706</v>
      </c>
      <c r="P151" s="34">
        <f t="shared" si="101"/>
        <v>0.7518979409131602</v>
      </c>
      <c r="Q151" s="34">
        <f t="shared" si="72"/>
        <v>3.7120896717373897E-2</v>
      </c>
      <c r="R151" s="34">
        <f t="shared" si="102"/>
        <v>2.0988597608994048</v>
      </c>
      <c r="S151" s="34">
        <f t="shared" si="103"/>
        <v>62.407262632334081</v>
      </c>
      <c r="T151" s="34">
        <f t="shared" si="104"/>
        <v>35.824115308731074</v>
      </c>
      <c r="U151" s="34">
        <f t="shared" si="105"/>
        <v>1.7686220589348394</v>
      </c>
      <c r="V151" s="34">
        <f t="shared" si="106"/>
        <v>99.999999999999986</v>
      </c>
      <c r="Y151" s="3">
        <f t="shared" si="66"/>
        <v>1.7686220589348394</v>
      </c>
      <c r="Z151" s="3">
        <f t="shared" si="67"/>
        <v>307.5</v>
      </c>
      <c r="AB151">
        <v>62.407262632334081</v>
      </c>
      <c r="AC151" s="52"/>
    </row>
    <row r="152" spans="1:29" x14ac:dyDescent="0.3">
      <c r="A152" t="s">
        <v>1112</v>
      </c>
      <c r="B152">
        <v>1.5609999999999999</v>
      </c>
      <c r="C152">
        <v>52.044600000000003</v>
      </c>
      <c r="D152">
        <v>41.916200000000003</v>
      </c>
      <c r="E152">
        <v>1.968E-2</v>
      </c>
      <c r="F152">
        <v>2.5999999999999999E-2</v>
      </c>
      <c r="G152">
        <v>2.2169999999999999E-2</v>
      </c>
      <c r="H152">
        <v>95.589600000000004</v>
      </c>
      <c r="J152" s="31">
        <f t="shared" si="98"/>
        <v>2.2616666666666663E-2</v>
      </c>
      <c r="K152" s="32">
        <f t="shared" si="99"/>
        <v>226.16666666666663</v>
      </c>
      <c r="N152" s="34">
        <f t="shared" si="57"/>
        <v>41.916200000000003</v>
      </c>
      <c r="O152" s="34">
        <f t="shared" si="100"/>
        <v>1.3074298190892077</v>
      </c>
      <c r="P152" s="34">
        <f t="shared" si="101"/>
        <v>0.75051387645478962</v>
      </c>
      <c r="Q152" s="34">
        <f t="shared" si="72"/>
        <v>2.082999733119829E-2</v>
      </c>
      <c r="R152" s="34">
        <f t="shared" si="102"/>
        <v>2.0787736928751959</v>
      </c>
      <c r="S152" s="34">
        <f t="shared" si="103"/>
        <v>62.894283469638957</v>
      </c>
      <c r="T152" s="34">
        <f t="shared" si="104"/>
        <v>36.103683581676371</v>
      </c>
      <c r="U152" s="34">
        <f t="shared" si="105"/>
        <v>1.0020329486846584</v>
      </c>
      <c r="V152" s="34">
        <f t="shared" si="106"/>
        <v>99.999999999999986</v>
      </c>
      <c r="Y152" s="3">
        <f t="shared" si="66"/>
        <v>1.0020329486846584</v>
      </c>
      <c r="Z152" s="3">
        <f t="shared" si="67"/>
        <v>226.16666666666663</v>
      </c>
      <c r="AB152">
        <v>62.894283469638957</v>
      </c>
      <c r="AC152" s="52"/>
    </row>
    <row r="153" spans="1:29" x14ac:dyDescent="0.3">
      <c r="A153" t="s">
        <v>1113</v>
      </c>
      <c r="B153">
        <v>0.48808000000000001</v>
      </c>
      <c r="C153">
        <v>51.715699999999998</v>
      </c>
      <c r="D153">
        <v>41.052500000000002</v>
      </c>
      <c r="E153">
        <v>8.09E-3</v>
      </c>
      <c r="F153">
        <v>4.4299999999999999E-3</v>
      </c>
      <c r="G153">
        <v>1.048E-2</v>
      </c>
      <c r="H153">
        <v>93.279300000000006</v>
      </c>
      <c r="J153" s="31">
        <f t="shared" si="98"/>
        <v>7.6666666666666662E-3</v>
      </c>
      <c r="K153" s="32">
        <f t="shared" si="99"/>
        <v>76.666666666666657</v>
      </c>
      <c r="N153" s="34">
        <f t="shared" si="57"/>
        <v>41.052500000000002</v>
      </c>
      <c r="O153" s="34">
        <f t="shared" si="100"/>
        <v>1.2804897067997505</v>
      </c>
      <c r="P153" s="34">
        <f t="shared" si="101"/>
        <v>0.73504923903312447</v>
      </c>
      <c r="Q153" s="34">
        <f t="shared" si="72"/>
        <v>6.5129436882839613E-3</v>
      </c>
      <c r="R153" s="34">
        <f t="shared" si="102"/>
        <v>2.0220518895211588</v>
      </c>
      <c r="S153" s="34">
        <f t="shared" si="103"/>
        <v>63.326253566271369</v>
      </c>
      <c r="T153" s="34">
        <f t="shared" si="104"/>
        <v>36.351650659528381</v>
      </c>
      <c r="U153" s="34">
        <f t="shared" si="105"/>
        <v>0.32209577420025004</v>
      </c>
      <c r="V153" s="34">
        <f t="shared" si="106"/>
        <v>100</v>
      </c>
      <c r="Y153" s="3">
        <f t="shared" si="66"/>
        <v>0.32209577420025004</v>
      </c>
      <c r="Z153" s="3">
        <f t="shared" si="67"/>
        <v>76.666666666666657</v>
      </c>
      <c r="AB153">
        <v>63.326253566271369</v>
      </c>
      <c r="AC153" s="52" t="s">
        <v>1139</v>
      </c>
    </row>
    <row r="154" spans="1:29" x14ac:dyDescent="0.3">
      <c r="A154" t="s">
        <v>1114</v>
      </c>
      <c r="B154">
        <v>2.5399099999999999</v>
      </c>
      <c r="C154">
        <v>50.384399999999999</v>
      </c>
      <c r="D154">
        <v>40.127299999999998</v>
      </c>
      <c r="E154">
        <v>2.2069999999999999E-2</v>
      </c>
      <c r="F154">
        <v>2.767E-2</v>
      </c>
      <c r="G154">
        <v>2.8160000000000001E-2</v>
      </c>
      <c r="H154">
        <v>93.129599999999996</v>
      </c>
      <c r="J154" s="31">
        <f t="shared" si="98"/>
        <v>2.5966666666666666E-2</v>
      </c>
      <c r="K154" s="32">
        <f t="shared" si="99"/>
        <v>259.66666666666663</v>
      </c>
      <c r="N154" s="34">
        <f t="shared" si="57"/>
        <v>40.127299999999998</v>
      </c>
      <c r="O154" s="34">
        <f t="shared" si="100"/>
        <v>1.2516313162819712</v>
      </c>
      <c r="P154" s="34">
        <f t="shared" si="101"/>
        <v>0.7184834377797672</v>
      </c>
      <c r="Q154" s="34">
        <f t="shared" si="72"/>
        <v>3.3892580731251669E-2</v>
      </c>
      <c r="R154" s="34">
        <f t="shared" si="102"/>
        <v>2.0040073347929903</v>
      </c>
      <c r="S154" s="34">
        <f t="shared" si="103"/>
        <v>62.456423913800798</v>
      </c>
      <c r="T154" s="34">
        <f t="shared" si="104"/>
        <v>35.852335732792369</v>
      </c>
      <c r="U154" s="34">
        <f t="shared" si="105"/>
        <v>1.6912403534068252</v>
      </c>
      <c r="V154" s="34">
        <f t="shared" si="106"/>
        <v>99.999999999999986</v>
      </c>
      <c r="Y154" s="3">
        <f t="shared" si="66"/>
        <v>1.6912403534068252</v>
      </c>
      <c r="Z154" s="3">
        <f t="shared" si="67"/>
        <v>259.66666666666663</v>
      </c>
      <c r="AB154">
        <v>62.456423913800798</v>
      </c>
      <c r="AC154" s="52" t="s">
        <v>1139</v>
      </c>
    </row>
    <row r="155" spans="1:29" x14ac:dyDescent="0.3">
      <c r="A155" t="s">
        <v>1115</v>
      </c>
      <c r="B155">
        <v>0.41578999999999999</v>
      </c>
      <c r="C155">
        <v>51.883699999999997</v>
      </c>
      <c r="D155">
        <v>40.381399999999999</v>
      </c>
      <c r="E155">
        <v>1.16E-3</v>
      </c>
      <c r="F155">
        <v>6.0699999999999999E-3</v>
      </c>
      <c r="G155">
        <v>5.0299999999999997E-3</v>
      </c>
      <c r="H155">
        <v>92.693100000000001</v>
      </c>
      <c r="J155" s="31">
        <f t="shared" si="98"/>
        <v>4.0866666666666664E-3</v>
      </c>
      <c r="K155" s="32">
        <f t="shared" si="99"/>
        <v>40.866666666666667</v>
      </c>
      <c r="N155" s="34">
        <f t="shared" si="57"/>
        <v>40.381399999999999</v>
      </c>
      <c r="O155" s="34">
        <f t="shared" si="100"/>
        <v>1.259557080474111</v>
      </c>
      <c r="P155" s="34">
        <f t="shared" si="101"/>
        <v>0.72303312444046552</v>
      </c>
      <c r="Q155" s="34">
        <f t="shared" si="72"/>
        <v>5.5483053109153992E-3</v>
      </c>
      <c r="R155" s="34">
        <f t="shared" si="102"/>
        <v>1.9881385102254918</v>
      </c>
      <c r="S155" s="34">
        <f t="shared" si="103"/>
        <v>63.353587991776983</v>
      </c>
      <c r="T155" s="34">
        <f t="shared" si="104"/>
        <v>36.367341647562583</v>
      </c>
      <c r="U155" s="34">
        <f t="shared" si="105"/>
        <v>0.279070360660441</v>
      </c>
      <c r="V155" s="34">
        <f t="shared" si="106"/>
        <v>100.00000000000001</v>
      </c>
      <c r="Y155" s="3">
        <f t="shared" si="66"/>
        <v>0.279070360660441</v>
      </c>
      <c r="Z155" s="3">
        <f t="shared" si="67"/>
        <v>40.866666666666667</v>
      </c>
      <c r="AB155">
        <v>63.353587991776983</v>
      </c>
      <c r="AC155" s="52" t="s">
        <v>1139</v>
      </c>
    </row>
    <row r="156" spans="1:29" x14ac:dyDescent="0.3">
      <c r="A156" t="s">
        <v>1116</v>
      </c>
      <c r="B156">
        <v>2.2766999999999999</v>
      </c>
      <c r="C156">
        <v>50.190100000000001</v>
      </c>
      <c r="D156">
        <v>39.718800000000002</v>
      </c>
      <c r="E156">
        <v>2.7140000000000001E-2</v>
      </c>
      <c r="F156">
        <v>3.0110000000000001E-2</v>
      </c>
      <c r="G156">
        <v>2.5049999999999999E-2</v>
      </c>
      <c r="H156">
        <v>92.267899999999997</v>
      </c>
      <c r="J156" s="31">
        <f t="shared" si="98"/>
        <v>2.7433333333333334E-2</v>
      </c>
      <c r="K156" s="32">
        <f t="shared" si="99"/>
        <v>274.33333333333331</v>
      </c>
      <c r="N156" s="34">
        <f t="shared" si="57"/>
        <v>39.718800000000002</v>
      </c>
      <c r="O156" s="34">
        <f t="shared" si="100"/>
        <v>1.2388895820336867</v>
      </c>
      <c r="P156" s="34">
        <f t="shared" si="101"/>
        <v>0.71116920322291854</v>
      </c>
      <c r="Q156" s="34">
        <f t="shared" si="72"/>
        <v>3.0380304243394714E-2</v>
      </c>
      <c r="R156" s="34">
        <f t="shared" si="102"/>
        <v>1.9804390895000001</v>
      </c>
      <c r="S156" s="34">
        <f t="shared" si="103"/>
        <v>62.556308275376864</v>
      </c>
      <c r="T156" s="34">
        <f t="shared" si="104"/>
        <v>35.909673112060567</v>
      </c>
      <c r="U156" s="34">
        <f t="shared" si="105"/>
        <v>1.534018612562571</v>
      </c>
      <c r="V156" s="34">
        <f t="shared" si="106"/>
        <v>100.00000000000001</v>
      </c>
      <c r="Y156" s="3">
        <f t="shared" si="66"/>
        <v>1.534018612562571</v>
      </c>
      <c r="Z156" s="3">
        <f t="shared" si="67"/>
        <v>274.33333333333331</v>
      </c>
      <c r="AB156">
        <v>62.556308275376864</v>
      </c>
      <c r="AC156" s="52" t="s">
        <v>1139</v>
      </c>
    </row>
    <row r="157" spans="1:29" x14ac:dyDescent="0.3">
      <c r="E157" t="s">
        <v>1140</v>
      </c>
      <c r="F157" t="s">
        <v>1141</v>
      </c>
      <c r="AB157">
        <v>67.136821530000006</v>
      </c>
      <c r="AC157" s="52">
        <v>34</v>
      </c>
    </row>
    <row r="158" spans="1:29" x14ac:dyDescent="0.3">
      <c r="E158" t="s">
        <v>1140</v>
      </c>
      <c r="F158" t="s">
        <v>1142</v>
      </c>
      <c r="AB158">
        <v>67.236532049999994</v>
      </c>
      <c r="AC158" s="52">
        <v>63</v>
      </c>
    </row>
    <row r="159" spans="1:29" x14ac:dyDescent="0.3">
      <c r="E159" t="s">
        <v>1140</v>
      </c>
      <c r="F159" t="s">
        <v>1143</v>
      </c>
      <c r="AB159">
        <v>67.0597195</v>
      </c>
      <c r="AC159" s="52">
        <v>3912</v>
      </c>
    </row>
    <row r="160" spans="1:29" x14ac:dyDescent="0.3">
      <c r="E160" t="s">
        <v>1140</v>
      </c>
      <c r="F160" t="s">
        <v>1144</v>
      </c>
      <c r="AB160">
        <v>67.012383049999997</v>
      </c>
      <c r="AC160" s="52">
        <v>26</v>
      </c>
    </row>
    <row r="161" spans="5:29" x14ac:dyDescent="0.3">
      <c r="E161" t="s">
        <v>1140</v>
      </c>
      <c r="F161" t="s">
        <v>1145</v>
      </c>
      <c r="AB161">
        <v>66.971663410000005</v>
      </c>
      <c r="AC161" s="52">
        <v>55</v>
      </c>
    </row>
    <row r="162" spans="5:29" x14ac:dyDescent="0.3">
      <c r="E162" t="s">
        <v>1140</v>
      </c>
      <c r="F162" t="s">
        <v>1146</v>
      </c>
      <c r="AB162">
        <v>64.136753429999999</v>
      </c>
      <c r="AC162" s="52">
        <v>80</v>
      </c>
    </row>
    <row r="163" spans="5:29" x14ac:dyDescent="0.3">
      <c r="E163" t="s">
        <v>1140</v>
      </c>
      <c r="F163" t="s">
        <v>1147</v>
      </c>
      <c r="AB163">
        <v>67.086740579999997</v>
      </c>
      <c r="AC163" s="52">
        <v>50</v>
      </c>
    </row>
    <row r="164" spans="5:29" x14ac:dyDescent="0.3">
      <c r="E164" t="s">
        <v>1140</v>
      </c>
      <c r="F164" t="s">
        <v>1148</v>
      </c>
      <c r="AB164">
        <v>67.187419079999998</v>
      </c>
      <c r="AC164" s="52">
        <v>4</v>
      </c>
    </row>
    <row r="165" spans="5:29" x14ac:dyDescent="0.3">
      <c r="E165" t="s">
        <v>1140</v>
      </c>
      <c r="F165" t="s">
        <v>1149</v>
      </c>
      <c r="AB165">
        <v>67.054391150000001</v>
      </c>
      <c r="AC165" s="52">
        <v>62</v>
      </c>
    </row>
    <row r="166" spans="5:29" x14ac:dyDescent="0.3">
      <c r="E166" t="s">
        <v>1150</v>
      </c>
      <c r="F166" t="s">
        <v>1151</v>
      </c>
      <c r="AB166">
        <v>67.042273069999993</v>
      </c>
      <c r="AC166" s="52">
        <v>25</v>
      </c>
    </row>
    <row r="167" spans="5:29" x14ac:dyDescent="0.3">
      <c r="E167" t="s">
        <v>1150</v>
      </c>
      <c r="F167" t="s">
        <v>1152</v>
      </c>
      <c r="AB167">
        <v>67.009646110000006</v>
      </c>
      <c r="AC167" s="52">
        <v>77</v>
      </c>
    </row>
    <row r="168" spans="5:29" x14ac:dyDescent="0.3">
      <c r="E168" t="s">
        <v>1150</v>
      </c>
      <c r="F168" t="s">
        <v>1153</v>
      </c>
      <c r="AB168">
        <v>67.239841290000001</v>
      </c>
      <c r="AC168" s="52">
        <v>45</v>
      </c>
    </row>
    <row r="169" spans="5:29" x14ac:dyDescent="0.3">
      <c r="E169" t="s">
        <v>1150</v>
      </c>
      <c r="F169" t="s">
        <v>1154</v>
      </c>
      <c r="AB169">
        <v>67.175723779999998</v>
      </c>
      <c r="AC169" s="52">
        <v>71</v>
      </c>
    </row>
    <row r="170" spans="5:29" x14ac:dyDescent="0.3">
      <c r="E170" t="s">
        <v>1150</v>
      </c>
      <c r="F170" t="s">
        <v>1155</v>
      </c>
      <c r="AB170">
        <v>67.160920050000001</v>
      </c>
      <c r="AC170" s="52">
        <v>43</v>
      </c>
    </row>
    <row r="171" spans="5:29" x14ac:dyDescent="0.3">
      <c r="E171" t="s">
        <v>1150</v>
      </c>
      <c r="F171" t="s">
        <v>1156</v>
      </c>
      <c r="AB171">
        <v>67.271408489999999</v>
      </c>
      <c r="AC171" s="52">
        <v>44</v>
      </c>
    </row>
    <row r="172" spans="5:29" x14ac:dyDescent="0.3">
      <c r="E172" t="s">
        <v>1150</v>
      </c>
      <c r="F172" t="s">
        <v>1157</v>
      </c>
      <c r="AB172">
        <v>67.307917520000004</v>
      </c>
      <c r="AC172" s="52">
        <v>3</v>
      </c>
    </row>
    <row r="173" spans="5:29" x14ac:dyDescent="0.3">
      <c r="E173" t="s">
        <v>1150</v>
      </c>
      <c r="F173" t="s">
        <v>1158</v>
      </c>
      <c r="AB173">
        <v>67.196780160000003</v>
      </c>
      <c r="AC173" s="52">
        <v>45</v>
      </c>
    </row>
    <row r="174" spans="5:29" x14ac:dyDescent="0.3">
      <c r="E174" t="s">
        <v>1150</v>
      </c>
      <c r="F174" t="s">
        <v>1159</v>
      </c>
      <c r="AB174">
        <v>67.210268650000003</v>
      </c>
      <c r="AC174" s="52">
        <v>38</v>
      </c>
    </row>
    <row r="175" spans="5:29" x14ac:dyDescent="0.3">
      <c r="E175" t="s">
        <v>1150</v>
      </c>
      <c r="F175" t="s">
        <v>1160</v>
      </c>
      <c r="AB175">
        <v>67.531608289999994</v>
      </c>
      <c r="AC175" s="52">
        <v>34</v>
      </c>
    </row>
    <row r="176" spans="5:29" x14ac:dyDescent="0.3">
      <c r="E176" t="s">
        <v>1150</v>
      </c>
      <c r="F176" t="s">
        <v>1161</v>
      </c>
      <c r="AB176">
        <v>67.305876380000001</v>
      </c>
      <c r="AC176" s="52">
        <v>-22</v>
      </c>
    </row>
    <row r="177" spans="5:29" x14ac:dyDescent="0.3">
      <c r="E177" t="s">
        <v>1150</v>
      </c>
      <c r="F177" t="s">
        <v>1162</v>
      </c>
      <c r="AB177">
        <v>67.344674420000004</v>
      </c>
      <c r="AC177" s="52">
        <v>41</v>
      </c>
    </row>
    <row r="178" spans="5:29" x14ac:dyDescent="0.3">
      <c r="E178" t="s">
        <v>1150</v>
      </c>
      <c r="F178" t="s">
        <v>1163</v>
      </c>
      <c r="AB178">
        <v>67.427616549999996</v>
      </c>
      <c r="AC178" s="52">
        <v>8</v>
      </c>
    </row>
    <row r="179" spans="5:29" x14ac:dyDescent="0.3">
      <c r="E179" t="s">
        <v>1150</v>
      </c>
      <c r="F179" t="s">
        <v>1164</v>
      </c>
      <c r="AB179">
        <v>67.312518670000003</v>
      </c>
      <c r="AC179" s="52">
        <v>64</v>
      </c>
    </row>
    <row r="180" spans="5:29" x14ac:dyDescent="0.3">
      <c r="E180" t="s">
        <v>1150</v>
      </c>
      <c r="F180" t="s">
        <v>1165</v>
      </c>
      <c r="AB180">
        <v>67.340278900000001</v>
      </c>
      <c r="AC180" s="52">
        <v>37</v>
      </c>
    </row>
    <row r="181" spans="5:29" x14ac:dyDescent="0.3">
      <c r="E181" t="s">
        <v>1150</v>
      </c>
      <c r="F181" t="s">
        <v>1166</v>
      </c>
      <c r="AB181">
        <v>67.214242810000002</v>
      </c>
      <c r="AC181" s="52">
        <v>10</v>
      </c>
    </row>
    <row r="182" spans="5:29" x14ac:dyDescent="0.3">
      <c r="E182" t="s">
        <v>1167</v>
      </c>
      <c r="F182" t="s">
        <v>1168</v>
      </c>
      <c r="AB182">
        <v>67.305229560000001</v>
      </c>
      <c r="AC182" s="52">
        <v>-5.2</v>
      </c>
    </row>
    <row r="183" spans="5:29" x14ac:dyDescent="0.3">
      <c r="E183" t="s">
        <v>1167</v>
      </c>
      <c r="F183" t="s">
        <v>1169</v>
      </c>
      <c r="AB183">
        <v>67.253395429999998</v>
      </c>
      <c r="AC183" s="52">
        <v>-41.066666669999996</v>
      </c>
    </row>
    <row r="184" spans="5:29" x14ac:dyDescent="0.3">
      <c r="E184" t="s">
        <v>1167</v>
      </c>
      <c r="F184" t="s">
        <v>1170</v>
      </c>
      <c r="AB184">
        <v>67.584660470000003</v>
      </c>
      <c r="AC184" s="52">
        <v>50.5</v>
      </c>
    </row>
    <row r="185" spans="5:29" x14ac:dyDescent="0.3">
      <c r="E185" t="s">
        <v>1167</v>
      </c>
      <c r="F185" t="s">
        <v>1171</v>
      </c>
      <c r="AB185">
        <v>67.348228770000006</v>
      </c>
      <c r="AC185" s="52">
        <v>86.5</v>
      </c>
    </row>
    <row r="186" spans="5:29" x14ac:dyDescent="0.3">
      <c r="E186" t="s">
        <v>1167</v>
      </c>
      <c r="F186" t="s">
        <v>1172</v>
      </c>
      <c r="AB186">
        <v>67.624875399999993</v>
      </c>
      <c r="AC186" s="52">
        <v>21.666666670000001</v>
      </c>
    </row>
    <row r="187" spans="5:29" x14ac:dyDescent="0.3">
      <c r="E187" t="s">
        <v>1167</v>
      </c>
      <c r="F187" t="s">
        <v>1173</v>
      </c>
      <c r="AB187">
        <v>67.512296030000002</v>
      </c>
      <c r="AC187" s="52">
        <v>16.100000000000001</v>
      </c>
    </row>
    <row r="188" spans="5:29" x14ac:dyDescent="0.3">
      <c r="E188" t="s">
        <v>1167</v>
      </c>
      <c r="F188" t="s">
        <v>1174</v>
      </c>
      <c r="AB188">
        <v>67.331094210000003</v>
      </c>
      <c r="AC188" s="52">
        <v>67.166666669999998</v>
      </c>
    </row>
    <row r="189" spans="5:29" x14ac:dyDescent="0.3">
      <c r="E189" t="s">
        <v>1167</v>
      </c>
      <c r="F189" t="s">
        <v>1175</v>
      </c>
      <c r="AB189">
        <v>67.273648460000004</v>
      </c>
      <c r="AC189" s="52">
        <v>6.8666666669999996</v>
      </c>
    </row>
    <row r="190" spans="5:29" x14ac:dyDescent="0.3">
      <c r="E190" t="s">
        <v>1167</v>
      </c>
      <c r="F190" t="s">
        <v>1176</v>
      </c>
      <c r="AB190">
        <v>67.348341329999997</v>
      </c>
      <c r="AC190" s="52">
        <v>47.366666670000001</v>
      </c>
    </row>
    <row r="191" spans="5:29" x14ac:dyDescent="0.3">
      <c r="E191" t="s">
        <v>1167</v>
      </c>
      <c r="F191" t="s">
        <v>1177</v>
      </c>
      <c r="AB191">
        <v>67.486569329999995</v>
      </c>
      <c r="AC191" s="52">
        <v>-3.4333333330000002</v>
      </c>
    </row>
    <row r="192" spans="5:29" x14ac:dyDescent="0.3">
      <c r="E192" t="s">
        <v>1167</v>
      </c>
      <c r="F192" t="s">
        <v>1178</v>
      </c>
      <c r="AB192">
        <v>67.731993259999996</v>
      </c>
      <c r="AC192" s="52">
        <v>46.4</v>
      </c>
    </row>
    <row r="193" spans="5:29" x14ac:dyDescent="0.3">
      <c r="E193" t="s">
        <v>1167</v>
      </c>
      <c r="F193" t="s">
        <v>1179</v>
      </c>
      <c r="AB193">
        <v>67.568012420000002</v>
      </c>
      <c r="AC193" s="52">
        <v>4.5999999999999996</v>
      </c>
    </row>
  </sheetData>
  <conditionalFormatting sqref="H2:H138">
    <cfRule type="cellIs" dxfId="3" priority="5" operator="lessThan">
      <formula>95</formula>
    </cfRule>
  </conditionalFormatting>
  <conditionalFormatting sqref="K2:K156">
    <cfRule type="cellIs" dxfId="2" priority="4" operator="greaterThan">
      <formula>60</formula>
    </cfRule>
  </conditionalFormatting>
  <conditionalFormatting sqref="H148:H150">
    <cfRule type="cellIs" dxfId="1" priority="2" operator="lessThan">
      <formula>95</formula>
    </cfRule>
  </conditionalFormatting>
  <conditionalFormatting sqref="AC1:AC193">
    <cfRule type="cellIs" dxfId="0" priority="1" operator="greaterThan">
      <formula>68</formula>
    </cfRule>
  </conditionalFormatting>
  <pageMargins left="0.7" right="0.7" top="0.75" bottom="0.75" header="0.3" footer="0.3"/>
  <ignoredErrors>
    <ignoredError sqref="J2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G52"/>
  <sheetViews>
    <sheetView topLeftCell="A34" workbookViewId="0">
      <selection activeCell="K63" sqref="K63"/>
    </sheetView>
  </sheetViews>
  <sheetFormatPr defaultRowHeight="14.4" x14ac:dyDescent="0.3"/>
  <cols>
    <col min="11" max="11" width="8.88671875" style="4"/>
  </cols>
  <sheetData>
    <row r="3" spans="1:25" x14ac:dyDescent="0.3">
      <c r="A3" s="1" t="s">
        <v>76</v>
      </c>
      <c r="B3" s="1" t="s">
        <v>77</v>
      </c>
      <c r="K3" s="1" t="s">
        <v>68</v>
      </c>
      <c r="Y3">
        <v>25.811100197789244</v>
      </c>
    </row>
    <row r="4" spans="1:25" x14ac:dyDescent="0.3">
      <c r="A4" t="s">
        <v>0</v>
      </c>
      <c r="B4" t="s">
        <v>12</v>
      </c>
      <c r="C4" t="s">
        <v>13</v>
      </c>
      <c r="D4" t="s">
        <v>14</v>
      </c>
      <c r="E4" t="s">
        <v>15</v>
      </c>
      <c r="F4" t="s">
        <v>15</v>
      </c>
      <c r="G4" t="s">
        <v>15</v>
      </c>
      <c r="H4" t="s">
        <v>29</v>
      </c>
      <c r="N4" t="s">
        <v>60</v>
      </c>
      <c r="O4" t="s">
        <v>61</v>
      </c>
      <c r="P4" t="s">
        <v>62</v>
      </c>
      <c r="Q4" t="s">
        <v>63</v>
      </c>
      <c r="R4" t="s">
        <v>64</v>
      </c>
      <c r="S4" t="s">
        <v>65</v>
      </c>
      <c r="T4" t="s">
        <v>66</v>
      </c>
      <c r="U4" t="s">
        <v>67</v>
      </c>
      <c r="Y4">
        <v>25.154449472991899</v>
      </c>
    </row>
    <row r="5" spans="1:25" x14ac:dyDescent="0.3">
      <c r="A5" t="s">
        <v>69</v>
      </c>
      <c r="B5">
        <v>36.567999999999998</v>
      </c>
      <c r="C5">
        <v>25.059899999999999</v>
      </c>
      <c r="D5">
        <v>34.677199999999999</v>
      </c>
      <c r="E5">
        <v>7.0899999999999999E-3</v>
      </c>
      <c r="F5">
        <v>1.6900000000000001E-3</v>
      </c>
      <c r="G5">
        <v>-1.65E-3</v>
      </c>
      <c r="H5">
        <v>96.312200000000004</v>
      </c>
      <c r="J5">
        <f>AVERAGE(E5:G5)</f>
        <v>2.3766666666666663E-3</v>
      </c>
      <c r="K5" s="22">
        <f>J5*10000</f>
        <v>23.766666666666662</v>
      </c>
      <c r="L5" s="3"/>
      <c r="N5" s="36">
        <f>D5</f>
        <v>34.677199999999999</v>
      </c>
      <c r="O5" s="36">
        <f>C5/32.06</f>
        <v>0.78165626949469735</v>
      </c>
      <c r="P5" s="36">
        <f>(N5)/55.85</f>
        <v>0.62089883616830799</v>
      </c>
      <c r="Q5" s="36">
        <f>(B5)/74.94</f>
        <v>0.48796370429677072</v>
      </c>
      <c r="R5" s="36">
        <f>SUM(O5:Q5)</f>
        <v>1.8905188099597763</v>
      </c>
      <c r="S5" s="36">
        <f t="shared" ref="S5" si="0">100*O5/R5</f>
        <v>41.346124956637084</v>
      </c>
      <c r="T5" s="36">
        <f t="shared" ref="T5" si="1">100*P5/R5</f>
        <v>32.842774845573665</v>
      </c>
      <c r="U5" s="38">
        <f t="shared" ref="U5" si="2">100*Q5/R5</f>
        <v>25.811100197789244</v>
      </c>
      <c r="V5" s="36">
        <f t="shared" ref="V5" si="3">SUM(S5:U5)</f>
        <v>100</v>
      </c>
      <c r="Y5">
        <v>29.145249315463516</v>
      </c>
    </row>
    <row r="6" spans="1:25" x14ac:dyDescent="0.3">
      <c r="A6" t="s">
        <v>70</v>
      </c>
      <c r="B6">
        <v>35.661999999999999</v>
      </c>
      <c r="C6">
        <v>25.611000000000001</v>
      </c>
      <c r="D6">
        <v>34.464399999999998</v>
      </c>
      <c r="E6">
        <v>1.0499999999999999E-3</v>
      </c>
      <c r="F6">
        <v>2.0600000000000002E-3</v>
      </c>
      <c r="G6">
        <v>-2.2499999999999998E-3</v>
      </c>
      <c r="H6">
        <v>95.738200000000006</v>
      </c>
      <c r="J6">
        <f t="shared" ref="J6:J51" si="4">AVERAGE(E6:G6)</f>
        <v>2.8666666666666668E-4</v>
      </c>
      <c r="K6" s="22">
        <f t="shared" ref="K6:K51" si="5">J6*10000</f>
        <v>2.8666666666666667</v>
      </c>
      <c r="L6" s="3"/>
      <c r="N6" s="36">
        <f t="shared" ref="N6:N11" si="6">D6</f>
        <v>34.464399999999998</v>
      </c>
      <c r="O6" s="36">
        <f t="shared" ref="O6:O11" si="7">C6/32.06</f>
        <v>0.79884591391141602</v>
      </c>
      <c r="P6" s="36">
        <f t="shared" ref="P6:P11" si="8">(N6)/55.85</f>
        <v>0.6170886302596239</v>
      </c>
      <c r="Q6" s="36">
        <f t="shared" ref="Q6:Q11" si="9">(B6)/74.94</f>
        <v>0.47587403255938082</v>
      </c>
      <c r="R6" s="36">
        <f t="shared" ref="R6:R11" si="10">SUM(O6:Q6)</f>
        <v>1.8918085767304207</v>
      </c>
      <c r="S6" s="36">
        <f t="shared" ref="S6:S11" si="11">100*O6/R6</f>
        <v>42.226572166833456</v>
      </c>
      <c r="T6" s="36">
        <f t="shared" ref="T6:T11" si="12">100*P6/R6</f>
        <v>32.618978360174644</v>
      </c>
      <c r="U6" s="38">
        <f t="shared" ref="U6:U11" si="13">100*Q6/R6</f>
        <v>25.154449472991899</v>
      </c>
      <c r="V6" s="36">
        <f t="shared" ref="V6:V11" si="14">SUM(S6:U6)</f>
        <v>100</v>
      </c>
      <c r="Y6">
        <v>29.32439104618399</v>
      </c>
    </row>
    <row r="7" spans="1:25" x14ac:dyDescent="0.3">
      <c r="A7" t="s">
        <v>71</v>
      </c>
      <c r="B7">
        <v>40.877200000000002</v>
      </c>
      <c r="C7">
        <v>22.450199999999999</v>
      </c>
      <c r="D7">
        <v>34.952100000000002</v>
      </c>
      <c r="E7">
        <v>1.562E-2</v>
      </c>
      <c r="F7">
        <v>2.0140000000000002E-2</v>
      </c>
      <c r="G7">
        <v>1.4579999999999999E-2</v>
      </c>
      <c r="H7">
        <v>98.329899999999995</v>
      </c>
      <c r="J7">
        <f t="shared" si="4"/>
        <v>1.678E-2</v>
      </c>
      <c r="K7" s="22">
        <f t="shared" si="5"/>
        <v>167.8</v>
      </c>
      <c r="L7" s="3"/>
      <c r="N7" s="36">
        <f t="shared" si="6"/>
        <v>34.952100000000002</v>
      </c>
      <c r="O7" s="36">
        <f t="shared" si="7"/>
        <v>0.70025577043044285</v>
      </c>
      <c r="P7" s="36">
        <f t="shared" si="8"/>
        <v>0.62582094897045659</v>
      </c>
      <c r="Q7" s="36">
        <f t="shared" si="9"/>
        <v>0.54546570589805177</v>
      </c>
      <c r="R7" s="36">
        <f t="shared" si="10"/>
        <v>1.871542425298951</v>
      </c>
      <c r="S7" s="36">
        <f t="shared" si="11"/>
        <v>37.415970964087947</v>
      </c>
      <c r="T7" s="36">
        <f t="shared" si="12"/>
        <v>33.438779720448551</v>
      </c>
      <c r="U7" s="38">
        <f t="shared" si="13"/>
        <v>29.145249315463516</v>
      </c>
      <c r="V7" s="36">
        <f t="shared" si="14"/>
        <v>100.00000000000001</v>
      </c>
      <c r="Y7">
        <v>27.057936566882564</v>
      </c>
    </row>
    <row r="8" spans="1:25" x14ac:dyDescent="0.3">
      <c r="A8" t="s">
        <v>72</v>
      </c>
      <c r="B8">
        <v>40.605899999999998</v>
      </c>
      <c r="C8">
        <v>22.079000000000001</v>
      </c>
      <c r="D8">
        <v>34.472900000000003</v>
      </c>
      <c r="E8">
        <v>0.1421</v>
      </c>
      <c r="F8">
        <v>0.14069999999999999</v>
      </c>
      <c r="G8">
        <v>0.14104</v>
      </c>
      <c r="H8">
        <v>97.581699999999998</v>
      </c>
      <c r="J8">
        <f t="shared" si="4"/>
        <v>0.14127999999999999</v>
      </c>
      <c r="K8" s="22">
        <f t="shared" si="5"/>
        <v>1412.8</v>
      </c>
      <c r="L8" s="3"/>
      <c r="N8" s="36">
        <f t="shared" si="6"/>
        <v>34.472900000000003</v>
      </c>
      <c r="O8" s="36">
        <f t="shared" si="7"/>
        <v>0.68867747972551463</v>
      </c>
      <c r="P8" s="36">
        <f t="shared" si="8"/>
        <v>0.61724082363473598</v>
      </c>
      <c r="Q8" s="36">
        <f t="shared" si="9"/>
        <v>0.54184547638110492</v>
      </c>
      <c r="R8" s="36">
        <f t="shared" si="10"/>
        <v>1.8477637797413555</v>
      </c>
      <c r="S8" s="36">
        <f t="shared" si="11"/>
        <v>37.27086152873467</v>
      </c>
      <c r="T8" s="36">
        <f t="shared" si="12"/>
        <v>33.404747425081332</v>
      </c>
      <c r="U8" s="38">
        <f t="shared" si="13"/>
        <v>29.32439104618399</v>
      </c>
      <c r="V8" s="36">
        <f t="shared" si="14"/>
        <v>100</v>
      </c>
      <c r="Y8">
        <v>29.144397779091811</v>
      </c>
    </row>
    <row r="9" spans="1:25" x14ac:dyDescent="0.3">
      <c r="A9" t="s">
        <v>73</v>
      </c>
      <c r="B9">
        <v>34.571800000000003</v>
      </c>
      <c r="C9">
        <v>23.578199999999999</v>
      </c>
      <c r="D9">
        <v>28.3825</v>
      </c>
      <c r="E9">
        <v>1.9499999999999999E-3</v>
      </c>
      <c r="F9">
        <v>2.0799999999999998E-3</v>
      </c>
      <c r="G9">
        <v>-2.9E-4</v>
      </c>
      <c r="H9" s="5">
        <v>86.536299999999997</v>
      </c>
      <c r="J9">
        <f t="shared" si="4"/>
        <v>1.2466666666666665E-3</v>
      </c>
      <c r="K9" s="22">
        <f t="shared" si="5"/>
        <v>12.466666666666665</v>
      </c>
      <c r="L9" s="3"/>
      <c r="N9" s="36">
        <f t="shared" si="6"/>
        <v>28.3825</v>
      </c>
      <c r="O9" s="36">
        <f t="shared" si="7"/>
        <v>0.73543980037429812</v>
      </c>
      <c r="P9" s="36">
        <f t="shared" si="8"/>
        <v>0.5081915846016114</v>
      </c>
      <c r="Q9" s="36">
        <f t="shared" si="9"/>
        <v>0.46132639444889251</v>
      </c>
      <c r="R9" s="36">
        <f t="shared" si="10"/>
        <v>1.7049577794248021</v>
      </c>
      <c r="S9" s="36">
        <f t="shared" si="11"/>
        <v>43.135367294691129</v>
      </c>
      <c r="T9" s="36">
        <f t="shared" si="12"/>
        <v>29.806696138426307</v>
      </c>
      <c r="U9" s="38">
        <f t="shared" si="13"/>
        <v>27.057936566882564</v>
      </c>
      <c r="V9" s="36">
        <f t="shared" si="14"/>
        <v>100</v>
      </c>
      <c r="Y9">
        <v>29.775764813695506</v>
      </c>
    </row>
    <row r="10" spans="1:25" x14ac:dyDescent="0.3">
      <c r="A10" t="s">
        <v>74</v>
      </c>
      <c r="B10">
        <v>40.3797</v>
      </c>
      <c r="C10">
        <v>22.277899999999999</v>
      </c>
      <c r="D10">
        <v>34.353900000000003</v>
      </c>
      <c r="E10">
        <v>5.4469999999999998E-2</v>
      </c>
      <c r="F10">
        <v>5.4879999999999998E-2</v>
      </c>
      <c r="G10">
        <v>4.7050000000000002E-2</v>
      </c>
      <c r="H10">
        <v>97.167900000000003</v>
      </c>
      <c r="J10">
        <f t="shared" si="4"/>
        <v>5.2133333333333337E-2</v>
      </c>
      <c r="K10" s="22">
        <f t="shared" si="5"/>
        <v>521.33333333333337</v>
      </c>
      <c r="L10" s="3"/>
      <c r="N10" s="36">
        <f t="shared" si="6"/>
        <v>34.353900000000003</v>
      </c>
      <c r="O10" s="36">
        <f t="shared" si="7"/>
        <v>0.69488147223955077</v>
      </c>
      <c r="P10" s="36">
        <f t="shared" si="8"/>
        <v>0.61511011638316926</v>
      </c>
      <c r="Q10" s="36">
        <f t="shared" si="9"/>
        <v>0.53882706164931948</v>
      </c>
      <c r="R10" s="36">
        <f t="shared" si="10"/>
        <v>1.8488186502720394</v>
      </c>
      <c r="S10" s="36">
        <f t="shared" si="11"/>
        <v>37.585161321111961</v>
      </c>
      <c r="T10" s="36">
        <f t="shared" si="12"/>
        <v>33.270440899796228</v>
      </c>
      <c r="U10" s="38">
        <f t="shared" si="13"/>
        <v>29.144397779091811</v>
      </c>
      <c r="V10" s="36">
        <f t="shared" si="14"/>
        <v>100</v>
      </c>
      <c r="Y10">
        <v>33.577947641048254</v>
      </c>
    </row>
    <row r="11" spans="1:25" x14ac:dyDescent="0.3">
      <c r="A11" t="s">
        <v>75</v>
      </c>
      <c r="B11">
        <v>41.112200000000001</v>
      </c>
      <c r="C11">
        <v>21.8033</v>
      </c>
      <c r="D11">
        <v>34.278700000000001</v>
      </c>
      <c r="E11">
        <v>2.3429999999999999E-2</v>
      </c>
      <c r="F11">
        <v>2.2089999999999999E-2</v>
      </c>
      <c r="G11">
        <v>1.9179999999999999E-2</v>
      </c>
      <c r="H11">
        <v>97.258899999999997</v>
      </c>
      <c r="J11">
        <f t="shared" si="4"/>
        <v>2.1566666666666665E-2</v>
      </c>
      <c r="K11" s="22">
        <f t="shared" si="5"/>
        <v>215.66666666666666</v>
      </c>
      <c r="L11" s="3"/>
      <c r="N11" s="36">
        <f t="shared" si="6"/>
        <v>34.278700000000001</v>
      </c>
      <c r="O11" s="36">
        <f t="shared" si="7"/>
        <v>0.68007797878976917</v>
      </c>
      <c r="P11" s="36">
        <f t="shared" si="8"/>
        <v>0.61376365264100263</v>
      </c>
      <c r="Q11" s="36">
        <f t="shared" si="9"/>
        <v>0.54860154790499072</v>
      </c>
      <c r="R11" s="36">
        <f t="shared" si="10"/>
        <v>1.8424431793357625</v>
      </c>
      <c r="S11" s="36">
        <f t="shared" si="11"/>
        <v>36.911747749797684</v>
      </c>
      <c r="T11" s="36">
        <f t="shared" si="12"/>
        <v>33.312487436506814</v>
      </c>
      <c r="U11" s="38">
        <f t="shared" si="13"/>
        <v>29.775764813695506</v>
      </c>
      <c r="V11" s="36">
        <f t="shared" si="14"/>
        <v>100</v>
      </c>
      <c r="Y11">
        <v>28.921880766516956</v>
      </c>
    </row>
    <row r="12" spans="1:25" x14ac:dyDescent="0.3">
      <c r="K12" s="22">
        <f>AVERAGE(K5:K11)</f>
        <v>336.67142857142852</v>
      </c>
      <c r="L12" s="3"/>
      <c r="U12" s="37">
        <f>MAX(U5:U11)-MIN(U5:U11)</f>
        <v>4.6213153407036067</v>
      </c>
      <c r="Y12">
        <v>24.896121965440187</v>
      </c>
    </row>
    <row r="13" spans="1:25" x14ac:dyDescent="0.3">
      <c r="A13" s="1" t="s">
        <v>78</v>
      </c>
      <c r="B13" s="1" t="s">
        <v>79</v>
      </c>
      <c r="K13" s="22"/>
      <c r="L13" s="3"/>
      <c r="Y13">
        <v>28.64923494447255</v>
      </c>
    </row>
    <row r="14" spans="1:25" x14ac:dyDescent="0.3">
      <c r="A14" t="s">
        <v>0</v>
      </c>
      <c r="B14" t="s">
        <v>12</v>
      </c>
      <c r="C14" t="s">
        <v>13</v>
      </c>
      <c r="D14" t="s">
        <v>14</v>
      </c>
      <c r="E14" t="s">
        <v>15</v>
      </c>
      <c r="F14" t="s">
        <v>15</v>
      </c>
      <c r="G14" t="s">
        <v>15</v>
      </c>
      <c r="H14" t="s">
        <v>29</v>
      </c>
      <c r="K14" s="22"/>
      <c r="L14" s="3"/>
      <c r="Y14">
        <v>27.147544592988222</v>
      </c>
    </row>
    <row r="15" spans="1:25" x14ac:dyDescent="0.3">
      <c r="A15" t="s">
        <v>86</v>
      </c>
      <c r="B15">
        <v>20.0763</v>
      </c>
      <c r="C15">
        <v>8.6676500000000001</v>
      </c>
      <c r="D15">
        <v>14.4978</v>
      </c>
      <c r="E15">
        <v>1.5219999999999999E-2</v>
      </c>
      <c r="F15">
        <v>1.3639999999999999E-2</v>
      </c>
      <c r="G15">
        <v>1.4999999999999999E-2</v>
      </c>
      <c r="H15" s="6">
        <v>43.285600000000002</v>
      </c>
      <c r="J15">
        <f t="shared" si="4"/>
        <v>1.4619999999999999E-2</v>
      </c>
      <c r="K15" s="22">
        <f t="shared" si="5"/>
        <v>146.19999999999999</v>
      </c>
      <c r="L15" s="3"/>
      <c r="N15" s="36">
        <f t="shared" ref="N15" si="15">D15</f>
        <v>14.4978</v>
      </c>
      <c r="O15" s="36">
        <f t="shared" ref="O15" si="16">C15/32.06</f>
        <v>0.27035714285714285</v>
      </c>
      <c r="P15" s="36">
        <f t="shared" ref="P15" si="17">(N15)/55.85</f>
        <v>0.25958460161145924</v>
      </c>
      <c r="Q15" s="36">
        <f t="shared" ref="Q15" si="18">(B15)/74.94</f>
        <v>0.26789831865492392</v>
      </c>
      <c r="R15" s="36">
        <f t="shared" ref="R15" si="19">SUM(O15:Q15)</f>
        <v>0.79784006312352607</v>
      </c>
      <c r="S15" s="36">
        <f t="shared" ref="S15" si="20">100*O15/R15</f>
        <v>33.886132741780436</v>
      </c>
      <c r="T15" s="36">
        <f t="shared" ref="T15" si="21">100*P15/R15</f>
        <v>32.535919617171309</v>
      </c>
      <c r="U15" s="38">
        <f t="shared" ref="U15" si="22">100*Q15/R15</f>
        <v>33.577947641048254</v>
      </c>
      <c r="V15" s="36">
        <f t="shared" ref="V15" si="23">SUM(S15:U15)</f>
        <v>100</v>
      </c>
      <c r="Y15">
        <v>28.68375119137805</v>
      </c>
    </row>
    <row r="16" spans="1:25" x14ac:dyDescent="0.3">
      <c r="A16" t="s">
        <v>87</v>
      </c>
      <c r="B16">
        <v>40.656599999999997</v>
      </c>
      <c r="C16">
        <v>22.305099999999999</v>
      </c>
      <c r="D16">
        <v>35.6081</v>
      </c>
      <c r="E16">
        <v>9.6280000000000004E-2</v>
      </c>
      <c r="F16">
        <v>0.1014</v>
      </c>
      <c r="G16">
        <v>0.10009</v>
      </c>
      <c r="H16">
        <v>98.867599999999996</v>
      </c>
      <c r="J16">
        <f t="shared" si="4"/>
        <v>9.9256666666666674E-2</v>
      </c>
      <c r="K16" s="22">
        <f t="shared" si="5"/>
        <v>992.56666666666672</v>
      </c>
      <c r="L16" s="3"/>
      <c r="N16" s="36">
        <f t="shared" ref="N16:N20" si="24">D16</f>
        <v>35.6081</v>
      </c>
      <c r="O16" s="36">
        <f t="shared" ref="O16:O20" si="25">C16/32.06</f>
        <v>0.69572988147223946</v>
      </c>
      <c r="P16" s="36">
        <f t="shared" ref="P16:P20" si="26">(N16)/55.85</f>
        <v>0.63756669650850495</v>
      </c>
      <c r="Q16" s="36">
        <f t="shared" ref="Q16:Q20" si="27">(B16)/74.94</f>
        <v>0.54252201761409125</v>
      </c>
      <c r="R16" s="36">
        <f t="shared" ref="R16:R20" si="28">SUM(O16:Q16)</f>
        <v>1.8758185955948357</v>
      </c>
      <c r="S16" s="36">
        <f t="shared" ref="S16:S20" si="29">100*O16/R16</f>
        <v>37.089401027694713</v>
      </c>
      <c r="T16" s="36">
        <f t="shared" ref="T16:T20" si="30">100*P16/R16</f>
        <v>33.988718205788338</v>
      </c>
      <c r="U16" s="38">
        <f t="shared" ref="U16:U20" si="31">100*Q16/R16</f>
        <v>28.921880766516956</v>
      </c>
      <c r="V16" s="36">
        <f t="shared" ref="V16:V20" si="32">SUM(S16:U16)</f>
        <v>100</v>
      </c>
      <c r="Y16">
        <v>25.473011599544005</v>
      </c>
    </row>
    <row r="17" spans="1:25" x14ac:dyDescent="0.3">
      <c r="A17" t="s">
        <v>88</v>
      </c>
      <c r="B17">
        <v>35.560899999999997</v>
      </c>
      <c r="C17">
        <v>25.525600000000001</v>
      </c>
      <c r="D17">
        <v>35.482199999999999</v>
      </c>
      <c r="E17">
        <v>1.933E-2</v>
      </c>
      <c r="F17">
        <v>8.9999999999999993E-3</v>
      </c>
      <c r="G17">
        <v>1.755E-2</v>
      </c>
      <c r="H17">
        <v>96.614599999999996</v>
      </c>
      <c r="J17">
        <f t="shared" si="4"/>
        <v>1.5293333333333334E-2</v>
      </c>
      <c r="K17" s="22">
        <f t="shared" si="5"/>
        <v>152.93333333333334</v>
      </c>
      <c r="L17" s="3"/>
      <c r="N17" s="36">
        <f t="shared" si="24"/>
        <v>35.482199999999999</v>
      </c>
      <c r="O17" s="36">
        <f t="shared" si="25"/>
        <v>0.79618215845290075</v>
      </c>
      <c r="P17" s="36">
        <f t="shared" si="26"/>
        <v>0.63531244404655318</v>
      </c>
      <c r="Q17" s="36">
        <f t="shared" si="27"/>
        <v>0.47452495329597005</v>
      </c>
      <c r="R17" s="36">
        <f t="shared" si="28"/>
        <v>1.906019555795424</v>
      </c>
      <c r="S17" s="36">
        <f t="shared" si="29"/>
        <v>41.771982665762124</v>
      </c>
      <c r="T17" s="36">
        <f t="shared" si="30"/>
        <v>33.331895368797689</v>
      </c>
      <c r="U17" s="38">
        <f t="shared" si="31"/>
        <v>24.896121965440187</v>
      </c>
      <c r="V17" s="36">
        <f t="shared" si="32"/>
        <v>100</v>
      </c>
      <c r="Y17">
        <v>14.845633155186079</v>
      </c>
    </row>
    <row r="18" spans="1:25" x14ac:dyDescent="0.3">
      <c r="A18" t="s">
        <v>89</v>
      </c>
      <c r="B18">
        <v>40.366199999999999</v>
      </c>
      <c r="C18">
        <v>22.514800000000001</v>
      </c>
      <c r="D18">
        <v>35.700800000000001</v>
      </c>
      <c r="E18">
        <v>7.8479999999999994E-2</v>
      </c>
      <c r="F18">
        <v>7.6719999999999997E-2</v>
      </c>
      <c r="G18">
        <v>7.6670000000000002E-2</v>
      </c>
      <c r="H18">
        <v>98.813599999999994</v>
      </c>
      <c r="J18">
        <f t="shared" si="4"/>
        <v>7.7290000000000011E-2</v>
      </c>
      <c r="K18" s="22">
        <f t="shared" si="5"/>
        <v>772.90000000000009</v>
      </c>
      <c r="L18" s="3"/>
      <c r="N18" s="36">
        <f t="shared" si="24"/>
        <v>35.700800000000001</v>
      </c>
      <c r="O18" s="36">
        <f t="shared" si="25"/>
        <v>0.70227074235807863</v>
      </c>
      <c r="P18" s="36">
        <f t="shared" si="26"/>
        <v>0.63922649955237243</v>
      </c>
      <c r="Q18" s="36">
        <f t="shared" si="27"/>
        <v>0.53864691753402727</v>
      </c>
      <c r="R18" s="36">
        <f t="shared" si="28"/>
        <v>1.8801441594444785</v>
      </c>
      <c r="S18" s="36">
        <f t="shared" si="29"/>
        <v>37.351962551934143</v>
      </c>
      <c r="T18" s="36">
        <f t="shared" si="30"/>
        <v>33.998802503593289</v>
      </c>
      <c r="U18" s="38">
        <f t="shared" si="31"/>
        <v>28.64923494447255</v>
      </c>
      <c r="V18" s="36">
        <f t="shared" si="32"/>
        <v>99.999999999999986</v>
      </c>
      <c r="Y18">
        <v>28.090544058464925</v>
      </c>
    </row>
    <row r="19" spans="1:25" x14ac:dyDescent="0.3">
      <c r="A19" t="s">
        <v>90</v>
      </c>
      <c r="B19">
        <v>38.276000000000003</v>
      </c>
      <c r="C19">
        <v>23.744599999999998</v>
      </c>
      <c r="D19">
        <v>35.186599999999999</v>
      </c>
      <c r="E19">
        <v>1.529E-2</v>
      </c>
      <c r="F19">
        <v>1.1650000000000001E-2</v>
      </c>
      <c r="G19">
        <v>1.184E-2</v>
      </c>
      <c r="H19">
        <v>97.245999999999995</v>
      </c>
      <c r="J19">
        <f t="shared" si="4"/>
        <v>1.2926666666666664E-2</v>
      </c>
      <c r="K19" s="22">
        <f t="shared" si="5"/>
        <v>129.26666666666665</v>
      </c>
      <c r="L19" s="3"/>
      <c r="N19" s="36">
        <f t="shared" si="24"/>
        <v>35.186599999999999</v>
      </c>
      <c r="O19" s="36">
        <f t="shared" si="25"/>
        <v>0.74063006862133485</v>
      </c>
      <c r="P19" s="36">
        <f t="shared" si="26"/>
        <v>0.63001969561324977</v>
      </c>
      <c r="Q19" s="36">
        <f t="shared" si="27"/>
        <v>0.51075527088337347</v>
      </c>
      <c r="R19" s="36">
        <f t="shared" si="28"/>
        <v>1.8814050351179583</v>
      </c>
      <c r="S19" s="36">
        <f t="shared" si="29"/>
        <v>39.365796029928219</v>
      </c>
      <c r="T19" s="36">
        <f t="shared" si="30"/>
        <v>33.486659377083548</v>
      </c>
      <c r="U19" s="38">
        <f t="shared" si="31"/>
        <v>27.147544592988222</v>
      </c>
      <c r="V19" s="36">
        <f t="shared" si="32"/>
        <v>100</v>
      </c>
      <c r="Y19">
        <v>29.280311174244549</v>
      </c>
    </row>
    <row r="20" spans="1:25" x14ac:dyDescent="0.3">
      <c r="A20" t="s">
        <v>91</v>
      </c>
      <c r="B20">
        <v>40.289000000000001</v>
      </c>
      <c r="C20">
        <v>22.4117</v>
      </c>
      <c r="D20">
        <v>35.610999999999997</v>
      </c>
      <c r="E20">
        <v>5.7079999999999999E-2</v>
      </c>
      <c r="F20">
        <v>6.2239999999999997E-2</v>
      </c>
      <c r="G20">
        <v>5.4980000000000001E-2</v>
      </c>
      <c r="H20">
        <v>98.486099999999993</v>
      </c>
      <c r="J20">
        <f t="shared" si="4"/>
        <v>5.8100000000000006E-2</v>
      </c>
      <c r="K20" s="22">
        <f t="shared" si="5"/>
        <v>581.00000000000011</v>
      </c>
      <c r="L20" s="3"/>
      <c r="N20" s="36">
        <f t="shared" si="24"/>
        <v>35.610999999999997</v>
      </c>
      <c r="O20" s="36">
        <f t="shared" si="25"/>
        <v>0.69905489706799739</v>
      </c>
      <c r="P20" s="36">
        <f t="shared" si="26"/>
        <v>0.63761862130707248</v>
      </c>
      <c r="Q20" s="36">
        <f t="shared" si="27"/>
        <v>0.53761676007472647</v>
      </c>
      <c r="R20" s="36">
        <f t="shared" si="28"/>
        <v>1.8742902784497963</v>
      </c>
      <c r="S20" s="36">
        <f t="shared" si="29"/>
        <v>37.297045452648753</v>
      </c>
      <c r="T20" s="36">
        <f t="shared" si="30"/>
        <v>34.019203355973197</v>
      </c>
      <c r="U20" s="38">
        <f t="shared" si="31"/>
        <v>28.68375119137805</v>
      </c>
      <c r="V20" s="36">
        <f t="shared" si="32"/>
        <v>100</v>
      </c>
      <c r="Y20">
        <v>30.539270667825942</v>
      </c>
    </row>
    <row r="21" spans="1:25" x14ac:dyDescent="0.3">
      <c r="K21" s="22">
        <f>AVERAGE(K15:K20)</f>
        <v>462.47777777777782</v>
      </c>
      <c r="L21" s="3"/>
      <c r="U21" s="37">
        <f>MAX(U15:U20)-MIN(U15:U20)</f>
        <v>8.6818256756080672</v>
      </c>
      <c r="Y21">
        <v>28.802966147616988</v>
      </c>
    </row>
    <row r="22" spans="1:25" x14ac:dyDescent="0.3">
      <c r="A22" s="1" t="s">
        <v>80</v>
      </c>
      <c r="B22" s="6" t="s">
        <v>93</v>
      </c>
      <c r="K22" s="22"/>
      <c r="L22" s="3"/>
      <c r="Y22">
        <v>28.939811385146676</v>
      </c>
    </row>
    <row r="23" spans="1:25" x14ac:dyDescent="0.3">
      <c r="A23" t="s">
        <v>0</v>
      </c>
      <c r="B23" t="s">
        <v>12</v>
      </c>
      <c r="C23" t="s">
        <v>13</v>
      </c>
      <c r="D23" t="s">
        <v>14</v>
      </c>
      <c r="E23" t="s">
        <v>15</v>
      </c>
      <c r="F23" t="s">
        <v>15</v>
      </c>
      <c r="G23" t="s">
        <v>15</v>
      </c>
      <c r="H23" t="s">
        <v>29</v>
      </c>
      <c r="K23" s="22"/>
      <c r="L23" s="3"/>
      <c r="Y23">
        <v>25.86005036342905</v>
      </c>
    </row>
    <row r="24" spans="1:25" x14ac:dyDescent="0.3">
      <c r="A24" t="s">
        <v>94</v>
      </c>
      <c r="B24">
        <v>2.4061699999999999</v>
      </c>
      <c r="C24">
        <v>51.634300000000003</v>
      </c>
      <c r="D24">
        <v>43.139899999999997</v>
      </c>
      <c r="E24">
        <v>-7.5300000000000002E-3</v>
      </c>
      <c r="F24">
        <v>5.3600000000000002E-3</v>
      </c>
      <c r="G24">
        <v>1.41E-3</v>
      </c>
      <c r="H24">
        <v>97.179599999999994</v>
      </c>
      <c r="J24">
        <f t="shared" si="4"/>
        <v>-2.5333333333333333E-4</v>
      </c>
      <c r="K24" s="22">
        <f t="shared" si="5"/>
        <v>-2.5333333333333332</v>
      </c>
      <c r="L24" s="3"/>
      <c r="N24" s="36">
        <f t="shared" ref="N24" si="33">D24</f>
        <v>43.139899999999997</v>
      </c>
      <c r="O24" s="36">
        <f t="shared" ref="O24" si="34">C24/32.06</f>
        <v>1.6105520898315657</v>
      </c>
      <c r="P24" s="36">
        <f t="shared" ref="P24" si="35">(N24)/55.85</f>
        <v>0.77242435094001782</v>
      </c>
      <c r="Q24" s="36">
        <f t="shared" ref="Q24" si="36">(B24)/74.94</f>
        <v>3.210795302908994E-2</v>
      </c>
      <c r="R24" s="36">
        <f t="shared" ref="R24" si="37">SUM(O24:Q24)</f>
        <v>2.4150843938006732</v>
      </c>
      <c r="S24" s="36">
        <f t="shared" ref="S24" si="38">100*O24/R24</f>
        <v>66.687197100263788</v>
      </c>
      <c r="T24" s="36">
        <f t="shared" ref="T24" si="39">100*P24/R24</f>
        <v>31.983327494590615</v>
      </c>
      <c r="U24" s="38">
        <f t="shared" ref="U24" si="40">100*Q24/R24</f>
        <v>1.3294754051456117</v>
      </c>
      <c r="V24" s="36">
        <f t="shared" ref="V24" si="41">SUM(S24:U24)</f>
        <v>100.00000000000001</v>
      </c>
      <c r="Y24">
        <v>30.755374976081033</v>
      </c>
    </row>
    <row r="25" spans="1:25" x14ac:dyDescent="0.3">
      <c r="A25" t="s">
        <v>95</v>
      </c>
      <c r="B25">
        <v>0.36649999999999999</v>
      </c>
      <c r="C25">
        <v>53.612400000000001</v>
      </c>
      <c r="D25">
        <v>44.255699999999997</v>
      </c>
      <c r="E25">
        <v>-2.2599999999999999E-3</v>
      </c>
      <c r="F25">
        <v>-4.1599999999999996E-3</v>
      </c>
      <c r="G25">
        <v>1.3999999999999999E-4</v>
      </c>
      <c r="H25">
        <v>98.228300000000004</v>
      </c>
      <c r="J25">
        <f t="shared" si="4"/>
        <v>-2.0933333333333329E-3</v>
      </c>
      <c r="K25" s="22">
        <f t="shared" si="5"/>
        <v>-20.93333333333333</v>
      </c>
      <c r="L25" s="3"/>
      <c r="N25" s="36">
        <f t="shared" ref="N25:N30" si="42">D25</f>
        <v>44.255699999999997</v>
      </c>
      <c r="O25" s="36">
        <f t="shared" ref="O25:O30" si="43">C25/32.06</f>
        <v>1.672252027448534</v>
      </c>
      <c r="P25" s="36">
        <f t="shared" ref="P25:P30" si="44">(N25)/55.85</f>
        <v>0.7924028648164726</v>
      </c>
      <c r="Q25" s="36">
        <f t="shared" ref="Q25:Q30" si="45">(B25)/74.94</f>
        <v>4.8905791299706436E-3</v>
      </c>
      <c r="R25" s="36">
        <f t="shared" ref="R25:R30" si="46">SUM(O25:Q25)</f>
        <v>2.4695454713949774</v>
      </c>
      <c r="S25" s="36">
        <f t="shared" ref="S25:S30" si="47">100*O25/R25</f>
        <v>67.714972120109422</v>
      </c>
      <c r="T25" s="36">
        <f t="shared" ref="T25:T30" si="48">100*P25/R25</f>
        <v>32.086992282384109</v>
      </c>
      <c r="U25" s="38">
        <f t="shared" ref="U25:U30" si="49">100*Q25/R25</f>
        <v>0.19803559750645497</v>
      </c>
      <c r="V25" s="36">
        <f t="shared" ref="V25:V30" si="50">SUM(S25:U25)</f>
        <v>99.999999999999986</v>
      </c>
      <c r="Y25">
        <v>25.443596327611075</v>
      </c>
    </row>
    <row r="26" spans="1:25" x14ac:dyDescent="0.3">
      <c r="A26" t="s">
        <v>96</v>
      </c>
      <c r="B26">
        <v>2.6171500000000001</v>
      </c>
      <c r="C26">
        <v>51.552799999999998</v>
      </c>
      <c r="D26">
        <v>42.601599999999998</v>
      </c>
      <c r="E26">
        <v>8.0099999999999998E-3</v>
      </c>
      <c r="F26">
        <v>4.2500000000000003E-3</v>
      </c>
      <c r="G26">
        <v>1.0840000000000001E-2</v>
      </c>
      <c r="H26">
        <v>96.794700000000006</v>
      </c>
      <c r="J26">
        <f t="shared" si="4"/>
        <v>7.7000000000000011E-3</v>
      </c>
      <c r="K26" s="22">
        <f t="shared" si="5"/>
        <v>77.000000000000014</v>
      </c>
      <c r="L26" s="3"/>
      <c r="N26" s="36">
        <f t="shared" si="42"/>
        <v>42.601599999999998</v>
      </c>
      <c r="O26" s="36">
        <f t="shared" si="43"/>
        <v>1.6080099812850903</v>
      </c>
      <c r="P26" s="36">
        <f t="shared" si="44"/>
        <v>0.76278603401969558</v>
      </c>
      <c r="Q26" s="36">
        <f t="shared" si="45"/>
        <v>3.492327195089405E-2</v>
      </c>
      <c r="R26" s="36">
        <f t="shared" si="46"/>
        <v>2.4057192872556796</v>
      </c>
      <c r="S26" s="36">
        <f t="shared" si="47"/>
        <v>66.841131041495089</v>
      </c>
      <c r="T26" s="36">
        <f t="shared" si="48"/>
        <v>31.707192026125483</v>
      </c>
      <c r="U26" s="38">
        <f t="shared" si="49"/>
        <v>1.4516769323794514</v>
      </c>
      <c r="V26" s="36">
        <f t="shared" si="50"/>
        <v>100.00000000000003</v>
      </c>
      <c r="Y26">
        <v>27.335873944598152</v>
      </c>
    </row>
    <row r="27" spans="1:25" x14ac:dyDescent="0.3">
      <c r="A27" t="s">
        <v>97</v>
      </c>
      <c r="B27">
        <v>0.37168000000000001</v>
      </c>
      <c r="C27">
        <v>53.460999999999999</v>
      </c>
      <c r="D27">
        <v>44.701300000000003</v>
      </c>
      <c r="E27">
        <v>9.7999999999999997E-4</v>
      </c>
      <c r="F27">
        <v>-4.6499999999999996E-3</v>
      </c>
      <c r="G27">
        <v>2.3999999999999998E-3</v>
      </c>
      <c r="H27">
        <v>98.532799999999995</v>
      </c>
      <c r="J27">
        <f t="shared" si="4"/>
        <v>-4.2333333333333329E-4</v>
      </c>
      <c r="K27" s="22">
        <f t="shared" si="5"/>
        <v>-4.2333333333333325</v>
      </c>
      <c r="L27" s="3"/>
      <c r="N27" s="36">
        <f t="shared" si="42"/>
        <v>44.701300000000003</v>
      </c>
      <c r="O27" s="36">
        <f t="shared" si="43"/>
        <v>1.6675296319401121</v>
      </c>
      <c r="P27" s="36">
        <f t="shared" si="44"/>
        <v>0.80038137869292747</v>
      </c>
      <c r="Q27" s="36">
        <f t="shared" si="45"/>
        <v>4.9597010942087003E-3</v>
      </c>
      <c r="R27" s="36">
        <f t="shared" si="46"/>
        <v>2.4728707117272481</v>
      </c>
      <c r="S27" s="36">
        <f t="shared" si="47"/>
        <v>67.432948436490548</v>
      </c>
      <c r="T27" s="36">
        <f t="shared" si="48"/>
        <v>32.366487050747502</v>
      </c>
      <c r="U27" s="38">
        <f t="shared" si="49"/>
        <v>0.2005645127619492</v>
      </c>
      <c r="V27" s="36">
        <f t="shared" si="50"/>
        <v>99.999999999999986</v>
      </c>
      <c r="Y27">
        <v>31.058838417343093</v>
      </c>
    </row>
    <row r="28" spans="1:25" x14ac:dyDescent="0.3">
      <c r="A28" t="s">
        <v>98</v>
      </c>
      <c r="B28">
        <v>0.28062999999999999</v>
      </c>
      <c r="C28">
        <v>50.068100000000001</v>
      </c>
      <c r="D28">
        <v>41.857900000000001</v>
      </c>
      <c r="E28">
        <v>-5.0000000000000002E-5</v>
      </c>
      <c r="F28">
        <v>-9.8999999999999999E-4</v>
      </c>
      <c r="G28">
        <v>1.99E-3</v>
      </c>
      <c r="H28">
        <v>92.207499999999996</v>
      </c>
      <c r="J28">
        <f t="shared" si="4"/>
        <v>3.166666666666667E-4</v>
      </c>
      <c r="K28" s="22">
        <f t="shared" si="5"/>
        <v>3.166666666666667</v>
      </c>
      <c r="L28" s="3"/>
      <c r="N28" s="36">
        <f t="shared" si="42"/>
        <v>41.857900000000001</v>
      </c>
      <c r="O28" s="36">
        <f t="shared" si="43"/>
        <v>1.561699937616968</v>
      </c>
      <c r="P28" s="36">
        <f t="shared" si="44"/>
        <v>0.74947000895255145</v>
      </c>
      <c r="Q28" s="36">
        <f t="shared" si="45"/>
        <v>3.7447291166266346E-3</v>
      </c>
      <c r="R28" s="36">
        <f t="shared" si="46"/>
        <v>2.3149146756861461</v>
      </c>
      <c r="S28" s="36">
        <f t="shared" si="47"/>
        <v>67.462526978627253</v>
      </c>
      <c r="T28" s="36">
        <f t="shared" si="48"/>
        <v>32.375707702073591</v>
      </c>
      <c r="U28" s="38">
        <f t="shared" si="49"/>
        <v>0.1617653192991525</v>
      </c>
      <c r="V28" s="36">
        <f t="shared" si="50"/>
        <v>100</v>
      </c>
      <c r="Y28">
        <f>_xlfn.STDEV.P(Y3:Y27)</f>
        <v>3.3495562677842945</v>
      </c>
    </row>
    <row r="29" spans="1:25" x14ac:dyDescent="0.3">
      <c r="A29" t="s">
        <v>99</v>
      </c>
      <c r="B29">
        <v>0.26345000000000002</v>
      </c>
      <c r="C29">
        <v>53.449199999999998</v>
      </c>
      <c r="D29">
        <v>44.4527</v>
      </c>
      <c r="E29">
        <v>-7.0600000000000003E-3</v>
      </c>
      <c r="F29">
        <v>-6.8500000000000002E-3</v>
      </c>
      <c r="G29">
        <v>-4.1900000000000001E-3</v>
      </c>
      <c r="H29">
        <v>98.147199999999998</v>
      </c>
      <c r="J29">
        <f t="shared" si="4"/>
        <v>-6.0333333333333341E-3</v>
      </c>
      <c r="K29" s="22">
        <f t="shared" si="5"/>
        <v>-60.333333333333343</v>
      </c>
      <c r="L29" s="3"/>
      <c r="N29" s="36">
        <f t="shared" si="42"/>
        <v>44.4527</v>
      </c>
      <c r="O29" s="36">
        <f t="shared" si="43"/>
        <v>1.6671615720524016</v>
      </c>
      <c r="P29" s="36">
        <f t="shared" si="44"/>
        <v>0.795930170098478</v>
      </c>
      <c r="Q29" s="36">
        <f t="shared" si="45"/>
        <v>3.5154790499065925E-3</v>
      </c>
      <c r="R29" s="36">
        <f t="shared" si="46"/>
        <v>2.4666072212007863</v>
      </c>
      <c r="S29" s="36">
        <f t="shared" si="47"/>
        <v>67.58926016768892</v>
      </c>
      <c r="T29" s="36">
        <f t="shared" si="48"/>
        <v>32.268216976637476</v>
      </c>
      <c r="U29" s="38">
        <f t="shared" si="49"/>
        <v>0.14252285567360001</v>
      </c>
      <c r="V29" s="36">
        <f t="shared" si="50"/>
        <v>100</v>
      </c>
    </row>
    <row r="30" spans="1:25" x14ac:dyDescent="0.3">
      <c r="A30" t="s">
        <v>100</v>
      </c>
      <c r="B30">
        <v>1.3168</v>
      </c>
      <c r="C30">
        <v>52.537199999999999</v>
      </c>
      <c r="D30">
        <v>43.667499999999997</v>
      </c>
      <c r="E30">
        <v>4.4900000000000001E-3</v>
      </c>
      <c r="F30">
        <v>-9.3000000000000005E-4</v>
      </c>
      <c r="G30">
        <v>2.3900000000000002E-3</v>
      </c>
      <c r="H30">
        <v>97.5274</v>
      </c>
      <c r="J30">
        <f t="shared" si="4"/>
        <v>1.9833333333333335E-3</v>
      </c>
      <c r="K30" s="22">
        <f t="shared" si="5"/>
        <v>19.833333333333336</v>
      </c>
      <c r="L30" s="3"/>
      <c r="N30" s="36">
        <f t="shared" si="42"/>
        <v>43.667499999999997</v>
      </c>
      <c r="O30" s="36">
        <f t="shared" si="43"/>
        <v>1.6387149095446036</v>
      </c>
      <c r="P30" s="36">
        <f t="shared" si="44"/>
        <v>0.78187108325872867</v>
      </c>
      <c r="Q30" s="36">
        <f t="shared" si="45"/>
        <v>1.7571390445689887E-2</v>
      </c>
      <c r="R30" s="36">
        <f t="shared" si="46"/>
        <v>2.4381573832490222</v>
      </c>
      <c r="S30" s="36">
        <f t="shared" si="47"/>
        <v>67.211203050432161</v>
      </c>
      <c r="T30" s="36">
        <f t="shared" si="48"/>
        <v>32.068113757973599</v>
      </c>
      <c r="U30" s="38">
        <f t="shared" si="49"/>
        <v>0.72068319159424932</v>
      </c>
      <c r="V30" s="36">
        <f t="shared" si="50"/>
        <v>100</v>
      </c>
    </row>
    <row r="31" spans="1:25" x14ac:dyDescent="0.3">
      <c r="K31" s="22">
        <f>AVERAGE(K24:K30)</f>
        <v>1.7095238095238108</v>
      </c>
      <c r="L31" s="3"/>
      <c r="U31" s="37">
        <f>MAX(U24:U30)-MIN(U24:U30)</f>
        <v>1.3091540767058514</v>
      </c>
    </row>
    <row r="32" spans="1:25" x14ac:dyDescent="0.3">
      <c r="A32" s="1" t="s">
        <v>82</v>
      </c>
      <c r="B32" s="1" t="s">
        <v>81</v>
      </c>
      <c r="K32" s="22"/>
      <c r="L32" s="3"/>
    </row>
    <row r="33" spans="1:33" x14ac:dyDescent="0.3">
      <c r="A33" t="s">
        <v>0</v>
      </c>
      <c r="B33" t="s">
        <v>12</v>
      </c>
      <c r="C33" t="s">
        <v>13</v>
      </c>
      <c r="D33" t="s">
        <v>14</v>
      </c>
      <c r="E33" t="s">
        <v>15</v>
      </c>
      <c r="F33" t="s">
        <v>15</v>
      </c>
      <c r="G33" t="s">
        <v>15</v>
      </c>
      <c r="H33" t="s">
        <v>29</v>
      </c>
      <c r="K33" s="22"/>
      <c r="L33" s="3"/>
    </row>
    <row r="34" spans="1:33" x14ac:dyDescent="0.3">
      <c r="A34" t="s">
        <v>101</v>
      </c>
      <c r="B34">
        <v>36.050800000000002</v>
      </c>
      <c r="C34">
        <v>25.2667</v>
      </c>
      <c r="D34">
        <v>34.590600000000002</v>
      </c>
      <c r="E34">
        <v>1.712E-2</v>
      </c>
      <c r="F34">
        <v>1.3610000000000001E-2</v>
      </c>
      <c r="G34">
        <v>1.1679999999999999E-2</v>
      </c>
      <c r="H34">
        <v>95.950500000000005</v>
      </c>
      <c r="J34">
        <f t="shared" si="4"/>
        <v>1.4136666666666667E-2</v>
      </c>
      <c r="K34" s="22">
        <f t="shared" si="5"/>
        <v>141.36666666666667</v>
      </c>
      <c r="L34" s="3"/>
      <c r="N34" s="36">
        <f t="shared" ref="N34" si="51">D34</f>
        <v>34.590600000000002</v>
      </c>
      <c r="O34" s="36">
        <f t="shared" ref="O34" si="52">C34/32.06</f>
        <v>0.78810667498440423</v>
      </c>
      <c r="P34" s="36">
        <f t="shared" ref="P34" si="53">(N34)/55.85</f>
        <v>0.61934825425246198</v>
      </c>
      <c r="Q34" s="36">
        <f t="shared" ref="Q34" si="54">(B34)/74.94</f>
        <v>0.4810621830797972</v>
      </c>
      <c r="R34" s="36">
        <f t="shared" ref="R34" si="55">SUM(O34:Q34)</f>
        <v>1.8885171123166633</v>
      </c>
      <c r="S34" s="36">
        <f t="shared" ref="S34" si="56">100*O34/R34</f>
        <v>41.731508274109608</v>
      </c>
      <c r="T34" s="36">
        <f t="shared" ref="T34" si="57">100*P34/R34</f>
        <v>32.795480126346384</v>
      </c>
      <c r="U34" s="38">
        <f t="shared" ref="U34" si="58">100*Q34/R34</f>
        <v>25.473011599544005</v>
      </c>
      <c r="V34" s="36">
        <f t="shared" ref="V34" si="59">SUM(S34:U34)</f>
        <v>100</v>
      </c>
    </row>
    <row r="35" spans="1:33" x14ac:dyDescent="0.3">
      <c r="A35" t="s">
        <v>102</v>
      </c>
      <c r="B35">
        <v>24.0336</v>
      </c>
      <c r="C35">
        <v>36.8904</v>
      </c>
      <c r="D35">
        <v>38.474499999999999</v>
      </c>
      <c r="E35">
        <v>2.5159999999999998E-2</v>
      </c>
      <c r="F35">
        <v>3.022E-2</v>
      </c>
      <c r="G35">
        <v>1.9210000000000001E-2</v>
      </c>
      <c r="H35">
        <v>99.473100000000002</v>
      </c>
      <c r="J35">
        <f t="shared" si="4"/>
        <v>2.4863333333333335E-2</v>
      </c>
      <c r="K35" s="22">
        <f t="shared" si="5"/>
        <v>248.63333333333335</v>
      </c>
      <c r="L35" s="3"/>
      <c r="N35" s="36">
        <f t="shared" ref="N35:N37" si="60">D35</f>
        <v>38.474499999999999</v>
      </c>
      <c r="O35" s="36">
        <f t="shared" ref="O35:O37" si="61">C35/32.06</f>
        <v>1.1506674984404242</v>
      </c>
      <c r="P35" s="36">
        <f t="shared" ref="P35:P37" si="62">(N35)/55.85</f>
        <v>0.68888988361683079</v>
      </c>
      <c r="Q35" s="36">
        <f t="shared" ref="Q35:Q37" si="63">(B35)/74.94</f>
        <v>0.32070456365092076</v>
      </c>
      <c r="R35" s="36">
        <f t="shared" ref="R35:R37" si="64">SUM(O35:Q35)</f>
        <v>2.1602619457081755</v>
      </c>
      <c r="S35" s="36">
        <f t="shared" ref="S35:S37" si="65">100*O35/R35</f>
        <v>53.265183915611367</v>
      </c>
      <c r="T35" s="36">
        <f t="shared" ref="T35:T37" si="66">100*P35/R35</f>
        <v>31.889182929202569</v>
      </c>
      <c r="U35" s="38">
        <f t="shared" ref="U35:U37" si="67">100*Q35/R35</f>
        <v>14.845633155186079</v>
      </c>
      <c r="V35" s="36">
        <f t="shared" ref="V35:V37" si="68">SUM(S35:U35)</f>
        <v>100.00000000000001</v>
      </c>
    </row>
    <row r="36" spans="1:33" x14ac:dyDescent="0.3">
      <c r="A36" t="s">
        <v>103</v>
      </c>
      <c r="B36">
        <v>39.560200000000002</v>
      </c>
      <c r="C36">
        <v>23.079000000000001</v>
      </c>
      <c r="D36">
        <v>35.268700000000003</v>
      </c>
      <c r="E36">
        <v>4.7550000000000002E-2</v>
      </c>
      <c r="F36">
        <v>4.7100000000000003E-2</v>
      </c>
      <c r="G36">
        <v>4.8829999999999998E-2</v>
      </c>
      <c r="H36">
        <v>98.051299999999998</v>
      </c>
      <c r="J36">
        <f t="shared" si="4"/>
        <v>4.7826666666666663E-2</v>
      </c>
      <c r="K36" s="22">
        <f t="shared" si="5"/>
        <v>478.26666666666665</v>
      </c>
      <c r="L36" s="3"/>
      <c r="N36" s="36">
        <f t="shared" si="60"/>
        <v>35.268700000000003</v>
      </c>
      <c r="O36" s="36">
        <f t="shared" si="61"/>
        <v>0.71986899563318774</v>
      </c>
      <c r="P36" s="36">
        <f t="shared" si="62"/>
        <v>0.63148970456580134</v>
      </c>
      <c r="Q36" s="36">
        <f t="shared" si="63"/>
        <v>0.52789164665065391</v>
      </c>
      <c r="R36" s="36">
        <f t="shared" si="64"/>
        <v>1.8792503468496431</v>
      </c>
      <c r="S36" s="36">
        <f t="shared" si="65"/>
        <v>38.306178675979446</v>
      </c>
      <c r="T36" s="36">
        <f t="shared" si="66"/>
        <v>33.603277265555626</v>
      </c>
      <c r="U36" s="38">
        <f t="shared" si="67"/>
        <v>28.090544058464925</v>
      </c>
      <c r="V36" s="36">
        <f t="shared" si="68"/>
        <v>100</v>
      </c>
    </row>
    <row r="37" spans="1:33" x14ac:dyDescent="0.3">
      <c r="A37" t="s">
        <v>104</v>
      </c>
      <c r="B37">
        <v>40.844799999999999</v>
      </c>
      <c r="C37">
        <v>22.188400000000001</v>
      </c>
      <c r="D37">
        <v>34.867699999999999</v>
      </c>
      <c r="E37">
        <v>4.8829999999999998E-2</v>
      </c>
      <c r="F37">
        <v>4.5370000000000001E-2</v>
      </c>
      <c r="G37">
        <v>4.5620000000000001E-2</v>
      </c>
      <c r="H37">
        <v>98.040700000000001</v>
      </c>
      <c r="J37">
        <f t="shared" si="4"/>
        <v>4.6606666666666664E-2</v>
      </c>
      <c r="K37" s="22">
        <f t="shared" si="5"/>
        <v>466.06666666666666</v>
      </c>
      <c r="L37" s="3"/>
      <c r="N37" s="36">
        <f t="shared" si="60"/>
        <v>34.867699999999999</v>
      </c>
      <c r="O37" s="36">
        <f t="shared" si="61"/>
        <v>0.69208983156581405</v>
      </c>
      <c r="P37" s="36">
        <f t="shared" si="62"/>
        <v>0.62430975828111013</v>
      </c>
      <c r="Q37" s="36">
        <f t="shared" si="63"/>
        <v>0.54503336002135039</v>
      </c>
      <c r="R37" s="36">
        <f t="shared" si="64"/>
        <v>1.8614329498682747</v>
      </c>
      <c r="S37" s="36">
        <f t="shared" si="65"/>
        <v>37.180486765037131</v>
      </c>
      <c r="T37" s="36">
        <f t="shared" si="66"/>
        <v>33.539202060718317</v>
      </c>
      <c r="U37" s="38">
        <f t="shared" si="67"/>
        <v>29.280311174244549</v>
      </c>
      <c r="V37" s="36">
        <f t="shared" si="68"/>
        <v>99.999999999999986</v>
      </c>
    </row>
    <row r="38" spans="1:33" x14ac:dyDescent="0.3">
      <c r="K38" s="22">
        <f>AVERAGE(K34:K37)</f>
        <v>333.58333333333331</v>
      </c>
      <c r="L38" s="3"/>
      <c r="U38" s="37">
        <f>MAX(U34:U37)-MIN(U34:U37)</f>
        <v>14.43467801905847</v>
      </c>
    </row>
    <row r="39" spans="1:33" x14ac:dyDescent="0.3">
      <c r="A39" s="1" t="s">
        <v>84</v>
      </c>
      <c r="B39" s="1" t="s">
        <v>83</v>
      </c>
      <c r="K39" s="22"/>
      <c r="L39" s="3"/>
      <c r="X39" s="1" t="s">
        <v>83</v>
      </c>
      <c r="Z39" s="5" t="s">
        <v>680</v>
      </c>
    </row>
    <row r="40" spans="1:33" x14ac:dyDescent="0.3">
      <c r="A40" t="s">
        <v>0</v>
      </c>
      <c r="B40" t="s">
        <v>12</v>
      </c>
      <c r="C40" t="s">
        <v>13</v>
      </c>
      <c r="D40" t="s">
        <v>14</v>
      </c>
      <c r="E40" t="s">
        <v>15</v>
      </c>
      <c r="F40" t="s">
        <v>15</v>
      </c>
      <c r="G40" t="s">
        <v>15</v>
      </c>
      <c r="H40" t="s">
        <v>29</v>
      </c>
      <c r="K40" s="22"/>
      <c r="L40" s="3"/>
      <c r="W40" t="s">
        <v>0</v>
      </c>
      <c r="X40" t="s">
        <v>13</v>
      </c>
      <c r="Y40" t="s">
        <v>380</v>
      </c>
      <c r="Z40" t="s">
        <v>12</v>
      </c>
      <c r="AA40" t="s">
        <v>15</v>
      </c>
      <c r="AB40" t="s">
        <v>15</v>
      </c>
      <c r="AC40" t="s">
        <v>15</v>
      </c>
      <c r="AD40" t="s">
        <v>29</v>
      </c>
    </row>
    <row r="41" spans="1:33" x14ac:dyDescent="0.3">
      <c r="A41" t="s">
        <v>105</v>
      </c>
      <c r="B41">
        <v>42.607500000000002</v>
      </c>
      <c r="C41">
        <v>21.0382</v>
      </c>
      <c r="D41">
        <v>35.573599999999999</v>
      </c>
      <c r="E41">
        <v>3.3180000000000001E-2</v>
      </c>
      <c r="F41">
        <v>2.5260000000000001E-2</v>
      </c>
      <c r="G41">
        <v>2.9399999999999999E-2</v>
      </c>
      <c r="H41">
        <v>99.307100000000005</v>
      </c>
      <c r="J41">
        <f t="shared" si="4"/>
        <v>2.928E-2</v>
      </c>
      <c r="K41" s="22">
        <f t="shared" si="5"/>
        <v>292.8</v>
      </c>
      <c r="L41" s="3"/>
      <c r="N41" s="36">
        <f t="shared" ref="N41" si="69">D41</f>
        <v>35.573599999999999</v>
      </c>
      <c r="O41" s="36">
        <f t="shared" ref="O41" si="70">C41/32.06</f>
        <v>0.65621334996880842</v>
      </c>
      <c r="P41" s="36">
        <f t="shared" ref="P41" si="71">(N41)/55.85</f>
        <v>0.63694897045658005</v>
      </c>
      <c r="Q41" s="36">
        <f t="shared" ref="Q41" si="72">(B41)/74.94</f>
        <v>0.56855484387510014</v>
      </c>
      <c r="R41" s="36">
        <f t="shared" ref="R41" si="73">SUM(O41:Q41)</f>
        <v>1.8617171643004888</v>
      </c>
      <c r="S41" s="36">
        <f t="shared" ref="S41" si="74">100*O41/R41</f>
        <v>35.247746679897553</v>
      </c>
      <c r="T41" s="36">
        <f t="shared" ref="T41" si="75">100*P41/R41</f>
        <v>34.212982652276487</v>
      </c>
      <c r="U41" s="38">
        <f t="shared" ref="U41" si="76">100*Q41/R41</f>
        <v>30.539270667825942</v>
      </c>
      <c r="V41" s="36">
        <f t="shared" ref="V41" si="77">SUM(S41:U41)</f>
        <v>99.999999999999986</v>
      </c>
      <c r="W41" t="s">
        <v>675</v>
      </c>
      <c r="X41">
        <v>20.360800000000001</v>
      </c>
      <c r="Y41">
        <v>34.9634</v>
      </c>
      <c r="Z41">
        <v>42.038600000000002</v>
      </c>
      <c r="AA41">
        <v>1.9550000000000001E-2</v>
      </c>
      <c r="AB41">
        <v>1.4590000000000001E-2</v>
      </c>
      <c r="AC41">
        <v>1.553E-2</v>
      </c>
      <c r="AD41">
        <v>97.412400000000005</v>
      </c>
      <c r="AF41">
        <f t="shared" ref="AF41" si="78">AVERAGE(AA41:AC41)</f>
        <v>1.6556666666666667E-2</v>
      </c>
      <c r="AG41" s="22">
        <f t="shared" ref="AG41" si="79">AF41*10000</f>
        <v>165.56666666666666</v>
      </c>
    </row>
    <row r="42" spans="1:33" x14ac:dyDescent="0.3">
      <c r="A42" t="s">
        <v>106</v>
      </c>
      <c r="B42">
        <v>40.3675</v>
      </c>
      <c r="C42">
        <v>22.3398</v>
      </c>
      <c r="D42">
        <v>35.447600000000001</v>
      </c>
      <c r="E42">
        <v>9.1590000000000005E-2</v>
      </c>
      <c r="F42">
        <v>9.3240000000000003E-2</v>
      </c>
      <c r="G42">
        <v>9.1350000000000001E-2</v>
      </c>
      <c r="H42">
        <v>98.431100000000001</v>
      </c>
      <c r="J42">
        <f t="shared" si="4"/>
        <v>9.2059999999999989E-2</v>
      </c>
      <c r="K42" s="22">
        <f t="shared" si="5"/>
        <v>920.59999999999991</v>
      </c>
      <c r="L42" s="3"/>
      <c r="N42" s="36">
        <f t="shared" ref="N42:N45" si="80">D42</f>
        <v>35.447600000000001</v>
      </c>
      <c r="O42" s="36">
        <f t="shared" ref="O42:O45" si="81">C42/32.06</f>
        <v>0.69681222707423573</v>
      </c>
      <c r="P42" s="36">
        <f t="shared" ref="P42:P45" si="82">(N42)/55.85</f>
        <v>0.63469292748433304</v>
      </c>
      <c r="Q42" s="36">
        <f t="shared" ref="Q42:Q45" si="83">(B42)/74.94</f>
        <v>0.53866426474512941</v>
      </c>
      <c r="R42" s="36">
        <f t="shared" ref="R42:R45" si="84">SUM(O42:Q42)</f>
        <v>1.8701694193036982</v>
      </c>
      <c r="S42" s="36">
        <f t="shared" ref="S42:S45" si="85">100*O42/R42</f>
        <v>37.2593103000087</v>
      </c>
      <c r="T42" s="36">
        <f t="shared" ref="T42:T45" si="86">100*P42/R42</f>
        <v>33.937723552374308</v>
      </c>
      <c r="U42" s="38">
        <f t="shared" ref="U42:U45" si="87">100*Q42/R42</f>
        <v>28.802966147616988</v>
      </c>
      <c r="V42" s="36">
        <f t="shared" ref="V42:V45" si="88">SUM(S42:U42)</f>
        <v>100</v>
      </c>
      <c r="W42" t="s">
        <v>676</v>
      </c>
      <c r="X42">
        <v>21.7912</v>
      </c>
      <c r="Y42">
        <v>35.203699999999998</v>
      </c>
      <c r="Z42">
        <v>40.025599999999997</v>
      </c>
      <c r="AA42">
        <v>6.6570000000000004E-2</v>
      </c>
      <c r="AB42">
        <v>6.6930000000000003E-2</v>
      </c>
      <c r="AC42">
        <v>6.9150000000000003E-2</v>
      </c>
      <c r="AD42">
        <v>97.223100000000002</v>
      </c>
      <c r="AF42">
        <f t="shared" ref="AF42:AF45" si="89">AVERAGE(AA42:AC42)</f>
        <v>6.7549999999999999E-2</v>
      </c>
      <c r="AG42" s="22">
        <f t="shared" ref="AG42:AG45" si="90">AF42*10000</f>
        <v>675.5</v>
      </c>
    </row>
    <row r="43" spans="1:33" x14ac:dyDescent="0.3">
      <c r="A43" t="s">
        <v>107</v>
      </c>
      <c r="B43">
        <v>40.516500000000001</v>
      </c>
      <c r="C43">
        <v>22.278300000000002</v>
      </c>
      <c r="D43">
        <v>35.333500000000001</v>
      </c>
      <c r="E43">
        <v>1.149E-2</v>
      </c>
      <c r="F43">
        <v>1.111E-2</v>
      </c>
      <c r="G43">
        <v>1.175E-2</v>
      </c>
      <c r="H43">
        <v>98.162700000000001</v>
      </c>
      <c r="J43">
        <f t="shared" si="4"/>
        <v>1.1450000000000002E-2</v>
      </c>
      <c r="K43" s="22">
        <f t="shared" si="5"/>
        <v>114.50000000000001</v>
      </c>
      <c r="L43" s="3"/>
      <c r="N43" s="36">
        <f t="shared" si="80"/>
        <v>35.333500000000001</v>
      </c>
      <c r="O43" s="36">
        <f t="shared" si="81"/>
        <v>0.69489394884591393</v>
      </c>
      <c r="P43" s="36">
        <f t="shared" si="82"/>
        <v>0.63264995523724266</v>
      </c>
      <c r="Q43" s="36">
        <f t="shared" si="83"/>
        <v>0.54065252201761416</v>
      </c>
      <c r="R43" s="36">
        <f t="shared" si="84"/>
        <v>1.8681964261007709</v>
      </c>
      <c r="S43" s="36">
        <f t="shared" si="85"/>
        <v>37.195978920496621</v>
      </c>
      <c r="T43" s="36">
        <f t="shared" si="86"/>
        <v>33.864209694356703</v>
      </c>
      <c r="U43" s="38">
        <f t="shared" si="87"/>
        <v>28.939811385146676</v>
      </c>
      <c r="V43" s="36">
        <f t="shared" si="88"/>
        <v>100</v>
      </c>
      <c r="W43" t="s">
        <v>677</v>
      </c>
      <c r="X43">
        <v>21.797799999999999</v>
      </c>
      <c r="Y43">
        <v>35.339199999999998</v>
      </c>
      <c r="Z43">
        <v>40.103000000000002</v>
      </c>
      <c r="AA43">
        <v>1.146E-2</v>
      </c>
      <c r="AB43">
        <v>1.3050000000000001E-2</v>
      </c>
      <c r="AC43">
        <v>1.179E-2</v>
      </c>
      <c r="AD43">
        <v>97.276300000000006</v>
      </c>
      <c r="AF43">
        <f t="shared" si="89"/>
        <v>1.21E-2</v>
      </c>
      <c r="AG43" s="22">
        <f t="shared" si="90"/>
        <v>121</v>
      </c>
    </row>
    <row r="44" spans="1:33" x14ac:dyDescent="0.3">
      <c r="A44" t="s">
        <v>108</v>
      </c>
      <c r="B44">
        <v>34.265799999999999</v>
      </c>
      <c r="C44">
        <v>23.041499999999999</v>
      </c>
      <c r="D44">
        <v>33.0745</v>
      </c>
      <c r="E44">
        <v>8.5699999999999995E-3</v>
      </c>
      <c r="F44">
        <v>3.2499999999999999E-3</v>
      </c>
      <c r="G44">
        <v>4.1399999999999996E-3</v>
      </c>
      <c r="H44" s="6">
        <v>90.397900000000007</v>
      </c>
      <c r="J44">
        <f t="shared" si="4"/>
        <v>5.3199999999999992E-3</v>
      </c>
      <c r="K44" s="22">
        <f t="shared" si="5"/>
        <v>53.199999999999989</v>
      </c>
      <c r="L44" s="3"/>
      <c r="N44" s="36">
        <f t="shared" si="80"/>
        <v>33.0745</v>
      </c>
      <c r="O44" s="36">
        <f t="shared" si="81"/>
        <v>0.71869931378664997</v>
      </c>
      <c r="P44" s="36">
        <f t="shared" si="82"/>
        <v>0.5922023276633841</v>
      </c>
      <c r="Q44" s="36">
        <f t="shared" si="83"/>
        <v>0.45724312783560184</v>
      </c>
      <c r="R44" s="36">
        <f t="shared" si="84"/>
        <v>1.768144769285636</v>
      </c>
      <c r="S44" s="36">
        <f t="shared" si="85"/>
        <v>40.647085367168103</v>
      </c>
      <c r="T44" s="36">
        <f t="shared" si="86"/>
        <v>33.492864269402844</v>
      </c>
      <c r="U44" s="38">
        <f t="shared" si="87"/>
        <v>25.86005036342905</v>
      </c>
      <c r="V44" s="36">
        <f t="shared" si="88"/>
        <v>100</v>
      </c>
      <c r="W44" t="s">
        <v>678</v>
      </c>
      <c r="X44">
        <v>24.609100000000002</v>
      </c>
      <c r="Y44">
        <v>36.097799999999999</v>
      </c>
      <c r="Z44">
        <v>36.090699999999998</v>
      </c>
      <c r="AA44">
        <v>6.8900000000000003E-3</v>
      </c>
      <c r="AB44">
        <v>1.052E-2</v>
      </c>
      <c r="AC44">
        <v>6.4400000000000004E-3</v>
      </c>
      <c r="AD44">
        <v>96.8215</v>
      </c>
      <c r="AF44">
        <f t="shared" si="89"/>
        <v>7.9500000000000005E-3</v>
      </c>
      <c r="AG44" s="22">
        <f t="shared" si="90"/>
        <v>79.5</v>
      </c>
    </row>
    <row r="45" spans="1:33" x14ac:dyDescent="0.3">
      <c r="A45" t="s">
        <v>109</v>
      </c>
      <c r="B45">
        <v>42.568800000000003</v>
      </c>
      <c r="C45">
        <v>20.718900000000001</v>
      </c>
      <c r="D45">
        <v>35.334299999999999</v>
      </c>
      <c r="E45">
        <v>-1.49E-3</v>
      </c>
      <c r="F45">
        <v>4.0499999999999998E-3</v>
      </c>
      <c r="G45">
        <v>1.82E-3</v>
      </c>
      <c r="H45">
        <v>98.626300000000001</v>
      </c>
      <c r="J45">
        <f t="shared" si="4"/>
        <v>1.4600000000000001E-3</v>
      </c>
      <c r="K45" s="22">
        <f t="shared" si="5"/>
        <v>14.600000000000001</v>
      </c>
      <c r="L45" s="3"/>
      <c r="N45" s="36">
        <f t="shared" si="80"/>
        <v>35.334299999999999</v>
      </c>
      <c r="O45" s="36">
        <f t="shared" si="81"/>
        <v>0.64625389893948848</v>
      </c>
      <c r="P45" s="36">
        <f t="shared" si="82"/>
        <v>0.632664279319606</v>
      </c>
      <c r="Q45" s="36">
        <f t="shared" si="83"/>
        <v>0.5680384307445957</v>
      </c>
      <c r="R45" s="36">
        <f t="shared" si="84"/>
        <v>1.8469566090036902</v>
      </c>
      <c r="S45" s="36">
        <f t="shared" si="85"/>
        <v>34.990204739465931</v>
      </c>
      <c r="T45" s="36">
        <f t="shared" si="86"/>
        <v>34.254420284453033</v>
      </c>
      <c r="U45" s="38">
        <f t="shared" si="87"/>
        <v>30.755374976081033</v>
      </c>
      <c r="V45" s="36">
        <f t="shared" si="88"/>
        <v>99.999999999999986</v>
      </c>
      <c r="W45" t="s">
        <v>679</v>
      </c>
      <c r="X45">
        <v>20.215299999999999</v>
      </c>
      <c r="Y45">
        <v>34.6265</v>
      </c>
      <c r="Z45">
        <v>42.020099999999999</v>
      </c>
      <c r="AA45">
        <v>-2.0000000000000002E-5</v>
      </c>
      <c r="AB45">
        <v>4.8300000000000001E-3</v>
      </c>
      <c r="AC45">
        <v>1.0000000000000001E-5</v>
      </c>
      <c r="AD45">
        <v>96.866699999999994</v>
      </c>
      <c r="AF45">
        <f t="shared" si="89"/>
        <v>1.6066666666666666E-3</v>
      </c>
      <c r="AG45" s="22">
        <f t="shared" si="90"/>
        <v>16.066666666666666</v>
      </c>
    </row>
    <row r="46" spans="1:33" x14ac:dyDescent="0.3">
      <c r="K46" s="22">
        <f>AVERAGE(K41:K45)</f>
        <v>279.14</v>
      </c>
      <c r="L46" s="3"/>
      <c r="U46" s="37">
        <f>MAX(U41:U45)-MIN(U41:U45)</f>
        <v>4.8953246126519829</v>
      </c>
    </row>
    <row r="47" spans="1:33" x14ac:dyDescent="0.3">
      <c r="A47" s="1" t="s">
        <v>92</v>
      </c>
      <c r="B47" s="1" t="s">
        <v>85</v>
      </c>
      <c r="K47" s="22"/>
      <c r="L47" s="3"/>
    </row>
    <row r="48" spans="1:33" x14ac:dyDescent="0.3">
      <c r="A48" t="s">
        <v>0</v>
      </c>
      <c r="B48" t="s">
        <v>12</v>
      </c>
      <c r="C48" t="s">
        <v>13</v>
      </c>
      <c r="D48" t="s">
        <v>14</v>
      </c>
      <c r="E48" t="s">
        <v>15</v>
      </c>
      <c r="F48" t="s">
        <v>15</v>
      </c>
      <c r="G48" t="s">
        <v>15</v>
      </c>
      <c r="H48" t="s">
        <v>29</v>
      </c>
      <c r="K48" s="22"/>
      <c r="L48" s="3"/>
    </row>
    <row r="49" spans="1:22" x14ac:dyDescent="0.3">
      <c r="A49" t="s">
        <v>110</v>
      </c>
      <c r="B49">
        <v>35.75</v>
      </c>
      <c r="C49">
        <v>25.1006</v>
      </c>
      <c r="D49">
        <v>34.344999999999999</v>
      </c>
      <c r="E49">
        <v>1.6299999999999999E-3</v>
      </c>
      <c r="F49">
        <v>8.2199999999999999E-3</v>
      </c>
      <c r="G49">
        <v>6.4200000000000004E-3</v>
      </c>
      <c r="H49">
        <v>95.2119</v>
      </c>
      <c r="J49">
        <f t="shared" si="4"/>
        <v>5.423333333333333E-3</v>
      </c>
      <c r="K49" s="22">
        <f t="shared" si="5"/>
        <v>54.233333333333327</v>
      </c>
      <c r="L49" s="3"/>
      <c r="N49" s="36">
        <f t="shared" ref="N49" si="91">D49</f>
        <v>34.344999999999999</v>
      </c>
      <c r="O49" s="36">
        <f t="shared" ref="O49" si="92">C49/32.06</f>
        <v>0.78292576419213966</v>
      </c>
      <c r="P49" s="36">
        <f t="shared" ref="P49" si="93">(N49)/55.85</f>
        <v>0.61495076096687551</v>
      </c>
      <c r="Q49" s="36">
        <f t="shared" ref="Q49" si="94">(B49)/74.94</f>
        <v>0.47704830531091541</v>
      </c>
      <c r="R49" s="36">
        <f t="shared" ref="R49" si="95">SUM(O49:Q49)</f>
        <v>1.8749248304699304</v>
      </c>
      <c r="S49" s="36">
        <f t="shared" ref="S49" si="96">100*O49/R49</f>
        <v>41.757714841074858</v>
      </c>
      <c r="T49" s="36">
        <f t="shared" ref="T49" si="97">100*P49/R49</f>
        <v>32.798688831314081</v>
      </c>
      <c r="U49" s="38">
        <f t="shared" ref="U49" si="98">100*Q49/R49</f>
        <v>25.443596327611075</v>
      </c>
      <c r="V49" s="36">
        <f t="shared" ref="V49" si="99">SUM(S49:U49)</f>
        <v>100.00000000000001</v>
      </c>
    </row>
    <row r="50" spans="1:22" x14ac:dyDescent="0.3">
      <c r="A50" t="s">
        <v>111</v>
      </c>
      <c r="B50">
        <v>38.0717</v>
      </c>
      <c r="C50">
        <v>23.647099999999998</v>
      </c>
      <c r="D50">
        <v>34.227800000000002</v>
      </c>
      <c r="E50">
        <v>7.2399999999999999E-3</v>
      </c>
      <c r="F50">
        <v>1.07E-3</v>
      </c>
      <c r="G50">
        <v>4.1200000000000004E-3</v>
      </c>
      <c r="H50">
        <v>95.959000000000003</v>
      </c>
      <c r="J50">
        <f t="shared" si="4"/>
        <v>4.1433333333333331E-3</v>
      </c>
      <c r="K50" s="22">
        <f t="shared" si="5"/>
        <v>41.43333333333333</v>
      </c>
      <c r="L50" s="3"/>
      <c r="N50" s="36">
        <f t="shared" ref="N50:N51" si="100">D50</f>
        <v>34.227800000000002</v>
      </c>
      <c r="O50" s="36">
        <f t="shared" ref="O50:O51" si="101">C50/32.06</f>
        <v>0.73758889582033671</v>
      </c>
      <c r="P50" s="36">
        <f t="shared" ref="P50:P51" si="102">(N50)/55.85</f>
        <v>0.61285228290062665</v>
      </c>
      <c r="Q50" s="36">
        <f t="shared" ref="Q50:Q51" si="103">(B50)/74.94</f>
        <v>0.50802908993861762</v>
      </c>
      <c r="R50" s="36">
        <f t="shared" ref="R50:R51" si="104">SUM(O50:Q50)</f>
        <v>1.8584702686595809</v>
      </c>
      <c r="S50" s="36">
        <f t="shared" ref="S50:S51" si="105">100*O50/R50</f>
        <v>39.687957792960646</v>
      </c>
      <c r="T50" s="36">
        <f t="shared" ref="T50:T51" si="106">100*P50/R50</f>
        <v>32.976168262441213</v>
      </c>
      <c r="U50" s="38">
        <f t="shared" ref="U50:U51" si="107">100*Q50/R50</f>
        <v>27.335873944598152</v>
      </c>
      <c r="V50" s="36">
        <f t="shared" ref="V50:V51" si="108">SUM(S50:U50)</f>
        <v>100</v>
      </c>
    </row>
    <row r="51" spans="1:22" x14ac:dyDescent="0.3">
      <c r="A51" t="s">
        <v>112</v>
      </c>
      <c r="B51">
        <v>40.224800000000002</v>
      </c>
      <c r="C51">
        <v>19.488600000000002</v>
      </c>
      <c r="D51">
        <v>32.592100000000002</v>
      </c>
      <c r="E51">
        <v>5.1130000000000002E-2</v>
      </c>
      <c r="F51">
        <v>5.1830000000000001E-2</v>
      </c>
      <c r="G51">
        <v>5.0869999999999999E-2</v>
      </c>
      <c r="H51">
        <v>92.459299999999999</v>
      </c>
      <c r="J51">
        <f t="shared" si="4"/>
        <v>5.1276666666666665E-2</v>
      </c>
      <c r="K51" s="22">
        <f t="shared" si="5"/>
        <v>512.76666666666665</v>
      </c>
      <c r="L51" s="3"/>
      <c r="N51" s="36">
        <f t="shared" si="100"/>
        <v>32.592100000000002</v>
      </c>
      <c r="O51" s="36">
        <f t="shared" si="101"/>
        <v>0.60787897691827819</v>
      </c>
      <c r="P51" s="36">
        <f t="shared" si="102"/>
        <v>0.58356490599820954</v>
      </c>
      <c r="Q51" s="36">
        <f t="shared" si="103"/>
        <v>0.53676007472644782</v>
      </c>
      <c r="R51" s="36">
        <f t="shared" si="104"/>
        <v>1.7282039576429356</v>
      </c>
      <c r="S51" s="36">
        <f t="shared" si="105"/>
        <v>35.174029907173271</v>
      </c>
      <c r="T51" s="36">
        <f t="shared" si="106"/>
        <v>33.76713167548364</v>
      </c>
      <c r="U51" s="38">
        <f t="shared" si="107"/>
        <v>31.058838417343093</v>
      </c>
      <c r="V51" s="36">
        <f t="shared" si="108"/>
        <v>100.00000000000001</v>
      </c>
    </row>
    <row r="52" spans="1:22" x14ac:dyDescent="0.3">
      <c r="K52" s="22">
        <f>AVERAGE(K49:K51)</f>
        <v>202.8111111111111</v>
      </c>
      <c r="U52" s="37">
        <f>MAX(U49:U51)-MIN(U49:U51)</f>
        <v>5.6152420897320177</v>
      </c>
    </row>
  </sheetData>
  <conditionalFormatting sqref="K5:K51">
    <cfRule type="cellIs" dxfId="111" priority="3" operator="greaterThan">
      <formula>100</formula>
    </cfRule>
  </conditionalFormatting>
  <conditionalFormatting sqref="AG41:AG45">
    <cfRule type="cellIs" dxfId="110" priority="2" operator="greaterThan">
      <formula>100</formula>
    </cfRule>
  </conditionalFormatting>
  <conditionalFormatting sqref="K52">
    <cfRule type="cellIs" dxfId="109" priority="1" operator="greaterThan">
      <formula>100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X86"/>
  <sheetViews>
    <sheetView topLeftCell="A4" zoomScaleNormal="100" workbookViewId="0">
      <pane ySplit="1" topLeftCell="A5" activePane="bottomLeft" state="frozen"/>
      <selection activeCell="B4" sqref="B4"/>
      <selection pane="bottomLeft" activeCell="E65" sqref="E65"/>
    </sheetView>
  </sheetViews>
  <sheetFormatPr defaultRowHeight="14.4" x14ac:dyDescent="0.3"/>
  <cols>
    <col min="11" max="11" width="8.88671875" style="19"/>
    <col min="14" max="14" width="6" bestFit="1" customWidth="1"/>
    <col min="15" max="17" width="3.5546875" bestFit="1" customWidth="1"/>
  </cols>
  <sheetData>
    <row r="3" spans="1:24" x14ac:dyDescent="0.3">
      <c r="A3" t="s">
        <v>16</v>
      </c>
    </row>
    <row r="4" spans="1:24" x14ac:dyDescent="0.3">
      <c r="N4" t="s">
        <v>60</v>
      </c>
      <c r="O4" t="s">
        <v>61</v>
      </c>
      <c r="P4" t="s">
        <v>62</v>
      </c>
      <c r="Q4" t="s">
        <v>63</v>
      </c>
      <c r="R4" t="s">
        <v>64</v>
      </c>
      <c r="S4" t="s">
        <v>65</v>
      </c>
      <c r="T4" t="s">
        <v>66</v>
      </c>
      <c r="U4" t="s">
        <v>67</v>
      </c>
    </row>
    <row r="5" spans="1:24" x14ac:dyDescent="0.3">
      <c r="A5" s="1" t="s">
        <v>17</v>
      </c>
      <c r="B5" s="1" t="s">
        <v>18</v>
      </c>
      <c r="C5" s="1"/>
    </row>
    <row r="6" spans="1:24" x14ac:dyDescent="0.3">
      <c r="A6" t="s">
        <v>0</v>
      </c>
      <c r="B6" t="s">
        <v>12</v>
      </c>
      <c r="C6" t="s">
        <v>13</v>
      </c>
      <c r="D6" t="s">
        <v>14</v>
      </c>
      <c r="E6" t="s">
        <v>15</v>
      </c>
      <c r="F6" t="s">
        <v>15</v>
      </c>
      <c r="G6" t="s">
        <v>15</v>
      </c>
      <c r="H6" t="s">
        <v>29</v>
      </c>
      <c r="K6" s="21" t="s">
        <v>68</v>
      </c>
      <c r="X6">
        <v>30.946632863291168</v>
      </c>
    </row>
    <row r="7" spans="1:24" x14ac:dyDescent="0.3">
      <c r="A7" t="s">
        <v>1</v>
      </c>
      <c r="B7">
        <v>1.91109</v>
      </c>
      <c r="C7">
        <v>52.003500000000003</v>
      </c>
      <c r="D7">
        <v>44.299399999999999</v>
      </c>
      <c r="E7">
        <v>-4.5100000000000001E-3</v>
      </c>
      <c r="F7">
        <v>-5.0800000000000003E-3</v>
      </c>
      <c r="G7">
        <v>3.2399999999999998E-3</v>
      </c>
      <c r="H7">
        <v>98.207599999999999</v>
      </c>
      <c r="J7">
        <f>AVERAGE(E7:G7)</f>
        <v>-2.1166666666666673E-3</v>
      </c>
      <c r="K7" s="18">
        <f>J7*10000</f>
        <v>-21.166666666666671</v>
      </c>
      <c r="L7" s="2"/>
      <c r="N7" s="3">
        <f>D7</f>
        <v>44.299399999999999</v>
      </c>
      <c r="O7" s="3">
        <f>C7/32.06</f>
        <v>1.6220679975046788</v>
      </c>
      <c r="P7" s="3">
        <f>(N7)/55.85</f>
        <v>0.79318531781557744</v>
      </c>
      <c r="Q7" s="3">
        <f>(B7)/74.94</f>
        <v>2.550160128102482E-2</v>
      </c>
      <c r="R7" s="3">
        <f>SUM(O7:Q7)</f>
        <v>2.4407549166012807</v>
      </c>
      <c r="S7" s="3">
        <f>100*O7/R7</f>
        <v>66.457635155085015</v>
      </c>
      <c r="T7" s="3">
        <f>100*P7/R7</f>
        <v>32.497540511772378</v>
      </c>
      <c r="U7" s="3">
        <f>100*Q7/R7</f>
        <v>1.0448243331426108</v>
      </c>
      <c r="V7" s="3">
        <f>SUM(S7:U7)</f>
        <v>100.00000000000001</v>
      </c>
      <c r="X7">
        <v>30.38063502451411</v>
      </c>
    </row>
    <row r="8" spans="1:24" x14ac:dyDescent="0.3">
      <c r="A8" t="s">
        <v>2</v>
      </c>
      <c r="B8">
        <v>4.6999999999999999E-4</v>
      </c>
      <c r="C8">
        <v>53.752000000000002</v>
      </c>
      <c r="D8">
        <v>45.5916</v>
      </c>
      <c r="E8">
        <v>-3.2100000000000002E-3</v>
      </c>
      <c r="F8">
        <v>-5.5000000000000003E-4</v>
      </c>
      <c r="G8">
        <v>-4.2000000000000002E-4</v>
      </c>
      <c r="H8">
        <v>99.3399</v>
      </c>
      <c r="J8">
        <f t="shared" ref="J8:J17" si="0">AVERAGE(E8:G8)</f>
        <v>-1.3933333333333334E-3</v>
      </c>
      <c r="K8" s="18">
        <f t="shared" ref="K8:K65" si="1">J8*10000</f>
        <v>-13.933333333333335</v>
      </c>
      <c r="L8" s="2"/>
      <c r="N8" s="3">
        <f t="shared" ref="N8:N17" si="2">D8</f>
        <v>45.5916</v>
      </c>
      <c r="O8" s="3">
        <f>C8/32.06</f>
        <v>1.6766063630692452</v>
      </c>
      <c r="P8" s="3">
        <f>(N8)/55.85</f>
        <v>0.81632229185317817</v>
      </c>
      <c r="Q8" s="3">
        <f>(B8)/74.94</f>
        <v>6.2716840138777692E-6</v>
      </c>
      <c r="R8" s="3">
        <f>SUM(O8:Q8)</f>
        <v>2.4929349266064373</v>
      </c>
      <c r="S8" s="3">
        <f>100*O8/R8</f>
        <v>67.254317197583759</v>
      </c>
      <c r="T8" s="3">
        <f>100*P8/R8</f>
        <v>32.745431224087937</v>
      </c>
      <c r="U8" s="3">
        <f>100*Q8/R8</f>
        <v>2.5157832829656883E-4</v>
      </c>
      <c r="V8" s="3">
        <f t="shared" ref="V8:V17" si="3">SUM(S8:U8)</f>
        <v>100</v>
      </c>
      <c r="X8">
        <v>30.112910026816316</v>
      </c>
    </row>
    <row r="9" spans="1:24" x14ac:dyDescent="0.3">
      <c r="A9" t="s">
        <v>3</v>
      </c>
      <c r="B9">
        <v>2.0593300000000001</v>
      </c>
      <c r="C9">
        <v>51.982300000000002</v>
      </c>
      <c r="D9">
        <v>44.636200000000002</v>
      </c>
      <c r="E9">
        <v>6.1399999999999996E-3</v>
      </c>
      <c r="F9">
        <v>1.66E-3</v>
      </c>
      <c r="G9">
        <v>6.2399999999999999E-3</v>
      </c>
      <c r="H9">
        <v>98.691900000000004</v>
      </c>
      <c r="J9">
        <f t="shared" si="0"/>
        <v>4.6800000000000001E-3</v>
      </c>
      <c r="K9" s="18">
        <f t="shared" si="1"/>
        <v>46.800000000000004</v>
      </c>
      <c r="L9" s="2"/>
      <c r="N9" s="3">
        <f t="shared" si="2"/>
        <v>44.636200000000002</v>
      </c>
      <c r="O9" s="3">
        <f t="shared" ref="O9:O17" si="4">C9/32.06</f>
        <v>1.6214067373674359</v>
      </c>
      <c r="P9" s="3">
        <f t="shared" ref="P9:P17" si="5">(N9)/55.85</f>
        <v>0.79921575649059984</v>
      </c>
      <c r="Q9" s="3">
        <f t="shared" ref="Q9:Q17" si="6">(B9)/74.94</f>
        <v>2.747971710701895E-2</v>
      </c>
      <c r="R9" s="3">
        <f t="shared" ref="R9:R17" si="7">SUM(O9:Q9)</f>
        <v>2.4481022109650548</v>
      </c>
      <c r="S9" s="3">
        <f t="shared" ref="S9:S17" si="8">100*O9/R9</f>
        <v>66.231170010187967</v>
      </c>
      <c r="T9" s="3">
        <f t="shared" ref="T9:T17" si="9">100*P9/R9</f>
        <v>32.646339393466128</v>
      </c>
      <c r="U9" s="3">
        <f t="shared" ref="U9:U17" si="10">100*Q9/R9</f>
        <v>1.1224905963459058</v>
      </c>
      <c r="V9" s="3">
        <f t="shared" si="3"/>
        <v>100.00000000000001</v>
      </c>
      <c r="X9">
        <v>31.168687479402074</v>
      </c>
    </row>
    <row r="10" spans="1:24" x14ac:dyDescent="0.3">
      <c r="A10" t="s">
        <v>4</v>
      </c>
      <c r="B10">
        <v>2.72892</v>
      </c>
      <c r="C10">
        <v>51.553699999999999</v>
      </c>
      <c r="D10">
        <v>43.620600000000003</v>
      </c>
      <c r="E10">
        <v>2.16E-3</v>
      </c>
      <c r="F10">
        <v>2.3000000000000001E-4</v>
      </c>
      <c r="G10">
        <v>3.82E-3</v>
      </c>
      <c r="H10">
        <v>97.909499999999994</v>
      </c>
      <c r="J10">
        <f t="shared" si="0"/>
        <v>2.0700000000000002E-3</v>
      </c>
      <c r="K10" s="18">
        <f t="shared" si="1"/>
        <v>20.700000000000003</v>
      </c>
      <c r="L10" s="2"/>
      <c r="N10" s="3">
        <f t="shared" si="2"/>
        <v>43.620600000000003</v>
      </c>
      <c r="O10" s="3">
        <f t="shared" si="4"/>
        <v>1.6080380536494072</v>
      </c>
      <c r="P10" s="3">
        <f t="shared" si="5"/>
        <v>0.7810313339301701</v>
      </c>
      <c r="Q10" s="3">
        <f t="shared" si="6"/>
        <v>3.6414731785428346E-2</v>
      </c>
      <c r="R10" s="3">
        <f t="shared" si="7"/>
        <v>2.4254841193650059</v>
      </c>
      <c r="S10" s="3">
        <f t="shared" si="8"/>
        <v>66.297612126621274</v>
      </c>
      <c r="T10" s="3">
        <f t="shared" si="9"/>
        <v>32.201049171768844</v>
      </c>
      <c r="U10" s="3">
        <f t="shared" si="10"/>
        <v>1.5013387016098774</v>
      </c>
      <c r="V10" s="3">
        <f t="shared" si="3"/>
        <v>100</v>
      </c>
      <c r="X10">
        <v>31.068799089235892</v>
      </c>
    </row>
    <row r="11" spans="1:24" s="23" customFormat="1" x14ac:dyDescent="0.3">
      <c r="A11" s="23" t="s">
        <v>5</v>
      </c>
      <c r="B11" s="23">
        <v>1.848E-2</v>
      </c>
      <c r="C11" s="23">
        <v>53.248399999999997</v>
      </c>
      <c r="D11" s="23">
        <v>45.4056</v>
      </c>
      <c r="E11" s="23">
        <v>-2.99E-3</v>
      </c>
      <c r="F11" s="23">
        <v>8.4000000000000003E-4</v>
      </c>
      <c r="G11" s="23">
        <v>-3.31E-3</v>
      </c>
      <c r="H11" s="23">
        <v>98.667100000000005</v>
      </c>
      <c r="J11" s="23">
        <f t="shared" si="0"/>
        <v>-1.8199999999999998E-3</v>
      </c>
      <c r="K11" s="18">
        <f t="shared" si="1"/>
        <v>-18.2</v>
      </c>
      <c r="L11" s="53"/>
      <c r="N11" s="36">
        <f t="shared" si="2"/>
        <v>45.4056</v>
      </c>
      <c r="O11" s="36">
        <f t="shared" si="4"/>
        <v>1.6608983156581407</v>
      </c>
      <c r="P11" s="36">
        <f t="shared" si="5"/>
        <v>0.81299194270367048</v>
      </c>
      <c r="Q11" s="36">
        <f t="shared" si="6"/>
        <v>2.465972778222578E-4</v>
      </c>
      <c r="R11" s="36">
        <f t="shared" si="7"/>
        <v>2.474136855639633</v>
      </c>
      <c r="S11" s="36">
        <f t="shared" si="8"/>
        <v>67.130414062271129</v>
      </c>
      <c r="T11" s="36">
        <f t="shared" si="9"/>
        <v>32.859618935408065</v>
      </c>
      <c r="U11" s="36">
        <f t="shared" si="10"/>
        <v>9.9670023208358674E-3</v>
      </c>
      <c r="V11" s="36">
        <f t="shared" si="3"/>
        <v>100.00000000000003</v>
      </c>
      <c r="X11" s="23">
        <v>27.204440507561348</v>
      </c>
    </row>
    <row r="12" spans="1:24" s="23" customFormat="1" x14ac:dyDescent="0.3">
      <c r="A12" s="23" t="s">
        <v>6</v>
      </c>
      <c r="B12" s="23">
        <v>1.9785299999999999</v>
      </c>
      <c r="C12" s="23">
        <v>51.770099999999999</v>
      </c>
      <c r="D12" s="23">
        <v>44.408700000000003</v>
      </c>
      <c r="E12" s="23">
        <v>5.7099999999999998E-3</v>
      </c>
      <c r="F12" s="23">
        <v>4.0400000000000002E-3</v>
      </c>
      <c r="G12" s="23">
        <v>2.32E-3</v>
      </c>
      <c r="H12" s="23">
        <v>98.169300000000007</v>
      </c>
      <c r="J12" s="23">
        <f t="shared" si="0"/>
        <v>4.0233333333333336E-3</v>
      </c>
      <c r="K12" s="18">
        <f t="shared" si="1"/>
        <v>40.233333333333334</v>
      </c>
      <c r="L12" s="53"/>
      <c r="N12" s="36">
        <f t="shared" si="2"/>
        <v>44.408700000000003</v>
      </c>
      <c r="O12" s="36">
        <f t="shared" si="4"/>
        <v>1.6147878976918277</v>
      </c>
      <c r="P12" s="36">
        <f t="shared" si="5"/>
        <v>0.79514234556848706</v>
      </c>
      <c r="Q12" s="36">
        <f t="shared" si="6"/>
        <v>2.6401521216973579E-2</v>
      </c>
      <c r="R12" s="36">
        <f t="shared" si="7"/>
        <v>2.4363317644772882</v>
      </c>
      <c r="S12" s="36">
        <f t="shared" si="8"/>
        <v>66.279474792230459</v>
      </c>
      <c r="T12" s="36">
        <f t="shared" si="9"/>
        <v>32.636866504061025</v>
      </c>
      <c r="U12" s="36">
        <f t="shared" si="10"/>
        <v>1.0836587037085235</v>
      </c>
      <c r="V12" s="36">
        <f t="shared" si="3"/>
        <v>100</v>
      </c>
      <c r="X12" s="23">
        <v>29.927426904663818</v>
      </c>
    </row>
    <row r="13" spans="1:24" s="23" customFormat="1" ht="15" customHeight="1" x14ac:dyDescent="0.3">
      <c r="A13" s="23" t="s">
        <v>7</v>
      </c>
      <c r="B13" s="23">
        <v>43.1999</v>
      </c>
      <c r="C13" s="23">
        <v>20.834099999999999</v>
      </c>
      <c r="D13" s="23">
        <v>35.5456</v>
      </c>
      <c r="E13" s="23">
        <v>-3.5000000000000001E-3</v>
      </c>
      <c r="F13" s="23">
        <v>-2.5500000000000002E-3</v>
      </c>
      <c r="G13" s="23">
        <v>1.1999999999999999E-3</v>
      </c>
      <c r="H13" s="23">
        <v>99.574799999999996</v>
      </c>
      <c r="J13" s="23">
        <f t="shared" si="0"/>
        <v>-1.6166666666666666E-3</v>
      </c>
      <c r="K13" s="18">
        <f t="shared" si="1"/>
        <v>-16.166666666666668</v>
      </c>
      <c r="L13" s="53"/>
      <c r="N13" s="36">
        <f t="shared" si="2"/>
        <v>35.5456</v>
      </c>
      <c r="O13" s="36">
        <f t="shared" si="4"/>
        <v>0.64984716157205236</v>
      </c>
      <c r="P13" s="36">
        <f t="shared" si="5"/>
        <v>0.63644762757385853</v>
      </c>
      <c r="Q13" s="36">
        <f t="shared" si="6"/>
        <v>0.57645983453429406</v>
      </c>
      <c r="R13" s="36">
        <f t="shared" si="7"/>
        <v>1.8627546236802051</v>
      </c>
      <c r="S13" s="36">
        <f t="shared" si="8"/>
        <v>34.886353431143981</v>
      </c>
      <c r="T13" s="36">
        <f t="shared" si="9"/>
        <v>34.167013705564848</v>
      </c>
      <c r="U13" s="54">
        <f t="shared" si="10"/>
        <v>30.946632863291168</v>
      </c>
      <c r="V13" s="36">
        <f t="shared" si="3"/>
        <v>100</v>
      </c>
      <c r="X13" s="23">
        <v>30.963378077308214</v>
      </c>
    </row>
    <row r="14" spans="1:24" s="23" customFormat="1" x14ac:dyDescent="0.3">
      <c r="A14" s="23" t="s">
        <v>8</v>
      </c>
      <c r="B14" s="23">
        <v>42.300800000000002</v>
      </c>
      <c r="C14" s="23">
        <v>21.256699999999999</v>
      </c>
      <c r="D14" s="23">
        <v>35.2121</v>
      </c>
      <c r="E14" s="23">
        <v>1.17E-2</v>
      </c>
      <c r="F14" s="23">
        <v>7.9500000000000005E-3</v>
      </c>
      <c r="G14" s="23">
        <v>1.227E-2</v>
      </c>
      <c r="H14" s="23">
        <v>98.801599999999993</v>
      </c>
      <c r="J14" s="23">
        <f t="shared" si="0"/>
        <v>1.0640000000000002E-2</v>
      </c>
      <c r="K14" s="18">
        <f t="shared" si="1"/>
        <v>106.40000000000002</v>
      </c>
      <c r="L14" s="53"/>
      <c r="N14" s="36">
        <f t="shared" si="2"/>
        <v>35.2121</v>
      </c>
      <c r="O14" s="36">
        <f t="shared" si="4"/>
        <v>0.663028696194635</v>
      </c>
      <c r="P14" s="36">
        <f t="shared" si="5"/>
        <v>0.63047627573858545</v>
      </c>
      <c r="Q14" s="36">
        <f t="shared" si="6"/>
        <v>0.56446223645583138</v>
      </c>
      <c r="R14" s="36">
        <f t="shared" si="7"/>
        <v>1.8579672083890519</v>
      </c>
      <c r="S14" s="36">
        <f t="shared" si="8"/>
        <v>35.685704957597892</v>
      </c>
      <c r="T14" s="36">
        <f t="shared" si="9"/>
        <v>33.933660017887995</v>
      </c>
      <c r="U14" s="54">
        <f t="shared" si="10"/>
        <v>30.38063502451411</v>
      </c>
      <c r="V14" s="36">
        <f t="shared" si="3"/>
        <v>100</v>
      </c>
      <c r="X14" s="23">
        <v>30.649765854589202</v>
      </c>
    </row>
    <row r="15" spans="1:24" s="23" customFormat="1" x14ac:dyDescent="0.3">
      <c r="A15" s="23" t="s">
        <v>9</v>
      </c>
      <c r="B15" s="23">
        <v>43.3996</v>
      </c>
      <c r="C15" s="23">
        <v>21.3308</v>
      </c>
      <c r="D15" s="23">
        <v>37.906100000000002</v>
      </c>
      <c r="E15" s="23">
        <v>-3.29E-3</v>
      </c>
      <c r="F15" s="23">
        <v>-1.9400000000000001E-3</v>
      </c>
      <c r="G15" s="23">
        <v>-4.7699999999999999E-3</v>
      </c>
      <c r="H15" s="23">
        <v>102.626</v>
      </c>
      <c r="J15" s="23">
        <f t="shared" si="0"/>
        <v>-3.3333333333333335E-3</v>
      </c>
      <c r="K15" s="18">
        <f t="shared" si="1"/>
        <v>-33.333333333333336</v>
      </c>
      <c r="L15" s="53"/>
      <c r="N15" s="36">
        <f t="shared" si="2"/>
        <v>37.906100000000002</v>
      </c>
      <c r="O15" s="36">
        <f t="shared" si="4"/>
        <v>0.66533998752339363</v>
      </c>
      <c r="P15" s="36">
        <f t="shared" si="5"/>
        <v>0.67871262309758285</v>
      </c>
      <c r="Q15" s="36">
        <f t="shared" si="6"/>
        <v>0.57912463303976514</v>
      </c>
      <c r="R15" s="36">
        <f t="shared" si="7"/>
        <v>1.9231772436607417</v>
      </c>
      <c r="S15" s="36">
        <f t="shared" si="8"/>
        <v>34.595874598480997</v>
      </c>
      <c r="T15" s="36">
        <f t="shared" si="9"/>
        <v>35.291215374702674</v>
      </c>
      <c r="U15" s="54">
        <f t="shared" si="10"/>
        <v>30.112910026816316</v>
      </c>
      <c r="V15" s="36">
        <f t="shared" si="3"/>
        <v>99.999999999999972</v>
      </c>
      <c r="X15" s="23">
        <v>25.679889455788061</v>
      </c>
    </row>
    <row r="16" spans="1:24" s="23" customFormat="1" x14ac:dyDescent="0.3">
      <c r="A16" s="23" t="s">
        <v>10</v>
      </c>
      <c r="B16" s="23">
        <v>42.992100000000001</v>
      </c>
      <c r="C16" s="23">
        <v>20.5413</v>
      </c>
      <c r="D16" s="23">
        <v>34.972499999999997</v>
      </c>
      <c r="E16" s="23">
        <v>6.7000000000000002E-4</v>
      </c>
      <c r="F16" s="23">
        <v>-8.4000000000000003E-4</v>
      </c>
      <c r="G16" s="23">
        <v>4.1999999999999997E-3</v>
      </c>
      <c r="H16" s="23">
        <v>98.509900000000002</v>
      </c>
      <c r="J16" s="23">
        <f t="shared" si="0"/>
        <v>1.3433333333333333E-3</v>
      </c>
      <c r="K16" s="18">
        <f t="shared" si="1"/>
        <v>13.433333333333334</v>
      </c>
      <c r="L16" s="53"/>
      <c r="N16" s="36">
        <f t="shared" si="2"/>
        <v>34.972499999999997</v>
      </c>
      <c r="O16" s="36">
        <f t="shared" si="4"/>
        <v>0.64071428571428568</v>
      </c>
      <c r="P16" s="36">
        <f t="shared" si="5"/>
        <v>0.62618621307072508</v>
      </c>
      <c r="Q16" s="36">
        <f t="shared" si="6"/>
        <v>0.57368694955964772</v>
      </c>
      <c r="R16" s="36">
        <f t="shared" si="7"/>
        <v>1.8405874483446585</v>
      </c>
      <c r="S16" s="36">
        <f t="shared" si="8"/>
        <v>34.810314842172552</v>
      </c>
      <c r="T16" s="36">
        <f t="shared" si="9"/>
        <v>34.020997678425374</v>
      </c>
      <c r="U16" s="54">
        <f t="shared" si="10"/>
        <v>31.168687479402074</v>
      </c>
      <c r="V16" s="36">
        <f t="shared" si="3"/>
        <v>100</v>
      </c>
      <c r="X16" s="23">
        <v>26.29295024961262</v>
      </c>
    </row>
    <row r="17" spans="1:24" s="23" customFormat="1" x14ac:dyDescent="0.3">
      <c r="A17" s="23" t="s">
        <v>11</v>
      </c>
      <c r="B17" s="23">
        <v>2.1373600000000001</v>
      </c>
      <c r="C17" s="23">
        <v>51.994700000000002</v>
      </c>
      <c r="D17" s="23">
        <v>44.244700000000002</v>
      </c>
      <c r="E17" s="23">
        <v>2.2200000000000002E-3</v>
      </c>
      <c r="F17" s="23">
        <v>3.0300000000000001E-3</v>
      </c>
      <c r="G17" s="23">
        <v>6.2100000000000002E-3</v>
      </c>
      <c r="H17" s="23">
        <v>98.388199999999998</v>
      </c>
      <c r="J17" s="23">
        <f t="shared" si="0"/>
        <v>3.8200000000000005E-3</v>
      </c>
      <c r="K17" s="18">
        <f t="shared" si="1"/>
        <v>38.200000000000003</v>
      </c>
      <c r="L17" s="53"/>
      <c r="N17" s="36">
        <f t="shared" si="2"/>
        <v>44.244700000000002</v>
      </c>
      <c r="O17" s="36">
        <f t="shared" si="4"/>
        <v>1.6217935121646911</v>
      </c>
      <c r="P17" s="36">
        <f t="shared" si="5"/>
        <v>0.79220590868397489</v>
      </c>
      <c r="Q17" s="36">
        <f t="shared" si="6"/>
        <v>2.8520950093408062E-2</v>
      </c>
      <c r="R17" s="36">
        <f t="shared" si="7"/>
        <v>2.4425203709420744</v>
      </c>
      <c r="S17" s="36">
        <f t="shared" si="8"/>
        <v>66.398361768388</v>
      </c>
      <c r="T17" s="36">
        <f t="shared" si="9"/>
        <v>32.433952981871059</v>
      </c>
      <c r="U17" s="36">
        <f t="shared" si="10"/>
        <v>1.1676852497409305</v>
      </c>
      <c r="V17" s="36">
        <f t="shared" si="3"/>
        <v>99.999999999999986</v>
      </c>
      <c r="X17" s="23">
        <v>29.299088800032589</v>
      </c>
    </row>
    <row r="18" spans="1:24" x14ac:dyDescent="0.3">
      <c r="K18" s="18">
        <f>AVERAGE(K13:K16)</f>
        <v>17.583333333333336</v>
      </c>
      <c r="L18" s="2"/>
      <c r="N18" s="3"/>
      <c r="O18" s="3"/>
      <c r="P18" s="3"/>
      <c r="Q18" s="3"/>
      <c r="R18" s="3"/>
      <c r="S18" s="3"/>
      <c r="T18" s="3"/>
      <c r="U18" s="37">
        <f>MAX(U13:U16)-MIN(U13:U16)</f>
        <v>1.0557774525857582</v>
      </c>
      <c r="V18" s="3"/>
      <c r="X18">
        <v>28.508730009123582</v>
      </c>
    </row>
    <row r="19" spans="1:24" x14ac:dyDescent="0.3">
      <c r="A19" s="1" t="s">
        <v>19</v>
      </c>
      <c r="B19" s="1" t="s">
        <v>20</v>
      </c>
      <c r="K19" s="18"/>
      <c r="L19" s="2"/>
      <c r="N19" s="3"/>
      <c r="O19" s="3"/>
      <c r="P19" s="3"/>
      <c r="Q19" s="3"/>
      <c r="R19" s="3"/>
      <c r="S19" s="3"/>
      <c r="T19" s="3"/>
      <c r="U19" s="3"/>
      <c r="V19" s="3"/>
      <c r="X19">
        <v>24.999255527801729</v>
      </c>
    </row>
    <row r="20" spans="1:24" x14ac:dyDescent="0.3">
      <c r="A20" t="s">
        <v>0</v>
      </c>
      <c r="B20" t="s">
        <v>12</v>
      </c>
      <c r="C20" t="s">
        <v>13</v>
      </c>
      <c r="D20" t="s">
        <v>14</v>
      </c>
      <c r="E20" t="s">
        <v>15</v>
      </c>
      <c r="F20" t="s">
        <v>15</v>
      </c>
      <c r="G20" t="s">
        <v>15</v>
      </c>
      <c r="H20" t="s">
        <v>29</v>
      </c>
      <c r="K20" s="18"/>
      <c r="L20" s="2"/>
      <c r="N20" s="3"/>
      <c r="O20" s="3"/>
      <c r="P20" s="3"/>
      <c r="Q20" s="3"/>
      <c r="R20" s="3"/>
      <c r="S20" s="3"/>
      <c r="T20" s="3"/>
      <c r="U20" s="3"/>
      <c r="V20" s="3"/>
      <c r="X20">
        <v>27.123477604403224</v>
      </c>
    </row>
    <row r="21" spans="1:24" x14ac:dyDescent="0.3">
      <c r="A21" t="s">
        <v>30</v>
      </c>
      <c r="B21">
        <v>43.444400000000002</v>
      </c>
      <c r="C21">
        <v>20.9818</v>
      </c>
      <c r="D21">
        <v>35.283499999999997</v>
      </c>
      <c r="E21">
        <v>3.2759999999999997E-2</v>
      </c>
      <c r="F21">
        <v>3.8940000000000002E-2</v>
      </c>
      <c r="G21">
        <v>3.2530000000000003E-2</v>
      </c>
      <c r="H21">
        <v>99.813900000000004</v>
      </c>
      <c r="J21">
        <f t="shared" ref="J21:J65" si="11">AVERAGE(E21:G21)</f>
        <v>3.4743333333333334E-2</v>
      </c>
      <c r="K21" s="18">
        <f t="shared" si="1"/>
        <v>347.43333333333334</v>
      </c>
      <c r="L21" s="2"/>
      <c r="N21" s="3">
        <f t="shared" ref="N21:N24" si="12">D21</f>
        <v>35.283499999999997</v>
      </c>
      <c r="O21" s="3">
        <f t="shared" ref="O21:O65" si="13">C21/32.06</f>
        <v>0.65445414847161565</v>
      </c>
      <c r="P21" s="3">
        <f t="shared" ref="P21:P65" si="14">(N21)/55.85</f>
        <v>0.63175470008952539</v>
      </c>
      <c r="Q21" s="3">
        <f t="shared" ref="Q21:Q65" si="15">(B21)/74.94</f>
        <v>0.57972244462236455</v>
      </c>
      <c r="R21" s="3">
        <f t="shared" ref="R21:R65" si="16">SUM(O21:Q21)</f>
        <v>1.8659312931835057</v>
      </c>
      <c r="S21" s="3">
        <f t="shared" ref="S21:S65" si="17">100*O21/R21</f>
        <v>35.073861018485694</v>
      </c>
      <c r="T21" s="3">
        <f t="shared" ref="T21:T65" si="18">100*P21/R21</f>
        <v>33.857339892278404</v>
      </c>
      <c r="U21" s="3">
        <f t="shared" ref="U21:U65" si="19">100*Q21/R21</f>
        <v>31.068799089235892</v>
      </c>
      <c r="V21" s="3">
        <f t="shared" ref="V21:V65" si="20">SUM(S21:U21)</f>
        <v>99.999999999999986</v>
      </c>
      <c r="X21">
        <v>25.074722710781199</v>
      </c>
    </row>
    <row r="22" spans="1:24" x14ac:dyDescent="0.3">
      <c r="A22" t="s">
        <v>31</v>
      </c>
      <c r="B22">
        <v>38.648699999999998</v>
      </c>
      <c r="C22">
        <v>24.0854</v>
      </c>
      <c r="D22">
        <v>35.116399999999999</v>
      </c>
      <c r="E22">
        <v>6.8900000000000003E-3</v>
      </c>
      <c r="F22">
        <v>1.1679999999999999E-2</v>
      </c>
      <c r="G22">
        <v>9.5300000000000003E-3</v>
      </c>
      <c r="H22">
        <v>97.878600000000006</v>
      </c>
      <c r="J22">
        <f t="shared" si="11"/>
        <v>9.3666666666666672E-3</v>
      </c>
      <c r="K22" s="18">
        <f t="shared" si="1"/>
        <v>93.666666666666671</v>
      </c>
      <c r="L22" s="2"/>
      <c r="N22" s="3">
        <f t="shared" si="12"/>
        <v>35.116399999999999</v>
      </c>
      <c r="O22" s="3">
        <f t="shared" si="13"/>
        <v>0.75126013724266993</v>
      </c>
      <c r="P22" s="3">
        <f t="shared" si="14"/>
        <v>0.62876275738585496</v>
      </c>
      <c r="Q22" s="3">
        <f t="shared" si="15"/>
        <v>0.51572858286629297</v>
      </c>
      <c r="R22" s="3">
        <f t="shared" si="16"/>
        <v>1.8957514774948179</v>
      </c>
      <c r="S22" s="3">
        <f t="shared" si="17"/>
        <v>39.628619371323872</v>
      </c>
      <c r="T22" s="3">
        <f t="shared" si="18"/>
        <v>33.166940121114777</v>
      </c>
      <c r="U22" s="3">
        <f t="shared" si="19"/>
        <v>27.204440507561348</v>
      </c>
      <c r="V22" s="3">
        <f t="shared" si="20"/>
        <v>100</v>
      </c>
      <c r="X22">
        <v>27.359561828249692</v>
      </c>
    </row>
    <row r="23" spans="1:24" x14ac:dyDescent="0.3">
      <c r="A23" t="s">
        <v>32</v>
      </c>
      <c r="B23">
        <v>41.9818</v>
      </c>
      <c r="C23">
        <v>21.779800000000002</v>
      </c>
      <c r="D23">
        <v>35.315600000000003</v>
      </c>
      <c r="E23">
        <v>2.2899999999999999E-3</v>
      </c>
      <c r="F23">
        <v>1.2700000000000001E-3</v>
      </c>
      <c r="G23">
        <v>-3.7499999999999999E-3</v>
      </c>
      <c r="H23">
        <v>99.076999999999998</v>
      </c>
      <c r="J23">
        <f t="shared" si="11"/>
        <v>-6.3333333333333359E-5</v>
      </c>
      <c r="K23" s="18">
        <f t="shared" si="1"/>
        <v>-0.63333333333333364</v>
      </c>
      <c r="L23" s="2"/>
      <c r="N23" s="3">
        <f t="shared" si="12"/>
        <v>35.315600000000003</v>
      </c>
      <c r="O23" s="3">
        <f t="shared" si="13"/>
        <v>0.67934497816593886</v>
      </c>
      <c r="P23" s="3">
        <f t="shared" si="14"/>
        <v>0.63232945389435991</v>
      </c>
      <c r="Q23" s="3">
        <f t="shared" si="15"/>
        <v>0.56020549773151851</v>
      </c>
      <c r="R23" s="3">
        <f t="shared" si="16"/>
        <v>1.8718799297918172</v>
      </c>
      <c r="S23" s="3">
        <f t="shared" si="17"/>
        <v>36.292123621491733</v>
      </c>
      <c r="T23" s="3">
        <f t="shared" si="18"/>
        <v>33.780449473844456</v>
      </c>
      <c r="U23" s="3">
        <f t="shared" si="19"/>
        <v>29.927426904663818</v>
      </c>
      <c r="V23" s="3">
        <f t="shared" si="20"/>
        <v>100.00000000000001</v>
      </c>
      <c r="X23">
        <v>28.167388714876694</v>
      </c>
    </row>
    <row r="24" spans="1:24" x14ac:dyDescent="0.3">
      <c r="A24" s="4" t="s">
        <v>33</v>
      </c>
      <c r="B24" s="4">
        <v>43.390099999999997</v>
      </c>
      <c r="C24">
        <v>21.009</v>
      </c>
      <c r="D24">
        <v>35.500700000000002</v>
      </c>
      <c r="E24">
        <v>9.0100000000000006E-3</v>
      </c>
      <c r="F24">
        <v>4.81E-3</v>
      </c>
      <c r="G24">
        <v>8.8599999999999998E-3</v>
      </c>
      <c r="H24">
        <v>99.922499999999999</v>
      </c>
      <c r="J24">
        <f t="shared" si="11"/>
        <v>7.5599999999999999E-3</v>
      </c>
      <c r="K24" s="18">
        <f t="shared" si="1"/>
        <v>75.599999999999994</v>
      </c>
      <c r="L24" s="2"/>
      <c r="N24" s="3">
        <f t="shared" si="12"/>
        <v>35.500700000000002</v>
      </c>
      <c r="O24" s="3">
        <f t="shared" si="13"/>
        <v>0.65530255770430434</v>
      </c>
      <c r="P24" s="3">
        <f t="shared" si="14"/>
        <v>0.63564368845120867</v>
      </c>
      <c r="Q24" s="3">
        <f t="shared" si="15"/>
        <v>0.57899786495863359</v>
      </c>
      <c r="R24" s="3">
        <f t="shared" si="16"/>
        <v>1.8699441111141466</v>
      </c>
      <c r="S24" s="3">
        <f t="shared" si="17"/>
        <v>35.043964886943236</v>
      </c>
      <c r="T24" s="3">
        <f t="shared" si="18"/>
        <v>33.99265703574855</v>
      </c>
      <c r="U24" s="3">
        <f t="shared" si="19"/>
        <v>30.963378077308214</v>
      </c>
      <c r="V24" s="3">
        <f t="shared" si="20"/>
        <v>100</v>
      </c>
      <c r="X24">
        <v>30.849881556555221</v>
      </c>
    </row>
    <row r="25" spans="1:24" x14ac:dyDescent="0.3">
      <c r="A25" s="1"/>
      <c r="B25" s="1"/>
      <c r="K25" s="18">
        <f>AVERAGE(K21:K24)</f>
        <v>129.01666666666668</v>
      </c>
      <c r="L25" s="2"/>
      <c r="N25" s="3"/>
      <c r="O25" s="3"/>
      <c r="P25" s="3"/>
      <c r="Q25" s="3"/>
      <c r="R25" s="3"/>
      <c r="S25" s="3"/>
      <c r="T25" s="3"/>
      <c r="U25" s="37">
        <f>MAX(U21:U24)-MIN(U21:U24)</f>
        <v>3.8643585816745443</v>
      </c>
      <c r="V25" s="3"/>
      <c r="X25">
        <v>30.702536874188027</v>
      </c>
    </row>
    <row r="26" spans="1:24" x14ac:dyDescent="0.3">
      <c r="A26" s="1"/>
      <c r="B26" s="1"/>
      <c r="K26" s="18"/>
      <c r="L26" s="2"/>
      <c r="N26" s="3"/>
      <c r="O26" s="3"/>
      <c r="P26" s="3"/>
      <c r="Q26" s="3"/>
      <c r="R26" s="3"/>
      <c r="S26" s="3"/>
      <c r="T26" s="3"/>
      <c r="U26" s="3"/>
      <c r="V26" s="3"/>
      <c r="X26">
        <v>30.444468324564532</v>
      </c>
    </row>
    <row r="27" spans="1:24" x14ac:dyDescent="0.3">
      <c r="A27" s="1" t="s">
        <v>21</v>
      </c>
      <c r="B27" s="1" t="s">
        <v>22</v>
      </c>
      <c r="K27" s="18"/>
      <c r="L27" s="2"/>
      <c r="N27" s="3"/>
      <c r="O27" s="3"/>
      <c r="P27" s="3"/>
      <c r="Q27" s="3"/>
      <c r="R27" s="3"/>
      <c r="S27" s="3"/>
      <c r="T27" s="3"/>
      <c r="U27" s="3"/>
      <c r="V27" s="3"/>
      <c r="X27">
        <v>29.947978645044859</v>
      </c>
    </row>
    <row r="28" spans="1:24" x14ac:dyDescent="0.3">
      <c r="A28" t="s">
        <v>0</v>
      </c>
      <c r="B28" t="s">
        <v>12</v>
      </c>
      <c r="C28" t="s">
        <v>13</v>
      </c>
      <c r="D28" t="s">
        <v>14</v>
      </c>
      <c r="E28" t="s">
        <v>15</v>
      </c>
      <c r="F28" t="s">
        <v>15</v>
      </c>
      <c r="G28" t="s">
        <v>15</v>
      </c>
      <c r="H28" t="s">
        <v>29</v>
      </c>
      <c r="K28" s="18"/>
      <c r="L28" s="2"/>
      <c r="N28" s="3"/>
      <c r="O28" s="3"/>
      <c r="P28" s="3"/>
      <c r="Q28" s="3"/>
      <c r="R28" s="3"/>
      <c r="S28" s="3"/>
      <c r="T28" s="3"/>
      <c r="U28" s="3"/>
      <c r="V28" s="3"/>
      <c r="X28">
        <v>28.688879429871367</v>
      </c>
    </row>
    <row r="29" spans="1:24" x14ac:dyDescent="0.3">
      <c r="A29" t="s">
        <v>34</v>
      </c>
      <c r="B29">
        <v>43.574199999999998</v>
      </c>
      <c r="C29">
        <v>20.883199999999999</v>
      </c>
      <c r="D29">
        <v>37.0989</v>
      </c>
      <c r="E29">
        <v>5.6899999999999997E-3</v>
      </c>
      <c r="F29">
        <v>5.0899999999999999E-3</v>
      </c>
      <c r="G29">
        <v>0.01</v>
      </c>
      <c r="H29">
        <v>101.577</v>
      </c>
      <c r="J29">
        <f t="shared" si="11"/>
        <v>6.9266666666666669E-3</v>
      </c>
      <c r="K29" s="18">
        <f t="shared" si="1"/>
        <v>69.266666666666666</v>
      </c>
      <c r="L29" s="2"/>
      <c r="N29" s="3">
        <f t="shared" ref="N29:N33" si="21">D29</f>
        <v>37.0989</v>
      </c>
      <c r="O29" s="3">
        <f t="shared" si="13"/>
        <v>0.65137866500311903</v>
      </c>
      <c r="P29" s="3">
        <f t="shared" si="14"/>
        <v>0.664259623992838</v>
      </c>
      <c r="Q29" s="3">
        <f t="shared" si="15"/>
        <v>0.58145449693087803</v>
      </c>
      <c r="R29" s="3">
        <f t="shared" si="16"/>
        <v>1.8970927859268349</v>
      </c>
      <c r="S29" s="3">
        <f t="shared" si="17"/>
        <v>34.335625006601056</v>
      </c>
      <c r="T29" s="3">
        <f t="shared" si="18"/>
        <v>35.014609138809753</v>
      </c>
      <c r="U29" s="3">
        <f t="shared" si="19"/>
        <v>30.649765854589202</v>
      </c>
      <c r="V29" s="3">
        <f t="shared" si="20"/>
        <v>100.00000000000001</v>
      </c>
      <c r="X29">
        <v>30.30195112817837</v>
      </c>
    </row>
    <row r="30" spans="1:24" x14ac:dyDescent="0.3">
      <c r="A30" t="s">
        <v>35</v>
      </c>
      <c r="B30">
        <v>37.5518</v>
      </c>
      <c r="C30">
        <v>25.197099999999999</v>
      </c>
      <c r="D30">
        <v>37.099600000000002</v>
      </c>
      <c r="E30">
        <v>2.3500000000000001E-3</v>
      </c>
      <c r="F30">
        <v>6.7499999999999999E-3</v>
      </c>
      <c r="G30">
        <v>3.8999999999999999E-4</v>
      </c>
      <c r="H30">
        <v>99.858000000000004</v>
      </c>
      <c r="J30">
        <f t="shared" si="11"/>
        <v>3.1633333333333335E-3</v>
      </c>
      <c r="K30" s="18">
        <f t="shared" si="1"/>
        <v>31.633333333333336</v>
      </c>
      <c r="L30" s="2"/>
      <c r="N30" s="3">
        <f t="shared" si="21"/>
        <v>37.099600000000002</v>
      </c>
      <c r="O30" s="3">
        <f t="shared" si="13"/>
        <v>0.78593574547723011</v>
      </c>
      <c r="P30" s="3">
        <f t="shared" si="14"/>
        <v>0.66427215756490599</v>
      </c>
      <c r="Q30" s="3">
        <f t="shared" si="15"/>
        <v>0.50109153989858557</v>
      </c>
      <c r="R30" s="3">
        <f t="shared" si="16"/>
        <v>1.9512994429407216</v>
      </c>
      <c r="S30" s="3">
        <f t="shared" si="17"/>
        <v>40.277557005437323</v>
      </c>
      <c r="T30" s="3">
        <f t="shared" si="18"/>
        <v>34.042553538774612</v>
      </c>
      <c r="U30" s="3">
        <f t="shared" si="19"/>
        <v>25.679889455788061</v>
      </c>
      <c r="V30" s="3">
        <f t="shared" si="20"/>
        <v>99.999999999999986</v>
      </c>
      <c r="X30">
        <v>30.747421287229372</v>
      </c>
    </row>
    <row r="31" spans="1:24" x14ac:dyDescent="0.3">
      <c r="A31" t="s">
        <v>36</v>
      </c>
      <c r="B31">
        <v>38.375300000000003</v>
      </c>
      <c r="C31">
        <v>24.594999999999999</v>
      </c>
      <c r="D31">
        <v>37.3279</v>
      </c>
      <c r="E31">
        <v>-1.57E-3</v>
      </c>
      <c r="F31">
        <v>-1.1999999999999999E-3</v>
      </c>
      <c r="G31">
        <v>-4.5799999999999999E-3</v>
      </c>
      <c r="H31">
        <v>100.291</v>
      </c>
      <c r="J31">
        <f t="shared" si="11"/>
        <v>-2.4499999999999999E-3</v>
      </c>
      <c r="K31" s="18">
        <f t="shared" si="1"/>
        <v>-24.5</v>
      </c>
      <c r="L31" s="2"/>
      <c r="N31" s="3">
        <f t="shared" si="21"/>
        <v>37.3279</v>
      </c>
      <c r="O31" s="3">
        <f t="shared" si="13"/>
        <v>0.76715533374922007</v>
      </c>
      <c r="P31" s="3">
        <f t="shared" si="14"/>
        <v>0.66835989256938222</v>
      </c>
      <c r="Q31" s="3">
        <f t="shared" si="15"/>
        <v>0.51208033093141181</v>
      </c>
      <c r="R31" s="3">
        <f t="shared" si="16"/>
        <v>1.9475955572500139</v>
      </c>
      <c r="S31" s="3">
        <f t="shared" si="17"/>
        <v>39.389868748336845</v>
      </c>
      <c r="T31" s="3">
        <f t="shared" si="18"/>
        <v>34.317181002050546</v>
      </c>
      <c r="U31" s="3">
        <f t="shared" si="19"/>
        <v>26.29295024961262</v>
      </c>
      <c r="V31" s="3">
        <f t="shared" si="20"/>
        <v>100.00000000000001</v>
      </c>
      <c r="X31">
        <v>29.627037234063462</v>
      </c>
    </row>
    <row r="32" spans="1:24" x14ac:dyDescent="0.3">
      <c r="A32" t="s">
        <v>37</v>
      </c>
      <c r="B32">
        <v>42.302399999999999</v>
      </c>
      <c r="C32">
        <v>22.074100000000001</v>
      </c>
      <c r="D32">
        <v>37.621499999999997</v>
      </c>
      <c r="E32">
        <v>0.10122</v>
      </c>
      <c r="F32">
        <v>0.10074</v>
      </c>
      <c r="G32">
        <v>9.9140000000000006E-2</v>
      </c>
      <c r="H32">
        <v>102.29900000000001</v>
      </c>
      <c r="J32">
        <f t="shared" si="11"/>
        <v>0.10036666666666667</v>
      </c>
      <c r="K32" s="18">
        <f t="shared" si="1"/>
        <v>1003.6666666666667</v>
      </c>
      <c r="L32" s="2"/>
      <c r="N32" s="3">
        <f t="shared" si="21"/>
        <v>37.621499999999997</v>
      </c>
      <c r="O32" s="3">
        <f t="shared" si="13"/>
        <v>0.68852464129756707</v>
      </c>
      <c r="P32" s="3">
        <f t="shared" si="14"/>
        <v>0.67361683079677703</v>
      </c>
      <c r="Q32" s="3">
        <f t="shared" si="15"/>
        <v>0.56448358686949562</v>
      </c>
      <c r="R32" s="3">
        <f t="shared" si="16"/>
        <v>1.9266250589638396</v>
      </c>
      <c r="S32" s="3">
        <f t="shared" si="17"/>
        <v>35.737344850474607</v>
      </c>
      <c r="T32" s="3">
        <f t="shared" si="18"/>
        <v>34.963566349492808</v>
      </c>
      <c r="U32" s="3">
        <f t="shared" si="19"/>
        <v>29.299088800032589</v>
      </c>
      <c r="V32" s="3">
        <f t="shared" si="20"/>
        <v>100</v>
      </c>
      <c r="X32">
        <v>30.516677277927105</v>
      </c>
    </row>
    <row r="33" spans="1:24" x14ac:dyDescent="0.3">
      <c r="A33" t="s">
        <v>38</v>
      </c>
      <c r="B33">
        <v>40.191099999999999</v>
      </c>
      <c r="C33">
        <v>23.0425</v>
      </c>
      <c r="D33">
        <v>34.971800000000002</v>
      </c>
      <c r="E33">
        <v>6.9300000000000004E-3</v>
      </c>
      <c r="F33">
        <v>3.6600000000000001E-3</v>
      </c>
      <c r="G33">
        <v>6.4200000000000004E-3</v>
      </c>
      <c r="H33">
        <v>98.222399999999993</v>
      </c>
      <c r="J33">
        <f t="shared" si="11"/>
        <v>5.6700000000000006E-3</v>
      </c>
      <c r="K33" s="18">
        <f t="shared" si="1"/>
        <v>56.7</v>
      </c>
      <c r="L33" s="2"/>
      <c r="N33" s="3">
        <f t="shared" si="21"/>
        <v>34.971800000000002</v>
      </c>
      <c r="O33" s="3">
        <f t="shared" si="13"/>
        <v>0.71873050530255767</v>
      </c>
      <c r="P33" s="3">
        <f t="shared" si="14"/>
        <v>0.6261736794986571</v>
      </c>
      <c r="Q33" s="3">
        <f t="shared" si="15"/>
        <v>0.5363103816386442</v>
      </c>
      <c r="R33" s="3">
        <f t="shared" si="16"/>
        <v>1.881214566439859</v>
      </c>
      <c r="S33" s="3">
        <f t="shared" si="17"/>
        <v>38.205663411523183</v>
      </c>
      <c r="T33" s="3">
        <f t="shared" si="18"/>
        <v>33.285606579353235</v>
      </c>
      <c r="U33" s="3">
        <f t="shared" si="19"/>
        <v>28.508730009123582</v>
      </c>
      <c r="V33" s="3">
        <f t="shared" si="20"/>
        <v>100</v>
      </c>
      <c r="X33">
        <v>30.691290846092869</v>
      </c>
    </row>
    <row r="34" spans="1:24" x14ac:dyDescent="0.3">
      <c r="K34" s="18">
        <f>AVERAGE(K29:K33)</f>
        <v>227.35333333333338</v>
      </c>
      <c r="L34" s="2"/>
      <c r="N34" s="3"/>
      <c r="O34" s="3"/>
      <c r="P34" s="3"/>
      <c r="Q34" s="3"/>
      <c r="R34" s="3"/>
      <c r="S34" s="3"/>
      <c r="T34" s="3"/>
      <c r="U34" s="37">
        <f>MAX(U29:U33)-MIN(U29:U33)</f>
        <v>4.9698763988011407</v>
      </c>
      <c r="V34" s="3"/>
      <c r="X34">
        <v>30.918813068825617</v>
      </c>
    </row>
    <row r="35" spans="1:24" x14ac:dyDescent="0.3">
      <c r="A35" s="1" t="s">
        <v>23</v>
      </c>
      <c r="B35" s="1" t="s">
        <v>24</v>
      </c>
      <c r="K35" s="18"/>
      <c r="L35" s="2"/>
      <c r="N35" s="3"/>
      <c r="O35" s="3"/>
      <c r="P35" s="3"/>
      <c r="Q35" s="3"/>
      <c r="R35" s="3"/>
      <c r="S35" s="3"/>
      <c r="T35" s="3"/>
      <c r="U35" s="3"/>
      <c r="V35" s="3"/>
      <c r="X35">
        <v>30.861603098491912</v>
      </c>
    </row>
    <row r="36" spans="1:24" x14ac:dyDescent="0.3">
      <c r="A36" t="s">
        <v>0</v>
      </c>
      <c r="B36" t="s">
        <v>12</v>
      </c>
      <c r="C36" t="s">
        <v>13</v>
      </c>
      <c r="D36" t="s">
        <v>14</v>
      </c>
      <c r="E36" t="s">
        <v>15</v>
      </c>
      <c r="F36" t="s">
        <v>15</v>
      </c>
      <c r="G36" t="s">
        <v>15</v>
      </c>
      <c r="H36" t="s">
        <v>29</v>
      </c>
      <c r="K36" s="18"/>
      <c r="L36" s="2"/>
      <c r="N36" s="3"/>
      <c r="O36" s="3"/>
      <c r="P36" s="3"/>
      <c r="Q36" s="3"/>
      <c r="R36" s="3"/>
      <c r="S36" s="3"/>
      <c r="T36" s="3"/>
      <c r="U36" s="3"/>
      <c r="V36" s="3"/>
      <c r="X36">
        <v>28.653307488743319</v>
      </c>
    </row>
    <row r="37" spans="1:24" x14ac:dyDescent="0.3">
      <c r="A37" t="s">
        <v>39</v>
      </c>
      <c r="B37">
        <v>35.750700000000002</v>
      </c>
      <c r="C37">
        <v>25.955100000000002</v>
      </c>
      <c r="D37">
        <v>34.719200000000001</v>
      </c>
      <c r="E37">
        <v>1.8600000000000001E-3</v>
      </c>
      <c r="F37">
        <v>7.9000000000000001E-4</v>
      </c>
      <c r="G37">
        <v>2.7399999999999998E-3</v>
      </c>
      <c r="H37">
        <v>96.430400000000006</v>
      </c>
      <c r="J37">
        <f t="shared" si="11"/>
        <v>1.7966666666666667E-3</v>
      </c>
      <c r="K37" s="18">
        <f t="shared" si="1"/>
        <v>17.966666666666669</v>
      </c>
      <c r="L37" s="2"/>
      <c r="N37" s="3">
        <f t="shared" ref="N37:N42" si="22">D37</f>
        <v>34.719200000000001</v>
      </c>
      <c r="O37" s="3">
        <f t="shared" si="13"/>
        <v>0.80957891453524644</v>
      </c>
      <c r="P37" s="3">
        <f t="shared" si="14"/>
        <v>0.62165085049239033</v>
      </c>
      <c r="Q37" s="3">
        <f t="shared" si="15"/>
        <v>0.47705764611689355</v>
      </c>
      <c r="R37" s="3">
        <f t="shared" si="16"/>
        <v>1.9082874111445305</v>
      </c>
      <c r="S37" s="3">
        <f t="shared" si="17"/>
        <v>42.424370134564086</v>
      </c>
      <c r="T37" s="3">
        <f t="shared" si="18"/>
        <v>32.576374337634171</v>
      </c>
      <c r="U37" s="3">
        <f t="shared" si="19"/>
        <v>24.999255527801729</v>
      </c>
      <c r="V37" s="3">
        <f t="shared" si="20"/>
        <v>99.999999999999972</v>
      </c>
      <c r="X37">
        <v>28.76276348085479</v>
      </c>
    </row>
    <row r="38" spans="1:24" x14ac:dyDescent="0.3">
      <c r="A38" t="s">
        <v>40</v>
      </c>
      <c r="B38">
        <v>38.222900000000003</v>
      </c>
      <c r="C38">
        <v>24.224499999999999</v>
      </c>
      <c r="D38">
        <v>34.337499999999999</v>
      </c>
      <c r="E38">
        <v>8.8000000000000005E-3</v>
      </c>
      <c r="F38">
        <v>7.3899999999999999E-3</v>
      </c>
      <c r="G38">
        <v>1.9000000000000001E-4</v>
      </c>
      <c r="H38">
        <v>96.801299999999998</v>
      </c>
      <c r="J38">
        <f t="shared" si="11"/>
        <v>5.4599999999999996E-3</v>
      </c>
      <c r="K38" s="18">
        <f t="shared" si="1"/>
        <v>54.599999999999994</v>
      </c>
      <c r="L38" s="2"/>
      <c r="N38" s="3">
        <f t="shared" si="22"/>
        <v>34.337499999999999</v>
      </c>
      <c r="O38" s="3">
        <f t="shared" si="13"/>
        <v>0.75559887710542728</v>
      </c>
      <c r="P38" s="3">
        <f t="shared" si="14"/>
        <v>0.61481647269471795</v>
      </c>
      <c r="Q38" s="3">
        <f t="shared" si="15"/>
        <v>0.51004670402989061</v>
      </c>
      <c r="R38" s="3">
        <f t="shared" si="16"/>
        <v>1.8804620538300358</v>
      </c>
      <c r="S38" s="3">
        <f t="shared" si="17"/>
        <v>40.181554079565679</v>
      </c>
      <c r="T38" s="3">
        <f t="shared" si="18"/>
        <v>32.694968316031101</v>
      </c>
      <c r="U38" s="3">
        <f t="shared" si="19"/>
        <v>27.123477604403224</v>
      </c>
      <c r="V38" s="3">
        <f t="shared" si="20"/>
        <v>100</v>
      </c>
      <c r="X38">
        <v>30.754685851700497</v>
      </c>
    </row>
    <row r="39" spans="1:24" x14ac:dyDescent="0.3">
      <c r="A39" t="s">
        <v>41</v>
      </c>
      <c r="B39">
        <v>35.8643</v>
      </c>
      <c r="C39">
        <v>26.045000000000002</v>
      </c>
      <c r="D39">
        <v>34.494799999999998</v>
      </c>
      <c r="E39">
        <v>4.9899999999999996E-3</v>
      </c>
      <c r="F39">
        <v>5.7600000000000004E-3</v>
      </c>
      <c r="G39">
        <v>9.1E-4</v>
      </c>
      <c r="H39">
        <v>96.415700000000001</v>
      </c>
      <c r="J39">
        <f t="shared" si="11"/>
        <v>3.8866666666666663E-3</v>
      </c>
      <c r="K39" s="18">
        <f t="shared" si="1"/>
        <v>38.86666666666666</v>
      </c>
      <c r="L39" s="2"/>
      <c r="N39" s="3">
        <f t="shared" si="22"/>
        <v>34.494799999999998</v>
      </c>
      <c r="O39" s="3">
        <f t="shared" si="13"/>
        <v>0.81238303181534621</v>
      </c>
      <c r="P39" s="3">
        <f t="shared" si="14"/>
        <v>0.61763294538943592</v>
      </c>
      <c r="Q39" s="3">
        <f t="shared" si="15"/>
        <v>0.47857352548705634</v>
      </c>
      <c r="R39" s="3">
        <f t="shared" si="16"/>
        <v>1.9085895026918385</v>
      </c>
      <c r="S39" s="3">
        <f t="shared" si="17"/>
        <v>42.5645761264838</v>
      </c>
      <c r="T39" s="3">
        <f t="shared" si="18"/>
        <v>32.360701162734998</v>
      </c>
      <c r="U39" s="3">
        <f t="shared" si="19"/>
        <v>25.074722710781199</v>
      </c>
      <c r="V39" s="3">
        <f t="shared" si="20"/>
        <v>100</v>
      </c>
      <c r="X39">
        <v>29.953412030071583</v>
      </c>
    </row>
    <row r="40" spans="1:24" x14ac:dyDescent="0.3">
      <c r="A40" t="s">
        <v>42</v>
      </c>
      <c r="B40">
        <v>38.364800000000002</v>
      </c>
      <c r="C40">
        <v>23.9879</v>
      </c>
      <c r="D40">
        <v>34.124200000000002</v>
      </c>
      <c r="E40">
        <v>5.9699999999999996E-3</v>
      </c>
      <c r="F40">
        <v>-7.1000000000000002E-4</v>
      </c>
      <c r="G40">
        <v>-1.9400000000000001E-3</v>
      </c>
      <c r="H40">
        <v>96.480199999999996</v>
      </c>
      <c r="J40">
        <f t="shared" si="11"/>
        <v>1.1066666666666666E-3</v>
      </c>
      <c r="K40" s="18">
        <f t="shared" si="1"/>
        <v>11.066666666666666</v>
      </c>
      <c r="L40" s="2"/>
      <c r="N40" s="3">
        <f t="shared" si="22"/>
        <v>34.124200000000002</v>
      </c>
      <c r="O40" s="3">
        <f t="shared" si="13"/>
        <v>0.7482189644416718</v>
      </c>
      <c r="P40" s="3">
        <f t="shared" si="14"/>
        <v>0.61099731423455683</v>
      </c>
      <c r="Q40" s="3">
        <f t="shared" si="15"/>
        <v>0.51194021884174012</v>
      </c>
      <c r="R40" s="3">
        <f t="shared" si="16"/>
        <v>1.8711564975179689</v>
      </c>
      <c r="S40" s="3">
        <f t="shared" si="17"/>
        <v>39.986979466130229</v>
      </c>
      <c r="T40" s="3">
        <f t="shared" si="18"/>
        <v>32.653458705620068</v>
      </c>
      <c r="U40" s="3">
        <f t="shared" si="19"/>
        <v>27.359561828249692</v>
      </c>
      <c r="V40" s="3">
        <f t="shared" si="20"/>
        <v>100</v>
      </c>
      <c r="X40">
        <v>25.941849399783667</v>
      </c>
    </row>
    <row r="41" spans="1:24" x14ac:dyDescent="0.3">
      <c r="A41" t="s">
        <v>43</v>
      </c>
      <c r="B41">
        <v>39.697699999999998</v>
      </c>
      <c r="C41">
        <v>23.340699999999998</v>
      </c>
      <c r="D41">
        <v>34.787799999999997</v>
      </c>
      <c r="E41">
        <v>7.6780000000000001E-2</v>
      </c>
      <c r="F41">
        <v>7.8700000000000006E-2</v>
      </c>
      <c r="G41">
        <v>7.6619999999999994E-2</v>
      </c>
      <c r="H41">
        <v>98.058300000000003</v>
      </c>
      <c r="J41">
        <f t="shared" si="11"/>
        <v>7.7366666666666667E-2</v>
      </c>
      <c r="K41" s="18">
        <f t="shared" si="1"/>
        <v>773.66666666666663</v>
      </c>
      <c r="L41" s="2"/>
      <c r="N41" s="3">
        <f t="shared" si="22"/>
        <v>34.787799999999997</v>
      </c>
      <c r="O41" s="3">
        <f t="shared" si="13"/>
        <v>0.72803181534622574</v>
      </c>
      <c r="P41" s="3">
        <f t="shared" si="14"/>
        <v>0.62287914055505811</v>
      </c>
      <c r="Q41" s="3">
        <f t="shared" si="15"/>
        <v>0.52972644782492662</v>
      </c>
      <c r="R41" s="3">
        <f t="shared" si="16"/>
        <v>1.8806374037262104</v>
      </c>
      <c r="S41" s="3">
        <f t="shared" si="17"/>
        <v>38.711971478592119</v>
      </c>
      <c r="T41" s="3">
        <f t="shared" si="18"/>
        <v>33.120639806531202</v>
      </c>
      <c r="U41" s="3">
        <f t="shared" si="19"/>
        <v>28.167388714876694</v>
      </c>
      <c r="V41" s="3">
        <f t="shared" si="20"/>
        <v>100.00000000000001</v>
      </c>
      <c r="X41">
        <v>30.75116399988616</v>
      </c>
    </row>
    <row r="42" spans="1:24" x14ac:dyDescent="0.3">
      <c r="A42" t="s">
        <v>44</v>
      </c>
      <c r="B42">
        <v>42.883200000000002</v>
      </c>
      <c r="C42">
        <v>21.2209</v>
      </c>
      <c r="D42">
        <v>34.668999999999997</v>
      </c>
      <c r="E42">
        <v>5.0229999999999997E-2</v>
      </c>
      <c r="F42">
        <v>5.0590000000000003E-2</v>
      </c>
      <c r="G42">
        <v>4.6300000000000001E-2</v>
      </c>
      <c r="H42">
        <v>98.920100000000005</v>
      </c>
      <c r="J42">
        <f t="shared" si="11"/>
        <v>4.904E-2</v>
      </c>
      <c r="K42" s="18">
        <f t="shared" si="1"/>
        <v>490.4</v>
      </c>
      <c r="L42" s="2"/>
      <c r="N42" s="3">
        <f t="shared" si="22"/>
        <v>34.668999999999997</v>
      </c>
      <c r="O42" s="3">
        <f t="shared" si="13"/>
        <v>0.66191203992514036</v>
      </c>
      <c r="P42" s="3">
        <f t="shared" si="14"/>
        <v>0.62075201432408234</v>
      </c>
      <c r="Q42" s="3">
        <f t="shared" si="15"/>
        <v>0.5722337870296238</v>
      </c>
      <c r="R42" s="3">
        <f t="shared" si="16"/>
        <v>1.8548978412788464</v>
      </c>
      <c r="S42" s="3">
        <f t="shared" si="17"/>
        <v>35.684554976288595</v>
      </c>
      <c r="T42" s="3">
        <f t="shared" si="18"/>
        <v>33.465563467156187</v>
      </c>
      <c r="U42" s="3">
        <f t="shared" si="19"/>
        <v>30.849881556555221</v>
      </c>
      <c r="V42" s="3">
        <f t="shared" si="20"/>
        <v>100</v>
      </c>
      <c r="X42">
        <v>30.992647565252341</v>
      </c>
    </row>
    <row r="43" spans="1:24" x14ac:dyDescent="0.3">
      <c r="K43" s="18">
        <f>AVERAGE(K37:K42)</f>
        <v>231.09444444444443</v>
      </c>
      <c r="L43" s="2"/>
      <c r="N43" s="3"/>
      <c r="O43" s="3"/>
      <c r="P43" s="3"/>
      <c r="Q43" s="3"/>
      <c r="R43" s="3"/>
      <c r="S43" s="3"/>
      <c r="T43" s="3"/>
      <c r="U43" s="37">
        <f>MAX(U37:U42)-MIN(U37:U42)</f>
        <v>5.8506260287534921</v>
      </c>
      <c r="V43" s="3"/>
      <c r="X43">
        <v>28.886866591177778</v>
      </c>
    </row>
    <row r="44" spans="1:24" x14ac:dyDescent="0.3">
      <c r="A44" s="1" t="s">
        <v>25</v>
      </c>
      <c r="B44" s="1" t="s">
        <v>26</v>
      </c>
      <c r="K44" s="18"/>
      <c r="L44" s="2"/>
      <c r="N44" s="3"/>
      <c r="O44" s="3"/>
      <c r="P44" s="3"/>
      <c r="Q44" s="3"/>
      <c r="R44" s="3"/>
      <c r="S44" s="3"/>
      <c r="T44" s="3"/>
      <c r="U44" s="3"/>
      <c r="V44" s="3"/>
      <c r="X44">
        <v>30.812199159654863</v>
      </c>
    </row>
    <row r="45" spans="1:24" x14ac:dyDescent="0.3">
      <c r="A45" t="s">
        <v>0</v>
      </c>
      <c r="B45" t="s">
        <v>12</v>
      </c>
      <c r="C45" t="s">
        <v>13</v>
      </c>
      <c r="D45" t="s">
        <v>14</v>
      </c>
      <c r="E45" t="s">
        <v>15</v>
      </c>
      <c r="F45" t="s">
        <v>15</v>
      </c>
      <c r="G45" t="s">
        <v>15</v>
      </c>
      <c r="H45" t="s">
        <v>29</v>
      </c>
      <c r="K45" s="18"/>
      <c r="L45" s="2"/>
      <c r="N45" s="3"/>
      <c r="O45" s="3"/>
      <c r="P45" s="3"/>
      <c r="Q45" s="3"/>
      <c r="R45" s="3"/>
      <c r="S45" s="3"/>
      <c r="T45" s="3"/>
      <c r="U45" s="3"/>
      <c r="V45" s="3"/>
      <c r="X45">
        <v>30.97988674930102</v>
      </c>
    </row>
    <row r="46" spans="1:24" x14ac:dyDescent="0.3">
      <c r="A46" t="s">
        <v>45</v>
      </c>
      <c r="B46">
        <v>42.905000000000001</v>
      </c>
      <c r="C46">
        <v>21.244399999999999</v>
      </c>
      <c r="D46">
        <v>35.161900000000003</v>
      </c>
      <c r="E46">
        <v>1.136E-2</v>
      </c>
      <c r="F46">
        <v>9.5700000000000004E-3</v>
      </c>
      <c r="G46">
        <v>1.363E-2</v>
      </c>
      <c r="H46">
        <v>99.3459</v>
      </c>
      <c r="J46">
        <f t="shared" si="11"/>
        <v>1.1520000000000001E-2</v>
      </c>
      <c r="K46" s="18">
        <f t="shared" si="1"/>
        <v>115.2</v>
      </c>
      <c r="L46" s="2"/>
      <c r="N46" s="3">
        <f t="shared" ref="N46:N50" si="23">D46</f>
        <v>35.161900000000003</v>
      </c>
      <c r="O46" s="3">
        <f t="shared" si="13"/>
        <v>0.66264504054897055</v>
      </c>
      <c r="P46" s="3">
        <f t="shared" si="14"/>
        <v>0.62957743957027756</v>
      </c>
      <c r="Q46" s="3">
        <f t="shared" si="15"/>
        <v>0.57252468641579934</v>
      </c>
      <c r="R46" s="3">
        <f t="shared" si="16"/>
        <v>1.8647471665350475</v>
      </c>
      <c r="S46" s="3">
        <f t="shared" si="17"/>
        <v>35.535382621347793</v>
      </c>
      <c r="T46" s="3">
        <f t="shared" si="18"/>
        <v>33.762080504464187</v>
      </c>
      <c r="U46" s="3">
        <f t="shared" si="19"/>
        <v>30.702536874188027</v>
      </c>
      <c r="V46" s="3">
        <f t="shared" si="20"/>
        <v>100.00000000000001</v>
      </c>
      <c r="X46">
        <v>30.042928246496583</v>
      </c>
    </row>
    <row r="47" spans="1:24" x14ac:dyDescent="0.3">
      <c r="A47" t="s">
        <v>46</v>
      </c>
      <c r="B47">
        <v>33.874499999999998</v>
      </c>
      <c r="C47">
        <v>17.1523</v>
      </c>
      <c r="D47">
        <v>27.7973</v>
      </c>
      <c r="E47">
        <v>1.9480000000000001E-2</v>
      </c>
      <c r="F47">
        <v>1.9800000000000002E-2</v>
      </c>
      <c r="G47">
        <v>2.2610000000000002E-2</v>
      </c>
      <c r="H47">
        <v>78.885999999999996</v>
      </c>
      <c r="J47">
        <f t="shared" si="11"/>
        <v>2.0629999999999999E-2</v>
      </c>
      <c r="K47" s="18">
        <f t="shared" si="1"/>
        <v>206.29999999999998</v>
      </c>
      <c r="L47" s="2"/>
      <c r="N47" s="3">
        <f t="shared" si="23"/>
        <v>27.7973</v>
      </c>
      <c r="O47" s="3">
        <f t="shared" si="13"/>
        <v>0.5350062383031815</v>
      </c>
      <c r="P47" s="3">
        <f t="shared" si="14"/>
        <v>0.49771351835273053</v>
      </c>
      <c r="Q47" s="3">
        <f t="shared" si="15"/>
        <v>0.45202161729383505</v>
      </c>
      <c r="R47" s="3">
        <f t="shared" si="16"/>
        <v>1.4847413739497473</v>
      </c>
      <c r="S47" s="3">
        <f t="shared" si="17"/>
        <v>36.033631694383523</v>
      </c>
      <c r="T47" s="3">
        <f t="shared" si="18"/>
        <v>33.521899981051931</v>
      </c>
      <c r="U47" s="3">
        <f t="shared" si="19"/>
        <v>30.444468324564532</v>
      </c>
      <c r="V47" s="3">
        <f t="shared" si="20"/>
        <v>99.999999999999972</v>
      </c>
      <c r="X47">
        <f>_xlfn.STDEV.P(X6:X46)</f>
        <v>1.7972937258273611</v>
      </c>
    </row>
    <row r="48" spans="1:24" x14ac:dyDescent="0.3">
      <c r="A48" t="s">
        <v>47</v>
      </c>
      <c r="B48">
        <v>42.742600000000003</v>
      </c>
      <c r="C48">
        <v>21.6157</v>
      </c>
      <c r="D48">
        <v>36.856000000000002</v>
      </c>
      <c r="E48">
        <v>5.5999999999999999E-3</v>
      </c>
      <c r="F48">
        <v>1.7600000000000001E-3</v>
      </c>
      <c r="G48">
        <v>2.47E-3</v>
      </c>
      <c r="H48">
        <v>101.224</v>
      </c>
      <c r="J48">
        <f t="shared" si="11"/>
        <v>3.2766666666666669E-3</v>
      </c>
      <c r="K48" s="18">
        <f t="shared" si="1"/>
        <v>32.766666666666666</v>
      </c>
      <c r="L48" s="2"/>
      <c r="N48" s="3">
        <f t="shared" si="23"/>
        <v>36.856000000000002</v>
      </c>
      <c r="O48" s="3">
        <f t="shared" si="13"/>
        <v>0.67422645040548967</v>
      </c>
      <c r="P48" s="3">
        <f t="shared" si="14"/>
        <v>0.65991047448522833</v>
      </c>
      <c r="Q48" s="3">
        <f t="shared" si="15"/>
        <v>0.57035761942887653</v>
      </c>
      <c r="R48" s="3">
        <f t="shared" si="16"/>
        <v>1.9044945443195944</v>
      </c>
      <c r="S48" s="3">
        <f t="shared" si="17"/>
        <v>35.401857800877345</v>
      </c>
      <c r="T48" s="3">
        <f t="shared" si="18"/>
        <v>34.650163554077807</v>
      </c>
      <c r="U48" s="3">
        <f t="shared" si="19"/>
        <v>29.947978645044859</v>
      </c>
      <c r="V48" s="3">
        <f t="shared" si="20"/>
        <v>100</v>
      </c>
    </row>
    <row r="49" spans="1:22" x14ac:dyDescent="0.3">
      <c r="A49" t="s">
        <v>48</v>
      </c>
      <c r="B49">
        <v>40.511299999999999</v>
      </c>
      <c r="C49">
        <v>22.883900000000001</v>
      </c>
      <c r="D49">
        <v>35.1815</v>
      </c>
      <c r="E49">
        <v>1.213E-2</v>
      </c>
      <c r="F49">
        <v>7.6099999999999996E-3</v>
      </c>
      <c r="G49">
        <v>6.9800000000000001E-3</v>
      </c>
      <c r="H49">
        <v>98.603399999999993</v>
      </c>
      <c r="J49">
        <f t="shared" si="11"/>
        <v>8.9066666666666669E-3</v>
      </c>
      <c r="K49" s="18">
        <f t="shared" si="1"/>
        <v>89.066666666666663</v>
      </c>
      <c r="L49" s="2"/>
      <c r="N49" s="3">
        <f t="shared" si="23"/>
        <v>35.1815</v>
      </c>
      <c r="O49" s="3">
        <f t="shared" si="13"/>
        <v>0.71378353087960067</v>
      </c>
      <c r="P49" s="3">
        <f t="shared" si="14"/>
        <v>0.6299283795881826</v>
      </c>
      <c r="Q49" s="3">
        <f t="shared" si="15"/>
        <v>0.54058313317320528</v>
      </c>
      <c r="R49" s="3">
        <f t="shared" si="16"/>
        <v>1.8842950436409884</v>
      </c>
      <c r="S49" s="3">
        <f t="shared" si="17"/>
        <v>37.88066700533107</v>
      </c>
      <c r="T49" s="3">
        <f t="shared" si="18"/>
        <v>33.43045356479756</v>
      </c>
      <c r="U49" s="3">
        <f t="shared" si="19"/>
        <v>28.688879429871367</v>
      </c>
      <c r="V49" s="3">
        <f t="shared" si="20"/>
        <v>99.999999999999986</v>
      </c>
    </row>
    <row r="50" spans="1:22" x14ac:dyDescent="0.3">
      <c r="A50" t="s">
        <v>49</v>
      </c>
      <c r="B50">
        <v>42.609400000000001</v>
      </c>
      <c r="C50">
        <v>21.608899999999998</v>
      </c>
      <c r="D50">
        <v>35.396999999999998</v>
      </c>
      <c r="E50">
        <v>-2.6800000000000001E-3</v>
      </c>
      <c r="F50">
        <v>1.1800000000000001E-3</v>
      </c>
      <c r="G50">
        <v>6.77E-3</v>
      </c>
      <c r="H50">
        <v>99.620500000000007</v>
      </c>
      <c r="J50">
        <f t="shared" si="11"/>
        <v>1.7566666666666668E-3</v>
      </c>
      <c r="K50" s="18">
        <f t="shared" si="1"/>
        <v>17.566666666666666</v>
      </c>
      <c r="L50" s="2"/>
      <c r="N50" s="3">
        <f t="shared" si="23"/>
        <v>35.396999999999998</v>
      </c>
      <c r="O50" s="3">
        <f t="shared" si="13"/>
        <v>0.67401434809731742</v>
      </c>
      <c r="P50" s="3">
        <f t="shared" si="14"/>
        <v>0.63378692927484326</v>
      </c>
      <c r="Q50" s="3">
        <f t="shared" si="15"/>
        <v>0.56858019749132638</v>
      </c>
      <c r="R50" s="3">
        <f t="shared" si="16"/>
        <v>1.8763814748634871</v>
      </c>
      <c r="S50" s="3">
        <f t="shared" si="17"/>
        <v>35.920965812474471</v>
      </c>
      <c r="T50" s="3">
        <f t="shared" si="18"/>
        <v>33.777083059347156</v>
      </c>
      <c r="U50" s="3">
        <f t="shared" si="19"/>
        <v>30.30195112817837</v>
      </c>
      <c r="V50" s="3">
        <f t="shared" si="20"/>
        <v>100</v>
      </c>
    </row>
    <row r="51" spans="1:22" x14ac:dyDescent="0.3">
      <c r="K51" s="18">
        <f>AVERAGE(K46:K50)</f>
        <v>92.179999999999993</v>
      </c>
      <c r="N51" s="3"/>
      <c r="O51" s="3"/>
      <c r="P51" s="3"/>
      <c r="Q51" s="3"/>
      <c r="R51" s="3"/>
      <c r="S51" s="3"/>
      <c r="T51" s="3"/>
      <c r="U51" s="37">
        <f>MAX(U46:U50)-MIN(U46:U50)</f>
        <v>2.0136574443166602</v>
      </c>
      <c r="V51" s="3"/>
    </row>
    <row r="52" spans="1:22" x14ac:dyDescent="0.3">
      <c r="A52" s="1" t="s">
        <v>27</v>
      </c>
      <c r="B52" s="1" t="s">
        <v>28</v>
      </c>
      <c r="K52" s="18"/>
      <c r="N52" s="3"/>
      <c r="O52" s="3"/>
      <c r="P52" s="3"/>
      <c r="Q52" s="3"/>
      <c r="R52" s="3"/>
      <c r="S52" s="3"/>
      <c r="T52" s="3"/>
      <c r="U52" s="3"/>
      <c r="V52" s="3"/>
    </row>
    <row r="53" spans="1:22" x14ac:dyDescent="0.3">
      <c r="A53" t="s">
        <v>0</v>
      </c>
      <c r="B53" t="s">
        <v>12</v>
      </c>
      <c r="C53" t="s">
        <v>13</v>
      </c>
      <c r="D53" t="s">
        <v>14</v>
      </c>
      <c r="E53" t="s">
        <v>15</v>
      </c>
      <c r="F53" t="s">
        <v>15</v>
      </c>
      <c r="G53" t="s">
        <v>15</v>
      </c>
      <c r="H53" t="s">
        <v>29</v>
      </c>
      <c r="K53" s="18"/>
      <c r="N53" s="3"/>
      <c r="O53" s="3"/>
      <c r="P53" s="3"/>
      <c r="Q53" s="3"/>
      <c r="R53" s="3"/>
      <c r="S53" s="3"/>
      <c r="T53" s="3"/>
      <c r="U53" s="3"/>
      <c r="V53" s="3"/>
    </row>
    <row r="54" spans="1:22" x14ac:dyDescent="0.3">
      <c r="A54" t="s">
        <v>50</v>
      </c>
      <c r="B54">
        <v>43.375500000000002</v>
      </c>
      <c r="C54">
        <v>21.183800000000002</v>
      </c>
      <c r="D54">
        <v>35.905200000000001</v>
      </c>
      <c r="E54">
        <v>5.1599999999999997E-3</v>
      </c>
      <c r="F54">
        <v>5.1999999999999998E-3</v>
      </c>
      <c r="G54">
        <v>1.5499999999999999E-3</v>
      </c>
      <c r="H54">
        <v>100.476</v>
      </c>
      <c r="J54">
        <f t="shared" si="11"/>
        <v>3.9699999999999996E-3</v>
      </c>
      <c r="K54" s="18">
        <f t="shared" si="1"/>
        <v>39.699999999999996</v>
      </c>
      <c r="N54" s="3">
        <f t="shared" ref="N54:N55" si="24">D54</f>
        <v>35.905200000000001</v>
      </c>
      <c r="O54" s="3">
        <f t="shared" si="13"/>
        <v>0.66075483468496565</v>
      </c>
      <c r="P54" s="3">
        <f t="shared" si="14"/>
        <v>0.64288630259623991</v>
      </c>
      <c r="Q54" s="3">
        <f t="shared" si="15"/>
        <v>0.5788030424339472</v>
      </c>
      <c r="R54" s="3">
        <f t="shared" si="16"/>
        <v>1.8824441797151528</v>
      </c>
      <c r="S54" s="3">
        <f t="shared" si="17"/>
        <v>35.100899235426446</v>
      </c>
      <c r="T54" s="3">
        <f t="shared" si="18"/>
        <v>34.151679477344182</v>
      </c>
      <c r="U54" s="3">
        <f t="shared" si="19"/>
        <v>30.747421287229372</v>
      </c>
      <c r="V54" s="3">
        <f t="shared" si="20"/>
        <v>100</v>
      </c>
    </row>
    <row r="55" spans="1:22" x14ac:dyDescent="0.3">
      <c r="A55" t="s">
        <v>51</v>
      </c>
      <c r="B55">
        <v>41.629800000000003</v>
      </c>
      <c r="C55">
        <v>21.944700000000001</v>
      </c>
      <c r="D55">
        <v>35.465200000000003</v>
      </c>
      <c r="E55">
        <v>1.128E-2</v>
      </c>
      <c r="F55">
        <v>1.119E-2</v>
      </c>
      <c r="G55">
        <v>9.2399999999999999E-3</v>
      </c>
      <c r="H55">
        <v>99.071399999999997</v>
      </c>
      <c r="J55">
        <f t="shared" si="11"/>
        <v>1.0570000000000001E-2</v>
      </c>
      <c r="K55" s="18">
        <f t="shared" si="1"/>
        <v>105.70000000000002</v>
      </c>
      <c r="N55" s="3">
        <f t="shared" si="24"/>
        <v>35.465200000000003</v>
      </c>
      <c r="O55" s="3">
        <f t="shared" si="13"/>
        <v>0.68448845913911416</v>
      </c>
      <c r="P55" s="3">
        <f t="shared" si="14"/>
        <v>0.63500805729632948</v>
      </c>
      <c r="Q55" s="3">
        <f t="shared" si="15"/>
        <v>0.55550840672538038</v>
      </c>
      <c r="R55" s="3">
        <f t="shared" si="16"/>
        <v>1.8750049231608241</v>
      </c>
      <c r="S55" s="3">
        <f t="shared" si="17"/>
        <v>36.505955300918629</v>
      </c>
      <c r="T55" s="3">
        <f t="shared" si="18"/>
        <v>33.867007465017899</v>
      </c>
      <c r="U55" s="3">
        <f t="shared" si="19"/>
        <v>29.627037234063462</v>
      </c>
      <c r="V55" s="3">
        <f t="shared" si="20"/>
        <v>100</v>
      </c>
    </row>
    <row r="56" spans="1:22" x14ac:dyDescent="0.3">
      <c r="K56" s="18">
        <f>AVERAGE(K54:K55)</f>
        <v>72.7</v>
      </c>
      <c r="N56" s="3"/>
      <c r="O56" s="3"/>
      <c r="P56" s="3"/>
      <c r="Q56" s="3"/>
      <c r="R56" s="3"/>
      <c r="S56" s="3"/>
      <c r="T56" s="3"/>
      <c r="U56" s="37">
        <f>MAX(U54:U55)-MIN(U54:U55)</f>
        <v>1.1203840531659104</v>
      </c>
      <c r="V56" s="3"/>
    </row>
    <row r="57" spans="1:22" x14ac:dyDescent="0.3">
      <c r="A57" s="1" t="s">
        <v>17</v>
      </c>
      <c r="B57" s="1" t="s">
        <v>52</v>
      </c>
      <c r="C57" s="1"/>
      <c r="K57" s="18"/>
      <c r="N57" s="3"/>
      <c r="O57" s="3"/>
      <c r="P57" s="3"/>
      <c r="Q57" s="3"/>
      <c r="R57" s="3"/>
      <c r="S57" s="3"/>
      <c r="T57" s="3"/>
      <c r="U57" s="3"/>
      <c r="V57" s="3"/>
    </row>
    <row r="58" spans="1:22" x14ac:dyDescent="0.3">
      <c r="A58" t="s">
        <v>0</v>
      </c>
      <c r="B58" t="s">
        <v>12</v>
      </c>
      <c r="C58" t="s">
        <v>13</v>
      </c>
      <c r="D58" t="s">
        <v>14</v>
      </c>
      <c r="E58" t="s">
        <v>15</v>
      </c>
      <c r="F58" t="s">
        <v>15</v>
      </c>
      <c r="G58" t="s">
        <v>15</v>
      </c>
      <c r="H58" t="s">
        <v>29</v>
      </c>
      <c r="K58" s="18"/>
      <c r="N58" s="3"/>
      <c r="O58" s="3"/>
      <c r="P58" s="3"/>
      <c r="Q58" s="3"/>
      <c r="R58" s="3"/>
      <c r="S58" s="3"/>
      <c r="T58" s="3"/>
      <c r="U58" s="3"/>
      <c r="V58" s="3"/>
    </row>
    <row r="59" spans="1:22" x14ac:dyDescent="0.3">
      <c r="A59" t="s">
        <v>53</v>
      </c>
      <c r="B59">
        <v>0.74372000000000005</v>
      </c>
      <c r="C59">
        <v>54.133299999999998</v>
      </c>
      <c r="D59">
        <v>45.024500000000003</v>
      </c>
      <c r="E59">
        <v>3.9300000000000003E-3</v>
      </c>
      <c r="F59">
        <v>-2.2399999999999998E-3</v>
      </c>
      <c r="G59">
        <v>5.2999999999999998E-4</v>
      </c>
      <c r="H59">
        <v>99.903700000000001</v>
      </c>
      <c r="J59">
        <f t="shared" si="11"/>
        <v>7.4000000000000021E-4</v>
      </c>
      <c r="K59" s="18">
        <f t="shared" si="1"/>
        <v>7.4000000000000021</v>
      </c>
      <c r="N59" s="3">
        <f t="shared" ref="N59:N65" si="25">D59</f>
        <v>45.024500000000003</v>
      </c>
      <c r="O59" s="3">
        <f t="shared" si="13"/>
        <v>1.6884996880848409</v>
      </c>
      <c r="P59" s="3">
        <f t="shared" si="14"/>
        <v>0.80616830796777084</v>
      </c>
      <c r="Q59" s="3">
        <f t="shared" si="15"/>
        <v>9.9242060314918609E-3</v>
      </c>
      <c r="R59" s="3">
        <f t="shared" si="16"/>
        <v>2.5045922020841034</v>
      </c>
      <c r="S59" s="3">
        <f t="shared" si="17"/>
        <v>67.416152085749474</v>
      </c>
      <c r="T59" s="3">
        <f t="shared" si="18"/>
        <v>32.187607519377714</v>
      </c>
      <c r="U59" s="3">
        <f t="shared" si="19"/>
        <v>0.39624039487281809</v>
      </c>
      <c r="V59" s="3">
        <f t="shared" si="20"/>
        <v>100</v>
      </c>
    </row>
    <row r="60" spans="1:22" x14ac:dyDescent="0.3">
      <c r="A60" t="s">
        <v>54</v>
      </c>
      <c r="B60">
        <v>-1.5010000000000001E-2</v>
      </c>
      <c r="C60">
        <v>54.617100000000001</v>
      </c>
      <c r="D60">
        <v>45.481400000000001</v>
      </c>
      <c r="E60">
        <v>9.3999999999999997E-4</v>
      </c>
      <c r="F60">
        <v>1.1900000000000001E-3</v>
      </c>
      <c r="G60">
        <v>2.0400000000000001E-3</v>
      </c>
      <c r="H60">
        <v>100.08799999999999</v>
      </c>
      <c r="J60">
        <f t="shared" si="11"/>
        <v>1.39E-3</v>
      </c>
      <c r="K60" s="18">
        <f t="shared" si="1"/>
        <v>13.9</v>
      </c>
      <c r="N60" s="3">
        <f t="shared" si="25"/>
        <v>45.481400000000001</v>
      </c>
      <c r="O60" s="3">
        <f t="shared" si="13"/>
        <v>1.703590143480973</v>
      </c>
      <c r="P60" s="3">
        <f t="shared" si="14"/>
        <v>0.81434914950760962</v>
      </c>
      <c r="Q60" s="3">
        <f t="shared" si="15"/>
        <v>-2.0029356818788367E-4</v>
      </c>
      <c r="R60" s="3">
        <f t="shared" si="16"/>
        <v>2.5177389994203949</v>
      </c>
      <c r="S60" s="3">
        <f t="shared" si="17"/>
        <v>67.663492676292265</v>
      </c>
      <c r="T60" s="3">
        <f t="shared" si="18"/>
        <v>32.344462618844915</v>
      </c>
      <c r="U60" s="3">
        <f t="shared" si="19"/>
        <v>-7.9552951371843136E-3</v>
      </c>
      <c r="V60" s="3">
        <f t="shared" si="20"/>
        <v>100</v>
      </c>
    </row>
    <row r="61" spans="1:22" x14ac:dyDescent="0.3">
      <c r="A61" t="s">
        <v>55</v>
      </c>
      <c r="B61">
        <v>1.04796</v>
      </c>
      <c r="C61">
        <v>53.518900000000002</v>
      </c>
      <c r="D61">
        <v>44.550600000000003</v>
      </c>
      <c r="E61">
        <v>1.1199999999999999E-3</v>
      </c>
      <c r="F61">
        <v>1.6900000000000001E-3</v>
      </c>
      <c r="G61">
        <v>-6.0000000000000002E-5</v>
      </c>
      <c r="H61">
        <v>99.120199999999997</v>
      </c>
      <c r="J61">
        <f t="shared" si="11"/>
        <v>9.1666666666666665E-4</v>
      </c>
      <c r="K61" s="18">
        <f t="shared" si="1"/>
        <v>9.1666666666666661</v>
      </c>
      <c r="N61" s="3">
        <f t="shared" si="25"/>
        <v>44.550600000000003</v>
      </c>
      <c r="O61" s="3">
        <f t="shared" si="13"/>
        <v>1.6693356207111665</v>
      </c>
      <c r="P61" s="3">
        <f t="shared" si="14"/>
        <v>0.79768307967770813</v>
      </c>
      <c r="Q61" s="3">
        <f t="shared" si="15"/>
        <v>1.3983987189751803E-2</v>
      </c>
      <c r="R61" s="3">
        <f t="shared" si="16"/>
        <v>2.4810026875786262</v>
      </c>
      <c r="S61" s="3">
        <f t="shared" si="17"/>
        <v>67.284716339440209</v>
      </c>
      <c r="T61" s="3">
        <f t="shared" si="18"/>
        <v>32.15164109540806</v>
      </c>
      <c r="U61" s="3">
        <f t="shared" si="19"/>
        <v>0.56364256515174094</v>
      </c>
      <c r="V61" s="3">
        <f t="shared" si="20"/>
        <v>100.00000000000001</v>
      </c>
    </row>
    <row r="62" spans="1:22" x14ac:dyDescent="0.3">
      <c r="A62" t="s">
        <v>56</v>
      </c>
      <c r="B62">
        <v>-1.8180000000000002E-2</v>
      </c>
      <c r="C62">
        <v>54.537700000000001</v>
      </c>
      <c r="D62">
        <v>45.691200000000002</v>
      </c>
      <c r="E62">
        <v>-3.6900000000000001E-3</v>
      </c>
      <c r="F62">
        <v>-2.5899999999999999E-3</v>
      </c>
      <c r="G62">
        <v>-6.0400000000000002E-3</v>
      </c>
      <c r="H62">
        <v>100.19799999999999</v>
      </c>
      <c r="J62">
        <f t="shared" si="11"/>
        <v>-4.1066666666666673E-3</v>
      </c>
      <c r="K62" s="18">
        <f t="shared" si="1"/>
        <v>-41.06666666666667</v>
      </c>
      <c r="N62" s="3">
        <f t="shared" si="25"/>
        <v>45.691200000000002</v>
      </c>
      <c r="O62" s="3">
        <f t="shared" si="13"/>
        <v>1.7011135371179038</v>
      </c>
      <c r="P62" s="3">
        <f t="shared" si="14"/>
        <v>0.81810564010743059</v>
      </c>
      <c r="Q62" s="3">
        <f t="shared" si="15"/>
        <v>-2.425940752602082E-4</v>
      </c>
      <c r="R62" s="3">
        <f t="shared" si="16"/>
        <v>2.5189765831500743</v>
      </c>
      <c r="S62" s="3">
        <f t="shared" si="17"/>
        <v>67.531931360417715</v>
      </c>
      <c r="T62" s="3">
        <f t="shared" si="18"/>
        <v>32.477699299783048</v>
      </c>
      <c r="U62" s="3">
        <f t="shared" si="19"/>
        <v>-9.6306602007723008E-3</v>
      </c>
      <c r="V62" s="3">
        <f t="shared" si="20"/>
        <v>100</v>
      </c>
    </row>
    <row r="63" spans="1:22" x14ac:dyDescent="0.3">
      <c r="A63" t="s">
        <v>57</v>
      </c>
      <c r="B63">
        <v>0.44389000000000001</v>
      </c>
      <c r="C63">
        <v>53.7256</v>
      </c>
      <c r="D63">
        <v>44.94</v>
      </c>
      <c r="E63">
        <v>6.7000000000000002E-3</v>
      </c>
      <c r="F63">
        <v>6.7999999999999996E-3</v>
      </c>
      <c r="G63">
        <v>3.5100000000000001E-3</v>
      </c>
      <c r="H63">
        <v>99.126499999999993</v>
      </c>
      <c r="J63">
        <f t="shared" si="11"/>
        <v>5.6700000000000006E-3</v>
      </c>
      <c r="K63" s="18">
        <f t="shared" si="1"/>
        <v>56.7</v>
      </c>
      <c r="N63" s="3">
        <f t="shared" si="25"/>
        <v>44.94</v>
      </c>
      <c r="O63" s="3">
        <f t="shared" si="13"/>
        <v>1.6757829070492825</v>
      </c>
      <c r="P63" s="3">
        <f t="shared" si="14"/>
        <v>0.8046553267681289</v>
      </c>
      <c r="Q63" s="3">
        <f t="shared" si="15"/>
        <v>5.9232719508940492E-3</v>
      </c>
      <c r="R63" s="3">
        <f t="shared" si="16"/>
        <v>2.4863615057683051</v>
      </c>
      <c r="S63" s="3">
        <f t="shared" si="17"/>
        <v>67.399004656462949</v>
      </c>
      <c r="T63" s="3">
        <f t="shared" si="18"/>
        <v>32.362764823270702</v>
      </c>
      <c r="U63" s="3">
        <f t="shared" si="19"/>
        <v>0.23823052026634847</v>
      </c>
      <c r="V63" s="3">
        <f t="shared" si="20"/>
        <v>100</v>
      </c>
    </row>
    <row r="64" spans="1:22" s="23" customFormat="1" x14ac:dyDescent="0.3">
      <c r="A64" s="23" t="s">
        <v>58</v>
      </c>
      <c r="B64" s="23">
        <v>42.377000000000002</v>
      </c>
      <c r="C64" s="23">
        <v>20.249500000000001</v>
      </c>
      <c r="D64" s="23">
        <v>36.633400000000002</v>
      </c>
      <c r="E64" s="23">
        <v>1.189E-2</v>
      </c>
      <c r="F64" s="23">
        <v>1.0240000000000001E-2</v>
      </c>
      <c r="G64" s="23">
        <v>1.3639999999999999E-2</v>
      </c>
      <c r="H64" s="23">
        <v>99.295699999999997</v>
      </c>
      <c r="J64" s="23">
        <f t="shared" si="11"/>
        <v>1.1923333333333333E-2</v>
      </c>
      <c r="K64" s="38">
        <f t="shared" si="1"/>
        <v>119.23333333333332</v>
      </c>
      <c r="N64" s="36">
        <f t="shared" si="25"/>
        <v>36.633400000000002</v>
      </c>
      <c r="O64" s="36">
        <f t="shared" si="13"/>
        <v>0.6316126013724267</v>
      </c>
      <c r="P64" s="36">
        <f t="shared" si="14"/>
        <v>0.65592479856759178</v>
      </c>
      <c r="Q64" s="36">
        <f t="shared" si="15"/>
        <v>0.56547904990659204</v>
      </c>
      <c r="R64" s="36">
        <f t="shared" si="16"/>
        <v>1.8530164498466104</v>
      </c>
      <c r="S64" s="36">
        <f t="shared" si="17"/>
        <v>34.085644594504842</v>
      </c>
      <c r="T64" s="36">
        <f t="shared" si="18"/>
        <v>35.397678127568064</v>
      </c>
      <c r="U64" s="54">
        <f t="shared" si="19"/>
        <v>30.516677277927105</v>
      </c>
      <c r="V64" s="36">
        <f t="shared" si="20"/>
        <v>100</v>
      </c>
    </row>
    <row r="65" spans="1:22" s="23" customFormat="1" x14ac:dyDescent="0.3">
      <c r="A65" s="23" t="s">
        <v>59</v>
      </c>
      <c r="B65" s="23">
        <v>42.707599999999999</v>
      </c>
      <c r="C65" s="23">
        <v>21.217500000000001</v>
      </c>
      <c r="D65" s="23">
        <v>34.914700000000003</v>
      </c>
      <c r="E65" s="23">
        <v>-2.5500000000000002E-3</v>
      </c>
      <c r="F65" s="23">
        <v>4.6000000000000001E-4</v>
      </c>
      <c r="G65" s="23">
        <v>7.7999999999999999E-4</v>
      </c>
      <c r="H65" s="23">
        <v>98.838499999999996</v>
      </c>
      <c r="J65" s="23">
        <f t="shared" si="11"/>
        <v>-4.366666666666668E-4</v>
      </c>
      <c r="K65" s="38">
        <f t="shared" si="1"/>
        <v>-4.366666666666668</v>
      </c>
      <c r="N65" s="36">
        <f t="shared" si="25"/>
        <v>34.914700000000003</v>
      </c>
      <c r="O65" s="36">
        <f t="shared" si="13"/>
        <v>0.66180598877105423</v>
      </c>
      <c r="P65" s="36">
        <f t="shared" si="14"/>
        <v>0.62515129811996428</v>
      </c>
      <c r="Q65" s="36">
        <f t="shared" si="15"/>
        <v>0.56989057912997065</v>
      </c>
      <c r="R65" s="36">
        <f t="shared" si="16"/>
        <v>1.8568478660209893</v>
      </c>
      <c r="S65" s="36">
        <f t="shared" si="17"/>
        <v>35.641368411577417</v>
      </c>
      <c r="T65" s="36">
        <f t="shared" si="18"/>
        <v>33.667340742329706</v>
      </c>
      <c r="U65" s="54">
        <f t="shared" si="19"/>
        <v>30.691290846092869</v>
      </c>
      <c r="V65" s="36">
        <f t="shared" si="20"/>
        <v>100</v>
      </c>
    </row>
    <row r="66" spans="1:22" x14ac:dyDescent="0.3">
      <c r="K66" s="18">
        <f>AVERAGE(K64:K65)</f>
        <v>57.433333333333323</v>
      </c>
      <c r="U66" s="37">
        <f>MAX(U64:U65)-MIN(U64:U65)</f>
        <v>0.17461356816576412</v>
      </c>
    </row>
    <row r="67" spans="1:22" x14ac:dyDescent="0.3">
      <c r="A67" s="1" t="s">
        <v>335</v>
      </c>
      <c r="B67" s="1" t="s">
        <v>359</v>
      </c>
      <c r="K67" s="20"/>
    </row>
    <row r="68" spans="1:22" x14ac:dyDescent="0.3">
      <c r="A68" t="s">
        <v>0</v>
      </c>
      <c r="B68" t="s">
        <v>15</v>
      </c>
      <c r="C68" t="s">
        <v>15</v>
      </c>
      <c r="D68" t="s">
        <v>15</v>
      </c>
      <c r="E68" t="s">
        <v>13</v>
      </c>
      <c r="F68" t="s">
        <v>14</v>
      </c>
      <c r="G68" t="s">
        <v>12</v>
      </c>
      <c r="H68" t="s">
        <v>29</v>
      </c>
      <c r="K68" s="20"/>
      <c r="N68" t="s">
        <v>60</v>
      </c>
      <c r="O68" t="s">
        <v>61</v>
      </c>
      <c r="P68" t="s">
        <v>62</v>
      </c>
      <c r="Q68" t="s">
        <v>63</v>
      </c>
      <c r="R68" t="s">
        <v>64</v>
      </c>
      <c r="S68" t="s">
        <v>65</v>
      </c>
      <c r="T68" t="s">
        <v>66</v>
      </c>
      <c r="U68" t="s">
        <v>67</v>
      </c>
    </row>
    <row r="69" spans="1:22" x14ac:dyDescent="0.3">
      <c r="A69" t="s">
        <v>351</v>
      </c>
      <c r="B69">
        <v>1.7770000000000001E-2</v>
      </c>
      <c r="C69">
        <v>1.0030000000000001E-2</v>
      </c>
      <c r="D69">
        <v>1.14E-2</v>
      </c>
      <c r="E69">
        <v>20.9724</v>
      </c>
      <c r="F69">
        <v>36.134599999999999</v>
      </c>
      <c r="G69">
        <v>43.642099999999999</v>
      </c>
      <c r="H69">
        <v>100.788</v>
      </c>
      <c r="J69">
        <f>AVERAGE(B69:D69)</f>
        <v>1.3066666666666666E-2</v>
      </c>
      <c r="K69" s="18">
        <f t="shared" ref="K69" si="26">J69*10000</f>
        <v>130.66666666666666</v>
      </c>
      <c r="N69" s="36">
        <f>F69</f>
        <v>36.134599999999999</v>
      </c>
      <c r="O69" s="36">
        <f>E69/32.06</f>
        <v>0.65416094822208359</v>
      </c>
      <c r="P69" s="36">
        <f t="shared" ref="P69" si="27">(N69)/55.85</f>
        <v>0.64699373321396592</v>
      </c>
      <c r="Q69" s="36">
        <f>(G69)/74.94</f>
        <v>0.58236055511075524</v>
      </c>
      <c r="R69" s="36">
        <f t="shared" ref="R69" si="28">SUM(O69:Q69)</f>
        <v>1.8835152365468049</v>
      </c>
      <c r="S69" s="36">
        <f t="shared" ref="S69" si="29">100*O69/R69</f>
        <v>34.730855133479452</v>
      </c>
      <c r="T69" s="36">
        <f t="shared" ref="T69" si="30">100*P69/R69</f>
        <v>34.350331797694928</v>
      </c>
      <c r="U69" s="38">
        <f t="shared" ref="U69" si="31">100*Q69/R69</f>
        <v>30.918813068825617</v>
      </c>
      <c r="V69" s="36">
        <f t="shared" ref="V69" si="32">SUM(S69:U69)</f>
        <v>100</v>
      </c>
    </row>
    <row r="70" spans="1:22" x14ac:dyDescent="0.3">
      <c r="A70" t="s">
        <v>352</v>
      </c>
      <c r="B70">
        <v>6.6699999999999997E-3</v>
      </c>
      <c r="C70">
        <v>4.2700000000000004E-3</v>
      </c>
      <c r="D70">
        <v>2.2799999999999999E-3</v>
      </c>
      <c r="E70">
        <v>20.9831</v>
      </c>
      <c r="F70">
        <v>36.159700000000001</v>
      </c>
      <c r="G70">
        <v>43.551499999999997</v>
      </c>
      <c r="H70">
        <v>100.708</v>
      </c>
      <c r="J70">
        <f t="shared" ref="J70:J84" si="33">AVERAGE(B70:D70)</f>
        <v>4.4066666666666664E-3</v>
      </c>
      <c r="K70" s="18">
        <f t="shared" ref="K70:K85" si="34">J70*10000</f>
        <v>44.066666666666663</v>
      </c>
      <c r="N70" s="36">
        <f t="shared" ref="N70:N76" si="35">F70</f>
        <v>36.159700000000001</v>
      </c>
      <c r="O70" s="36">
        <f t="shared" ref="O70:O76" si="36">E70/32.06</f>
        <v>0.65449469744229571</v>
      </c>
      <c r="P70" s="36">
        <f t="shared" ref="P70:P76" si="37">(N70)/55.85</f>
        <v>0.64744315129811991</v>
      </c>
      <c r="Q70" s="36">
        <f t="shared" ref="Q70:Q76" si="38">(G70)/74.94</f>
        <v>0.58115158793701627</v>
      </c>
      <c r="R70" s="36">
        <f t="shared" ref="R70:R76" si="39">SUM(O70:Q70)</f>
        <v>1.883089436677432</v>
      </c>
      <c r="S70" s="36">
        <f t="shared" ref="S70:S76" si="40">100*O70/R70</f>
        <v>34.75643188764851</v>
      </c>
      <c r="T70" s="36">
        <f t="shared" ref="T70:T76" si="41">100*P70/R70</f>
        <v>34.38196501385957</v>
      </c>
      <c r="U70" s="38">
        <f t="shared" ref="U70:U76" si="42">100*Q70/R70</f>
        <v>30.861603098491912</v>
      </c>
      <c r="V70" s="36">
        <f t="shared" ref="V70:V76" si="43">SUM(S70:U70)</f>
        <v>100</v>
      </c>
    </row>
    <row r="71" spans="1:22" x14ac:dyDescent="0.3">
      <c r="A71" t="s">
        <v>353</v>
      </c>
      <c r="B71">
        <v>0.11064</v>
      </c>
      <c r="C71">
        <v>0.10609</v>
      </c>
      <c r="D71">
        <v>0.10337</v>
      </c>
      <c r="E71">
        <v>22.837900000000001</v>
      </c>
      <c r="F71">
        <v>36.696100000000001</v>
      </c>
      <c r="G71">
        <v>41.213900000000002</v>
      </c>
      <c r="H71">
        <v>101.068</v>
      </c>
      <c r="J71">
        <f t="shared" si="33"/>
        <v>0.1067</v>
      </c>
      <c r="K71" s="18">
        <f t="shared" si="34"/>
        <v>1067</v>
      </c>
      <c r="N71" s="36">
        <f t="shared" si="35"/>
        <v>36.696100000000001</v>
      </c>
      <c r="O71" s="36">
        <f t="shared" si="36"/>
        <v>0.71234872114784775</v>
      </c>
      <c r="P71" s="36">
        <f t="shared" si="37"/>
        <v>0.65704744852282904</v>
      </c>
      <c r="Q71" s="36">
        <f t="shared" si="38"/>
        <v>0.54995863357352559</v>
      </c>
      <c r="R71" s="36">
        <f t="shared" si="39"/>
        <v>1.9193548032442023</v>
      </c>
      <c r="S71" s="36">
        <f t="shared" si="40"/>
        <v>37.113967669958448</v>
      </c>
      <c r="T71" s="36">
        <f t="shared" si="41"/>
        <v>34.232724841298243</v>
      </c>
      <c r="U71" s="38">
        <f t="shared" si="42"/>
        <v>28.653307488743319</v>
      </c>
      <c r="V71" s="36">
        <f t="shared" si="43"/>
        <v>100.00000000000001</v>
      </c>
    </row>
    <row r="72" spans="1:22" x14ac:dyDescent="0.3">
      <c r="A72" t="s">
        <v>354</v>
      </c>
      <c r="B72">
        <v>2.6839999999999999E-2</v>
      </c>
      <c r="C72">
        <v>2.7640000000000001E-2</v>
      </c>
      <c r="D72">
        <v>1.7760000000000001E-2</v>
      </c>
      <c r="E72">
        <v>22.640699999999999</v>
      </c>
      <c r="F72">
        <v>36.264200000000002</v>
      </c>
      <c r="G72">
        <v>41.014800000000001</v>
      </c>
      <c r="H72">
        <v>99.992000000000004</v>
      </c>
      <c r="J72">
        <f t="shared" si="33"/>
        <v>2.4080000000000001E-2</v>
      </c>
      <c r="K72" s="18">
        <f t="shared" si="34"/>
        <v>240.8</v>
      </c>
      <c r="N72" s="36">
        <f t="shared" si="35"/>
        <v>36.264200000000002</v>
      </c>
      <c r="O72" s="36">
        <f t="shared" si="36"/>
        <v>0.70619775421085451</v>
      </c>
      <c r="P72" s="36">
        <f t="shared" si="37"/>
        <v>0.64931423455684878</v>
      </c>
      <c r="Q72" s="36">
        <f t="shared" si="38"/>
        <v>0.54730184147317862</v>
      </c>
      <c r="R72" s="36">
        <f t="shared" si="39"/>
        <v>1.9028138302408819</v>
      </c>
      <c r="S72" s="36">
        <f t="shared" si="40"/>
        <v>37.113339360238683</v>
      </c>
      <c r="T72" s="36">
        <f t="shared" si="41"/>
        <v>34.12389715890653</v>
      </c>
      <c r="U72" s="38">
        <f t="shared" si="42"/>
        <v>28.76276348085479</v>
      </c>
      <c r="V72" s="36">
        <f t="shared" si="43"/>
        <v>100</v>
      </c>
    </row>
    <row r="73" spans="1:22" x14ac:dyDescent="0.3">
      <c r="A73" t="s">
        <v>355</v>
      </c>
      <c r="B73">
        <v>7.6600000000000001E-3</v>
      </c>
      <c r="C73">
        <v>1E-4</v>
      </c>
      <c r="D73">
        <v>1.1999999999999999E-3</v>
      </c>
      <c r="E73">
        <v>21.113099999999999</v>
      </c>
      <c r="F73">
        <v>36.137599999999999</v>
      </c>
      <c r="G73">
        <v>43.455399999999997</v>
      </c>
      <c r="H73">
        <v>100.715</v>
      </c>
      <c r="J73">
        <f t="shared" si="33"/>
        <v>2.986666666666667E-3</v>
      </c>
      <c r="K73" s="18">
        <f t="shared" si="34"/>
        <v>29.866666666666671</v>
      </c>
      <c r="N73" s="36">
        <f t="shared" si="35"/>
        <v>36.137599999999999</v>
      </c>
      <c r="O73" s="36">
        <f t="shared" si="36"/>
        <v>0.65854959451029316</v>
      </c>
      <c r="P73" s="36">
        <f t="shared" si="37"/>
        <v>0.64704744852282903</v>
      </c>
      <c r="Q73" s="36">
        <f t="shared" si="38"/>
        <v>0.57986922871630631</v>
      </c>
      <c r="R73" s="36">
        <f t="shared" si="39"/>
        <v>1.8854662717494284</v>
      </c>
      <c r="S73" s="36">
        <f t="shared" si="40"/>
        <v>34.927678334932949</v>
      </c>
      <c r="T73" s="36">
        <f t="shared" si="41"/>
        <v>34.317635813366557</v>
      </c>
      <c r="U73" s="38">
        <f t="shared" si="42"/>
        <v>30.754685851700497</v>
      </c>
      <c r="V73" s="36">
        <f t="shared" si="43"/>
        <v>100.00000000000001</v>
      </c>
    </row>
    <row r="74" spans="1:22" x14ac:dyDescent="0.3">
      <c r="A74" t="s">
        <v>356</v>
      </c>
      <c r="B74">
        <v>5.1399999999999996E-3</v>
      </c>
      <c r="C74">
        <v>-9.5E-4</v>
      </c>
      <c r="D74">
        <v>-2.7200000000000002E-3</v>
      </c>
      <c r="E74">
        <v>21.581900000000001</v>
      </c>
      <c r="F74">
        <v>36.407600000000002</v>
      </c>
      <c r="G74">
        <v>42.462600000000002</v>
      </c>
      <c r="H74">
        <v>100.45399999999999</v>
      </c>
      <c r="J74">
        <f t="shared" si="33"/>
        <v>4.8999999999999966E-4</v>
      </c>
      <c r="K74" s="18">
        <f t="shared" si="34"/>
        <v>4.8999999999999968</v>
      </c>
      <c r="N74" s="36">
        <f t="shared" si="35"/>
        <v>36.407600000000002</v>
      </c>
      <c r="O74" s="36">
        <f t="shared" si="36"/>
        <v>0.6731721771678103</v>
      </c>
      <c r="P74" s="36">
        <f t="shared" si="37"/>
        <v>0.6518818263205014</v>
      </c>
      <c r="Q74" s="36">
        <f t="shared" si="38"/>
        <v>0.5666212970376302</v>
      </c>
      <c r="R74" s="36">
        <f t="shared" si="39"/>
        <v>1.8916753005259417</v>
      </c>
      <c r="S74" s="36">
        <f t="shared" si="40"/>
        <v>35.586031967571209</v>
      </c>
      <c r="T74" s="36">
        <f t="shared" si="41"/>
        <v>34.460556002357222</v>
      </c>
      <c r="U74" s="38">
        <f t="shared" si="42"/>
        <v>29.953412030071583</v>
      </c>
      <c r="V74" s="36">
        <f t="shared" si="43"/>
        <v>100</v>
      </c>
    </row>
    <row r="75" spans="1:22" x14ac:dyDescent="0.3">
      <c r="A75" t="s">
        <v>357</v>
      </c>
      <c r="B75">
        <v>6.3299999999999997E-3</v>
      </c>
      <c r="C75">
        <v>2.6700000000000001E-3</v>
      </c>
      <c r="D75">
        <v>2.14E-3</v>
      </c>
      <c r="E75">
        <v>24.9834</v>
      </c>
      <c r="F75">
        <v>35.260599999999997</v>
      </c>
      <c r="G75">
        <v>37.029699999999998</v>
      </c>
      <c r="H75">
        <v>97.284899999999993</v>
      </c>
      <c r="J75">
        <f t="shared" si="33"/>
        <v>3.7133333333333328E-3</v>
      </c>
      <c r="K75" s="18">
        <f t="shared" si="34"/>
        <v>37.133333333333326</v>
      </c>
      <c r="N75" s="36">
        <f t="shared" si="35"/>
        <v>35.260599999999997</v>
      </c>
      <c r="O75" s="36">
        <f t="shared" si="36"/>
        <v>0.7792701185277604</v>
      </c>
      <c r="P75" s="36">
        <f t="shared" si="37"/>
        <v>0.63134467323187105</v>
      </c>
      <c r="Q75" s="36">
        <f t="shared" si="38"/>
        <v>0.49412463303976512</v>
      </c>
      <c r="R75" s="36">
        <f t="shared" si="39"/>
        <v>1.9047394247993965</v>
      </c>
      <c r="S75" s="36">
        <f t="shared" si="40"/>
        <v>40.912164067262466</v>
      </c>
      <c r="T75" s="36">
        <f t="shared" si="41"/>
        <v>33.14598653295387</v>
      </c>
      <c r="U75" s="38">
        <f t="shared" si="42"/>
        <v>25.941849399783667</v>
      </c>
      <c r="V75" s="36">
        <f t="shared" si="43"/>
        <v>100</v>
      </c>
    </row>
    <row r="76" spans="1:22" x14ac:dyDescent="0.3">
      <c r="A76" t="s">
        <v>358</v>
      </c>
      <c r="B76">
        <v>2.53E-2</v>
      </c>
      <c r="C76">
        <v>1.9349999999999999E-2</v>
      </c>
      <c r="D76">
        <v>2.281E-2</v>
      </c>
      <c r="E76">
        <v>21.078099999999999</v>
      </c>
      <c r="F76">
        <v>36.013100000000001</v>
      </c>
      <c r="G76">
        <v>43.337699999999998</v>
      </c>
      <c r="H76">
        <v>100.496</v>
      </c>
      <c r="J76">
        <f t="shared" si="33"/>
        <v>2.2486666666666665E-2</v>
      </c>
      <c r="K76" s="18">
        <f t="shared" si="34"/>
        <v>224.86666666666665</v>
      </c>
      <c r="N76" s="36">
        <f t="shared" si="35"/>
        <v>36.013100000000001</v>
      </c>
      <c r="O76" s="36">
        <f t="shared" si="36"/>
        <v>0.65745789145352462</v>
      </c>
      <c r="P76" s="36">
        <f t="shared" si="37"/>
        <v>0.64481826320501345</v>
      </c>
      <c r="Q76" s="36">
        <f t="shared" si="38"/>
        <v>0.57829863891112887</v>
      </c>
      <c r="R76" s="36">
        <f t="shared" si="39"/>
        <v>1.8805747935696668</v>
      </c>
      <c r="S76" s="36">
        <f t="shared" si="40"/>
        <v>34.960475579147378</v>
      </c>
      <c r="T76" s="36">
        <f t="shared" si="41"/>
        <v>34.288360420966463</v>
      </c>
      <c r="U76" s="38">
        <f t="shared" si="42"/>
        <v>30.75116399988616</v>
      </c>
      <c r="V76" s="36">
        <f t="shared" si="43"/>
        <v>100</v>
      </c>
    </row>
    <row r="77" spans="1:22" x14ac:dyDescent="0.3">
      <c r="K77" s="18">
        <f>AVERAGE(K69:K76)</f>
        <v>222.41249999999999</v>
      </c>
      <c r="N77" s="3"/>
      <c r="O77" s="3"/>
      <c r="P77" s="3"/>
      <c r="Q77" s="3"/>
      <c r="R77" s="3"/>
      <c r="S77" s="3"/>
      <c r="T77" s="3"/>
      <c r="U77" s="37">
        <f>MAX(U69:U76)-MIN(U69:U76)</f>
        <v>4.9769636690419503</v>
      </c>
      <c r="V77" s="3"/>
    </row>
    <row r="78" spans="1:22" x14ac:dyDescent="0.3">
      <c r="A78" s="1" t="s">
        <v>336</v>
      </c>
      <c r="B78" s="1" t="s">
        <v>366</v>
      </c>
      <c r="K78" s="18"/>
      <c r="N78" s="3"/>
      <c r="O78" s="3"/>
      <c r="P78" s="3"/>
      <c r="Q78" s="3"/>
      <c r="R78" s="3"/>
      <c r="S78" s="3"/>
      <c r="T78" s="3"/>
      <c r="U78" s="3"/>
      <c r="V78" s="3"/>
    </row>
    <row r="79" spans="1:22" x14ac:dyDescent="0.3">
      <c r="A79" t="s">
        <v>0</v>
      </c>
      <c r="B79" t="s">
        <v>15</v>
      </c>
      <c r="C79" t="s">
        <v>15</v>
      </c>
      <c r="D79" t="s">
        <v>15</v>
      </c>
      <c r="E79" t="s">
        <v>13</v>
      </c>
      <c r="F79" t="s">
        <v>14</v>
      </c>
      <c r="G79" t="s">
        <v>12</v>
      </c>
      <c r="H79" t="s">
        <v>29</v>
      </c>
      <c r="K79" s="18"/>
      <c r="N79" s="3"/>
      <c r="O79" s="3"/>
      <c r="P79" s="3"/>
      <c r="Q79" s="3"/>
      <c r="R79" s="3"/>
      <c r="S79" s="3"/>
      <c r="T79" s="3"/>
      <c r="U79" s="3"/>
      <c r="V79" s="3"/>
    </row>
    <row r="80" spans="1:22" x14ac:dyDescent="0.3">
      <c r="A80" t="s">
        <v>360</v>
      </c>
      <c r="B80">
        <v>2.385E-2</v>
      </c>
      <c r="C80">
        <v>2.027E-2</v>
      </c>
      <c r="D80">
        <v>1.669E-2</v>
      </c>
      <c r="E80">
        <v>20.807700000000001</v>
      </c>
      <c r="F80">
        <v>36.3322</v>
      </c>
      <c r="G80">
        <v>43.7393</v>
      </c>
      <c r="H80">
        <v>100.94</v>
      </c>
      <c r="J80">
        <f t="shared" si="33"/>
        <v>2.027E-2</v>
      </c>
      <c r="K80" s="18">
        <f t="shared" si="34"/>
        <v>202.7</v>
      </c>
      <c r="N80" s="36">
        <f t="shared" ref="N80" si="44">F80</f>
        <v>36.3322</v>
      </c>
      <c r="O80" s="36">
        <f t="shared" ref="O80" si="45">E80/32.06</f>
        <v>0.64902370555208977</v>
      </c>
      <c r="P80" s="36">
        <f t="shared" ref="P80" si="46">(N80)/55.85</f>
        <v>0.65053178155774394</v>
      </c>
      <c r="Q80" s="36">
        <f t="shared" ref="Q80" si="47">(G80)/74.94</f>
        <v>0.58365759274085938</v>
      </c>
      <c r="R80" s="36">
        <f t="shared" ref="R80" si="48">SUM(O80:Q80)</f>
        <v>1.883213079850693</v>
      </c>
      <c r="S80" s="36">
        <f t="shared" ref="S80" si="49">100*O80/R80</f>
        <v>34.463636244685937</v>
      </c>
      <c r="T80" s="36">
        <f t="shared" ref="T80" si="50">100*P80/R80</f>
        <v>34.54371619006173</v>
      </c>
      <c r="U80" s="38">
        <f t="shared" ref="U80" si="51">100*Q80/R80</f>
        <v>30.992647565252341</v>
      </c>
      <c r="V80" s="36">
        <f t="shared" ref="V80" si="52">SUM(S80:U80)</f>
        <v>100.00000000000001</v>
      </c>
    </row>
    <row r="81" spans="1:22" x14ac:dyDescent="0.3">
      <c r="A81" t="s">
        <v>361</v>
      </c>
      <c r="B81">
        <v>3.1260000000000003E-2</v>
      </c>
      <c r="C81">
        <v>2.9499999999999998E-2</v>
      </c>
      <c r="D81">
        <v>2.8549999999999999E-2</v>
      </c>
      <c r="E81">
        <v>22.5593</v>
      </c>
      <c r="F81">
        <v>36.261699999999998</v>
      </c>
      <c r="G81">
        <v>41.185000000000002</v>
      </c>
      <c r="H81">
        <v>100.095</v>
      </c>
      <c r="J81">
        <f t="shared" si="33"/>
        <v>2.9770000000000001E-2</v>
      </c>
      <c r="K81" s="18">
        <f t="shared" si="34"/>
        <v>297.7</v>
      </c>
      <c r="N81" s="36">
        <f t="shared" ref="N81:N85" si="53">F81</f>
        <v>36.261699999999998</v>
      </c>
      <c r="O81" s="36">
        <f t="shared" ref="O81:O85" si="54">E81/32.06</f>
        <v>0.70365876481597001</v>
      </c>
      <c r="P81" s="36">
        <f t="shared" ref="P81:P85" si="55">(N81)/55.85</f>
        <v>0.64926947179946282</v>
      </c>
      <c r="Q81" s="36">
        <f t="shared" ref="Q81:Q85" si="56">(G81)/74.94</f>
        <v>0.5495729917267147</v>
      </c>
      <c r="R81" s="36">
        <f t="shared" ref="R81:R85" si="57">SUM(O81:Q81)</f>
        <v>1.9025012283421476</v>
      </c>
      <c r="S81" s="36">
        <f t="shared" ref="S81:S85" si="58">100*O81/R81</f>
        <v>36.985982155141258</v>
      </c>
      <c r="T81" s="36">
        <f t="shared" ref="T81:T85" si="59">100*P81/R81</f>
        <v>34.127151253680957</v>
      </c>
      <c r="U81" s="38">
        <f t="shared" ref="U81:U85" si="60">100*Q81/R81</f>
        <v>28.886866591177778</v>
      </c>
      <c r="V81" s="36">
        <f t="shared" ref="V81:V85" si="61">SUM(S81:U81)</f>
        <v>100</v>
      </c>
    </row>
    <row r="82" spans="1:22" x14ac:dyDescent="0.3">
      <c r="A82" t="s">
        <v>362</v>
      </c>
      <c r="B82">
        <v>4.9149999999999999E-2</v>
      </c>
      <c r="C82">
        <v>5.3879999999999997E-2</v>
      </c>
      <c r="D82">
        <v>5.2069999999999998E-2</v>
      </c>
      <c r="E82">
        <v>21.095400000000001</v>
      </c>
      <c r="F82">
        <v>35.386499999999998</v>
      </c>
      <c r="G82">
        <v>43.105600000000003</v>
      </c>
      <c r="H82">
        <v>99.742500000000007</v>
      </c>
      <c r="J82">
        <f t="shared" si="33"/>
        <v>5.1699999999999996E-2</v>
      </c>
      <c r="K82" s="18">
        <f t="shared" si="34"/>
        <v>517</v>
      </c>
      <c r="N82" s="36">
        <f t="shared" si="53"/>
        <v>35.386499999999998</v>
      </c>
      <c r="O82" s="36">
        <f t="shared" si="54"/>
        <v>0.65799750467872742</v>
      </c>
      <c r="P82" s="36">
        <f t="shared" si="55"/>
        <v>0.6335989256938227</v>
      </c>
      <c r="Q82" s="36">
        <f t="shared" si="56"/>
        <v>0.57520149452895653</v>
      </c>
      <c r="R82" s="36">
        <f t="shared" si="57"/>
        <v>1.8667979249015068</v>
      </c>
      <c r="S82" s="36">
        <f t="shared" si="58"/>
        <v>35.247387834622955</v>
      </c>
      <c r="T82" s="36">
        <f t="shared" si="59"/>
        <v>33.940413005722178</v>
      </c>
      <c r="U82" s="38">
        <f t="shared" si="60"/>
        <v>30.812199159654863</v>
      </c>
      <c r="V82" s="36">
        <f t="shared" si="61"/>
        <v>100</v>
      </c>
    </row>
    <row r="83" spans="1:22" x14ac:dyDescent="0.3">
      <c r="A83" t="s">
        <v>363</v>
      </c>
      <c r="B83">
        <v>1.5089999999999999E-2</v>
      </c>
      <c r="C83">
        <v>1.5129999999999999E-2</v>
      </c>
      <c r="D83">
        <v>1.18E-2</v>
      </c>
      <c r="E83">
        <v>20.680299999999999</v>
      </c>
      <c r="F83">
        <v>36.4726</v>
      </c>
      <c r="G83">
        <v>43.664099999999998</v>
      </c>
      <c r="H83">
        <v>100.85899999999999</v>
      </c>
      <c r="J83">
        <f t="shared" si="33"/>
        <v>1.4006666666666666E-2</v>
      </c>
      <c r="K83" s="18">
        <f t="shared" si="34"/>
        <v>140.06666666666666</v>
      </c>
      <c r="N83" s="36">
        <f t="shared" si="53"/>
        <v>36.4726</v>
      </c>
      <c r="O83" s="36">
        <f t="shared" si="54"/>
        <v>0.64504990642545224</v>
      </c>
      <c r="P83" s="36">
        <f t="shared" si="55"/>
        <v>0.65304565801253356</v>
      </c>
      <c r="Q83" s="36">
        <f t="shared" si="56"/>
        <v>0.58265412329863886</v>
      </c>
      <c r="R83" s="36">
        <f t="shared" si="57"/>
        <v>1.8807496877366245</v>
      </c>
      <c r="S83" s="36">
        <f t="shared" si="58"/>
        <v>34.297488423445287</v>
      </c>
      <c r="T83" s="36">
        <f t="shared" si="59"/>
        <v>34.722624827253696</v>
      </c>
      <c r="U83" s="38">
        <f t="shared" si="60"/>
        <v>30.97988674930102</v>
      </c>
      <c r="V83" s="36">
        <f t="shared" si="61"/>
        <v>100</v>
      </c>
    </row>
    <row r="84" spans="1:22" x14ac:dyDescent="0.3">
      <c r="A84" t="s">
        <v>364</v>
      </c>
      <c r="B84">
        <v>2.66E-3</v>
      </c>
      <c r="C84">
        <v>-1E-3</v>
      </c>
      <c r="D84">
        <v>2.6700000000000001E-3</v>
      </c>
      <c r="E84">
        <v>21.641200000000001</v>
      </c>
      <c r="F84">
        <v>36.028199999999998</v>
      </c>
      <c r="G84">
        <v>42.484900000000003</v>
      </c>
      <c r="H84">
        <v>100.15900000000001</v>
      </c>
      <c r="J84">
        <f t="shared" si="33"/>
        <v>1.4433333333333336E-3</v>
      </c>
      <c r="K84" s="18">
        <f t="shared" si="34"/>
        <v>14.433333333333335</v>
      </c>
      <c r="N84" s="36">
        <f t="shared" si="53"/>
        <v>36.028199999999998</v>
      </c>
      <c r="O84" s="36">
        <f t="shared" si="54"/>
        <v>0.67502183406113536</v>
      </c>
      <c r="P84" s="36">
        <f t="shared" si="55"/>
        <v>0.64508863025962393</v>
      </c>
      <c r="Q84" s="36">
        <f t="shared" si="56"/>
        <v>0.56691886842807582</v>
      </c>
      <c r="R84" s="36">
        <f t="shared" si="57"/>
        <v>1.8870293327488352</v>
      </c>
      <c r="S84" s="36">
        <f t="shared" si="58"/>
        <v>35.771666202868779</v>
      </c>
      <c r="T84" s="36">
        <f t="shared" si="59"/>
        <v>34.185405550634634</v>
      </c>
      <c r="U84" s="38">
        <f t="shared" si="60"/>
        <v>30.042928246496583</v>
      </c>
      <c r="V84" s="36">
        <f t="shared" si="61"/>
        <v>100</v>
      </c>
    </row>
    <row r="85" spans="1:22" x14ac:dyDescent="0.3">
      <c r="A85" t="s">
        <v>365</v>
      </c>
      <c r="B85">
        <v>2.6800000000000001E-3</v>
      </c>
      <c r="C85">
        <v>4.8199999999999996E-3</v>
      </c>
      <c r="D85">
        <v>1.2999999999999999E-3</v>
      </c>
      <c r="E85">
        <v>53.604100000000003</v>
      </c>
      <c r="F85">
        <v>45.29</v>
      </c>
      <c r="G85" s="6">
        <v>0.46833999999999998</v>
      </c>
      <c r="H85">
        <v>99.371200000000002</v>
      </c>
      <c r="J85">
        <f>AVERAGE(B85:D85)</f>
        <v>2.9333333333333329E-3</v>
      </c>
      <c r="K85" s="18">
        <f t="shared" si="34"/>
        <v>29.333333333333329</v>
      </c>
      <c r="N85" s="39">
        <f t="shared" si="53"/>
        <v>45.29</v>
      </c>
      <c r="O85" s="39">
        <f t="shared" si="54"/>
        <v>1.6719931378665003</v>
      </c>
      <c r="P85" s="39">
        <f t="shared" si="55"/>
        <v>0.81092211280214854</v>
      </c>
      <c r="Q85" s="39">
        <f t="shared" si="56"/>
        <v>6.2495329597010941E-3</v>
      </c>
      <c r="R85" s="39">
        <f t="shared" si="57"/>
        <v>2.4891647836283499</v>
      </c>
      <c r="S85" s="39">
        <f t="shared" si="58"/>
        <v>67.17084979120213</v>
      </c>
      <c r="T85" s="39">
        <f t="shared" si="59"/>
        <v>32.578080733574488</v>
      </c>
      <c r="U85" s="40">
        <f t="shared" si="60"/>
        <v>0.25106947522338857</v>
      </c>
      <c r="V85" s="39">
        <f t="shared" si="61"/>
        <v>100.00000000000001</v>
      </c>
    </row>
    <row r="86" spans="1:22" x14ac:dyDescent="0.3">
      <c r="K86" s="18">
        <f>AVERAGE(K80:K84)</f>
        <v>234.38000000000002</v>
      </c>
      <c r="U86" s="37">
        <f>MAX(U80:U84)-MIN(U80:U84)</f>
        <v>2.1057809740745626</v>
      </c>
    </row>
  </sheetData>
  <conditionalFormatting sqref="K7:K85">
    <cfRule type="cellIs" dxfId="113" priority="2" operator="greaterThan">
      <formula>100</formula>
    </cfRule>
  </conditionalFormatting>
  <conditionalFormatting sqref="K86">
    <cfRule type="cellIs" dxfId="112" priority="1" operator="greaterThan">
      <formula>100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Z78"/>
  <sheetViews>
    <sheetView workbookViewId="0">
      <selection activeCell="M52" sqref="M52"/>
    </sheetView>
  </sheetViews>
  <sheetFormatPr defaultRowHeight="14.4" x14ac:dyDescent="0.3"/>
  <cols>
    <col min="10" max="10" width="8.88671875" customWidth="1"/>
    <col min="15" max="15" width="5.6640625" customWidth="1"/>
    <col min="16" max="16" width="6.44140625" customWidth="1"/>
  </cols>
  <sheetData>
    <row r="2" spans="1:22" x14ac:dyDescent="0.3">
      <c r="A2" s="1" t="s">
        <v>180</v>
      </c>
      <c r="B2" s="1" t="s">
        <v>181</v>
      </c>
    </row>
    <row r="3" spans="1:22" x14ac:dyDescent="0.3">
      <c r="A3" t="s">
        <v>0</v>
      </c>
      <c r="B3" t="s">
        <v>12</v>
      </c>
      <c r="C3" t="s">
        <v>13</v>
      </c>
      <c r="D3" t="s">
        <v>14</v>
      </c>
      <c r="E3" t="s">
        <v>15</v>
      </c>
      <c r="F3" t="s">
        <v>15</v>
      </c>
      <c r="G3" t="s">
        <v>15</v>
      </c>
      <c r="H3" t="s">
        <v>29</v>
      </c>
      <c r="N3" t="s">
        <v>60</v>
      </c>
      <c r="O3" t="s">
        <v>61</v>
      </c>
      <c r="P3" t="s">
        <v>62</v>
      </c>
      <c r="Q3" t="s">
        <v>63</v>
      </c>
      <c r="R3" t="s">
        <v>64</v>
      </c>
      <c r="S3" t="s">
        <v>65</v>
      </c>
      <c r="T3" t="s">
        <v>66</v>
      </c>
      <c r="U3" t="s">
        <v>67</v>
      </c>
    </row>
    <row r="4" spans="1:22" s="15" customFormat="1" x14ac:dyDescent="0.3">
      <c r="A4" s="15" t="s">
        <v>171</v>
      </c>
      <c r="B4" s="15">
        <v>29.713000000000001</v>
      </c>
      <c r="C4" s="15">
        <v>19.7986</v>
      </c>
      <c r="D4" s="15">
        <v>36.909399999999998</v>
      </c>
      <c r="E4" s="15">
        <v>1.06E-3</v>
      </c>
      <c r="F4" s="15">
        <v>2.5699999999999998E-3</v>
      </c>
      <c r="G4" s="15">
        <v>1.5299999999999999E-3</v>
      </c>
      <c r="H4" s="15">
        <v>86.426100000000005</v>
      </c>
      <c r="J4" s="15">
        <f>AVERAGE(E4:G4)</f>
        <v>1.72E-3</v>
      </c>
      <c r="K4" s="43">
        <f>J4*10000</f>
        <v>17.2</v>
      </c>
      <c r="L4" s="43"/>
      <c r="N4" s="43">
        <f>D4</f>
        <v>36.909399999999998</v>
      </c>
      <c r="O4" s="43">
        <f>C4/32.06</f>
        <v>0.61754834684965687</v>
      </c>
      <c r="P4" s="43">
        <f>(N4)/55.85</f>
        <v>0.66086660698299005</v>
      </c>
      <c r="Q4" s="43">
        <f>(B4)/74.94</f>
        <v>0.39649052575393651</v>
      </c>
      <c r="R4" s="43">
        <f>SUM(O4:Q4)</f>
        <v>1.6749054795865832</v>
      </c>
      <c r="S4" s="43">
        <f t="shared" ref="S4" si="0">100*O4/R4</f>
        <v>36.870638634610373</v>
      </c>
      <c r="T4" s="43">
        <f t="shared" ref="T4" si="1">100*P4/R4</f>
        <v>39.456949364456776</v>
      </c>
      <c r="U4" s="43">
        <f t="shared" ref="U4" si="2">100*Q4/R4</f>
        <v>23.672412000932869</v>
      </c>
      <c r="V4" s="43">
        <f t="shared" ref="V4" si="3">SUM(S4:U4)</f>
        <v>100.00000000000001</v>
      </c>
    </row>
    <row r="5" spans="1:22" s="15" customFormat="1" x14ac:dyDescent="0.3">
      <c r="A5" s="15" t="s">
        <v>172</v>
      </c>
      <c r="B5" s="15">
        <v>30.351099999999999</v>
      </c>
      <c r="C5" s="15">
        <v>18.857099999999999</v>
      </c>
      <c r="D5" s="15">
        <v>33.195300000000003</v>
      </c>
      <c r="E5" s="15">
        <v>2.9299999999999999E-3</v>
      </c>
      <c r="F5" s="15">
        <v>-5.5999999999999995E-4</v>
      </c>
      <c r="G5" s="15">
        <v>-4.3600000000000002E-3</v>
      </c>
      <c r="H5" s="15">
        <v>82.401499999999999</v>
      </c>
      <c r="J5" s="15">
        <f t="shared" ref="J5:J34" si="4">AVERAGE(E5:G5)</f>
        <v>-6.6333333333333348E-4</v>
      </c>
      <c r="K5" s="43">
        <f t="shared" ref="K5:K34" si="5">J5*10000</f>
        <v>-6.6333333333333346</v>
      </c>
      <c r="L5" s="43"/>
      <c r="N5" s="43">
        <f t="shared" ref="N5:N26" si="6">D5</f>
        <v>33.195300000000003</v>
      </c>
      <c r="O5" s="43">
        <f t="shared" ref="O5:O26" si="7">C5/32.06</f>
        <v>0.5881815346225826</v>
      </c>
      <c r="P5" s="43">
        <f t="shared" ref="P5:P26" si="8">(N5)/55.85</f>
        <v>0.59436526410026858</v>
      </c>
      <c r="Q5" s="43">
        <f t="shared" ref="Q5:Q26" si="9">(B5)/74.94</f>
        <v>0.40500533760341606</v>
      </c>
      <c r="R5" s="43">
        <f t="shared" ref="R5:R26" si="10">SUM(O5:Q5)</f>
        <v>1.5875521363262672</v>
      </c>
      <c r="S5" s="43">
        <f t="shared" ref="S5:S26" si="11">100*O5/R5</f>
        <v>37.049588556107864</v>
      </c>
      <c r="T5" s="43">
        <f t="shared" ref="T5:T26" si="12">100*P5/R5</f>
        <v>37.439102030102845</v>
      </c>
      <c r="U5" s="43">
        <f t="shared" ref="U5:U26" si="13">100*Q5/R5</f>
        <v>25.511309413789292</v>
      </c>
      <c r="V5" s="43">
        <f t="shared" ref="V5:V26" si="14">SUM(S5:U5)</f>
        <v>100</v>
      </c>
    </row>
    <row r="6" spans="1:22" s="15" customFormat="1" x14ac:dyDescent="0.3">
      <c r="A6" s="15" t="s">
        <v>173</v>
      </c>
      <c r="B6" s="15">
        <v>30.799499999999998</v>
      </c>
      <c r="C6" s="15">
        <v>18.571899999999999</v>
      </c>
      <c r="D6" s="15">
        <v>33.603900000000003</v>
      </c>
      <c r="E6" s="15">
        <v>8.0269999999999994E-2</v>
      </c>
      <c r="F6" s="15">
        <v>7.5700000000000003E-2</v>
      </c>
      <c r="G6" s="15">
        <v>6.8140000000000006E-2</v>
      </c>
      <c r="H6" s="15">
        <v>83.1995</v>
      </c>
      <c r="J6" s="15">
        <f t="shared" si="4"/>
        <v>7.470333333333333E-2</v>
      </c>
      <c r="K6" s="43">
        <f t="shared" si="5"/>
        <v>747.0333333333333</v>
      </c>
      <c r="L6" s="43"/>
      <c r="N6" s="43">
        <f t="shared" si="6"/>
        <v>33.603900000000003</v>
      </c>
      <c r="O6" s="43">
        <f t="shared" si="7"/>
        <v>0.57928571428571418</v>
      </c>
      <c r="P6" s="43">
        <f t="shared" si="8"/>
        <v>0.6016812891674127</v>
      </c>
      <c r="Q6" s="43">
        <f t="shared" si="9"/>
        <v>0.41098879103282626</v>
      </c>
      <c r="R6" s="43">
        <f t="shared" si="10"/>
        <v>1.5919557944859533</v>
      </c>
      <c r="S6" s="43">
        <f t="shared" si="11"/>
        <v>36.388304015235995</v>
      </c>
      <c r="T6" s="43">
        <f t="shared" si="12"/>
        <v>37.795100294333054</v>
      </c>
      <c r="U6" s="43">
        <f t="shared" si="13"/>
        <v>25.81659569043094</v>
      </c>
      <c r="V6" s="43">
        <f t="shared" si="14"/>
        <v>100</v>
      </c>
    </row>
    <row r="7" spans="1:22" s="15" customFormat="1" x14ac:dyDescent="0.3">
      <c r="A7" s="15" t="s">
        <v>174</v>
      </c>
      <c r="B7" s="15">
        <v>30.7593</v>
      </c>
      <c r="C7" s="15">
        <v>18.725200000000001</v>
      </c>
      <c r="D7" s="15">
        <v>36.648699999999998</v>
      </c>
      <c r="E7" s="15">
        <v>6.4180000000000001E-2</v>
      </c>
      <c r="F7" s="15">
        <v>5.9339999999999997E-2</v>
      </c>
      <c r="G7" s="15">
        <v>6.0609999999999997E-2</v>
      </c>
      <c r="H7" s="15">
        <v>86.317300000000003</v>
      </c>
      <c r="J7" s="15">
        <f t="shared" si="4"/>
        <v>6.1376666666666663E-2</v>
      </c>
      <c r="K7" s="43">
        <f t="shared" si="5"/>
        <v>613.76666666666665</v>
      </c>
      <c r="L7" s="43"/>
      <c r="N7" s="43">
        <f t="shared" si="6"/>
        <v>36.648699999999998</v>
      </c>
      <c r="O7" s="43">
        <f t="shared" si="7"/>
        <v>0.58406737367436057</v>
      </c>
      <c r="P7" s="43">
        <f t="shared" si="8"/>
        <v>0.6561987466427931</v>
      </c>
      <c r="Q7" s="43">
        <f t="shared" si="9"/>
        <v>0.41045236188951162</v>
      </c>
      <c r="R7" s="43">
        <f t="shared" si="10"/>
        <v>1.6507184822066652</v>
      </c>
      <c r="S7" s="43">
        <f t="shared" si="11"/>
        <v>35.382615507738471</v>
      </c>
      <c r="T7" s="43">
        <f t="shared" si="12"/>
        <v>39.752311112770279</v>
      </c>
      <c r="U7" s="43">
        <f t="shared" si="13"/>
        <v>24.865073379491257</v>
      </c>
      <c r="V7" s="43">
        <f t="shared" si="14"/>
        <v>100</v>
      </c>
    </row>
    <row r="8" spans="1:22" s="15" customFormat="1" x14ac:dyDescent="0.3">
      <c r="A8" s="15" t="s">
        <v>175</v>
      </c>
      <c r="B8" s="15">
        <v>31.056799999999999</v>
      </c>
      <c r="C8" s="15">
        <v>18.7654</v>
      </c>
      <c r="D8" s="15">
        <v>36.472700000000003</v>
      </c>
      <c r="E8" s="15">
        <v>4.3889999999999998E-2</v>
      </c>
      <c r="F8" s="15">
        <v>3.5310000000000001E-2</v>
      </c>
      <c r="G8" s="15">
        <v>3.7569999999999999E-2</v>
      </c>
      <c r="H8" s="15">
        <v>86.411699999999996</v>
      </c>
      <c r="J8" s="15">
        <f t="shared" si="4"/>
        <v>3.8923333333333331E-2</v>
      </c>
      <c r="K8" s="43">
        <f t="shared" si="5"/>
        <v>389.23333333333329</v>
      </c>
      <c r="L8" s="43"/>
      <c r="N8" s="43">
        <f t="shared" si="6"/>
        <v>36.472700000000003</v>
      </c>
      <c r="O8" s="43">
        <f t="shared" si="7"/>
        <v>0.58532127261384903</v>
      </c>
      <c r="P8" s="43">
        <f t="shared" si="8"/>
        <v>0.65304744852282903</v>
      </c>
      <c r="Q8" s="43">
        <f t="shared" si="9"/>
        <v>0.41442220443021083</v>
      </c>
      <c r="R8" s="43">
        <f t="shared" si="10"/>
        <v>1.6527909255668889</v>
      </c>
      <c r="S8" s="43">
        <f t="shared" si="11"/>
        <v>35.414114608179517</v>
      </c>
      <c r="T8" s="43">
        <f t="shared" si="12"/>
        <v>39.511800217492187</v>
      </c>
      <c r="U8" s="43">
        <f t="shared" si="13"/>
        <v>25.074085174328303</v>
      </c>
      <c r="V8" s="43">
        <f t="shared" si="14"/>
        <v>100</v>
      </c>
    </row>
    <row r="9" spans="1:22" s="15" customFormat="1" x14ac:dyDescent="0.3">
      <c r="A9" s="15" t="s">
        <v>176</v>
      </c>
      <c r="B9" s="15">
        <v>30.687799999999999</v>
      </c>
      <c r="C9" s="15">
        <v>19.045500000000001</v>
      </c>
      <c r="D9" s="15">
        <v>36.881</v>
      </c>
      <c r="E9" s="15">
        <v>1.56E-3</v>
      </c>
      <c r="F9" s="15">
        <v>8.8999999999999995E-4</v>
      </c>
      <c r="G9" s="15">
        <v>-8.8999999999999995E-4</v>
      </c>
      <c r="H9" s="15">
        <v>86.615899999999996</v>
      </c>
      <c r="J9" s="15">
        <f t="shared" si="4"/>
        <v>5.1999999999999995E-4</v>
      </c>
      <c r="K9" s="43">
        <f t="shared" si="5"/>
        <v>5.1999999999999993</v>
      </c>
      <c r="L9" s="43"/>
      <c r="N9" s="43">
        <f t="shared" si="6"/>
        <v>36.881</v>
      </c>
      <c r="O9" s="43">
        <f t="shared" si="7"/>
        <v>0.5940580162195882</v>
      </c>
      <c r="P9" s="43">
        <f t="shared" si="8"/>
        <v>0.66035810205908685</v>
      </c>
      <c r="Q9" s="43">
        <f t="shared" si="9"/>
        <v>0.40949826527888977</v>
      </c>
      <c r="R9" s="43">
        <f t="shared" si="10"/>
        <v>1.6639143835575649</v>
      </c>
      <c r="S9" s="43">
        <f t="shared" si="11"/>
        <v>35.702438904906323</v>
      </c>
      <c r="T9" s="43">
        <f t="shared" si="12"/>
        <v>39.687024079159364</v>
      </c>
      <c r="U9" s="43">
        <f t="shared" si="13"/>
        <v>24.610537015934316</v>
      </c>
      <c r="V9" s="43">
        <f t="shared" si="14"/>
        <v>100</v>
      </c>
    </row>
    <row r="10" spans="1:22" s="15" customFormat="1" x14ac:dyDescent="0.3">
      <c r="A10" s="15" t="s">
        <v>177</v>
      </c>
      <c r="B10" s="15">
        <v>28.439599999999999</v>
      </c>
      <c r="C10" s="15">
        <v>15.9031</v>
      </c>
      <c r="D10" s="15">
        <v>33.011499999999998</v>
      </c>
      <c r="E10" s="15">
        <v>5.151E-2</v>
      </c>
      <c r="F10" s="15">
        <v>4.2819999999999997E-2</v>
      </c>
      <c r="G10" s="15">
        <v>4.333E-2</v>
      </c>
      <c r="H10" s="15">
        <v>77.491900000000001</v>
      </c>
      <c r="J10" s="15">
        <f t="shared" si="4"/>
        <v>4.5886666666666666E-2</v>
      </c>
      <c r="K10" s="43">
        <f t="shared" si="5"/>
        <v>458.86666666666667</v>
      </c>
      <c r="L10" s="43"/>
      <c r="N10" s="43">
        <f t="shared" si="6"/>
        <v>33.011499999999998</v>
      </c>
      <c r="O10" s="43">
        <f t="shared" si="7"/>
        <v>0.49604179663131626</v>
      </c>
      <c r="P10" s="43">
        <f t="shared" si="8"/>
        <v>0.59107430617726042</v>
      </c>
      <c r="Q10" s="43">
        <f t="shared" si="9"/>
        <v>0.37949826527888975</v>
      </c>
      <c r="R10" s="43">
        <f t="shared" si="10"/>
        <v>1.4666143680874666</v>
      </c>
      <c r="S10" s="43">
        <f t="shared" si="11"/>
        <v>33.822237625980563</v>
      </c>
      <c r="T10" s="43">
        <f t="shared" si="12"/>
        <v>40.301957967863693</v>
      </c>
      <c r="U10" s="43">
        <f t="shared" si="13"/>
        <v>25.875804406155734</v>
      </c>
      <c r="V10" s="43">
        <f t="shared" si="14"/>
        <v>100</v>
      </c>
    </row>
    <row r="11" spans="1:22" s="15" customFormat="1" x14ac:dyDescent="0.3">
      <c r="A11" s="15" t="s">
        <v>178</v>
      </c>
      <c r="B11" s="15">
        <v>31.380299999999998</v>
      </c>
      <c r="C11" s="15">
        <v>18.062100000000001</v>
      </c>
      <c r="D11" s="15">
        <v>36.200899999999997</v>
      </c>
      <c r="E11" s="15">
        <v>3.3169999999999998E-2</v>
      </c>
      <c r="F11" s="15">
        <v>2.4070000000000001E-2</v>
      </c>
      <c r="G11" s="15">
        <v>3.4599999999999999E-2</v>
      </c>
      <c r="H11" s="15">
        <v>85.735200000000006</v>
      </c>
      <c r="J11" s="15">
        <f t="shared" si="4"/>
        <v>3.0613333333333336E-2</v>
      </c>
      <c r="K11" s="43">
        <f t="shared" si="5"/>
        <v>306.13333333333338</v>
      </c>
      <c r="L11" s="43"/>
      <c r="N11" s="43">
        <f t="shared" si="6"/>
        <v>36.200899999999997</v>
      </c>
      <c r="O11" s="43">
        <f t="shared" si="7"/>
        <v>0.56338427947598257</v>
      </c>
      <c r="P11" s="43">
        <f t="shared" si="8"/>
        <v>0.64818084153983879</v>
      </c>
      <c r="Q11" s="43">
        <f t="shared" si="9"/>
        <v>0.41873899119295438</v>
      </c>
      <c r="R11" s="43">
        <f t="shared" si="10"/>
        <v>1.6303041122087758</v>
      </c>
      <c r="S11" s="43">
        <f t="shared" si="11"/>
        <v>34.5570053621895</v>
      </c>
      <c r="T11" s="43">
        <f t="shared" si="12"/>
        <v>39.758278022231544</v>
      </c>
      <c r="U11" s="43">
        <f t="shared" si="13"/>
        <v>25.684716615578953</v>
      </c>
      <c r="V11" s="43">
        <f t="shared" si="14"/>
        <v>99.999999999999986</v>
      </c>
    </row>
    <row r="12" spans="1:22" s="15" customFormat="1" x14ac:dyDescent="0.3">
      <c r="A12" s="15" t="s">
        <v>179</v>
      </c>
      <c r="B12" s="15">
        <v>30.994199999999999</v>
      </c>
      <c r="C12" s="15">
        <v>18.8019</v>
      </c>
      <c r="D12" s="15">
        <v>36.552599999999998</v>
      </c>
      <c r="E12" s="15">
        <v>2.0590000000000001E-2</v>
      </c>
      <c r="F12" s="15">
        <v>1.491E-2</v>
      </c>
      <c r="G12" s="15">
        <v>1.7319999999999999E-2</v>
      </c>
      <c r="H12" s="15">
        <v>86.401499999999999</v>
      </c>
      <c r="J12" s="15">
        <f t="shared" si="4"/>
        <v>1.760666666666667E-2</v>
      </c>
      <c r="K12" s="43">
        <f t="shared" si="5"/>
        <v>176.06666666666669</v>
      </c>
      <c r="L12" s="43"/>
      <c r="N12" s="43">
        <f t="shared" si="6"/>
        <v>36.552599999999998</v>
      </c>
      <c r="O12" s="43">
        <f t="shared" si="7"/>
        <v>0.5864597629444791</v>
      </c>
      <c r="P12" s="43">
        <f t="shared" si="8"/>
        <v>0.65447806624888083</v>
      </c>
      <c r="Q12" s="43">
        <f t="shared" si="9"/>
        <v>0.41358686949559648</v>
      </c>
      <c r="R12" s="43">
        <f t="shared" si="10"/>
        <v>1.6545246986889564</v>
      </c>
      <c r="S12" s="43">
        <f t="shared" si="11"/>
        <v>35.445814946684642</v>
      </c>
      <c r="T12" s="43">
        <f t="shared" si="12"/>
        <v>39.556862872309409</v>
      </c>
      <c r="U12" s="43">
        <f t="shared" si="13"/>
        <v>24.997322181005959</v>
      </c>
      <c r="V12" s="43">
        <f t="shared" si="14"/>
        <v>100</v>
      </c>
    </row>
    <row r="13" spans="1:22" x14ac:dyDescent="0.3">
      <c r="K13" s="22"/>
      <c r="L13" s="3"/>
      <c r="N13" s="36"/>
      <c r="O13" s="36"/>
      <c r="P13" s="36"/>
      <c r="Q13" s="36"/>
      <c r="R13" s="36"/>
      <c r="S13" s="36"/>
      <c r="T13" s="36"/>
      <c r="U13" s="38"/>
      <c r="V13" s="36"/>
    </row>
    <row r="14" spans="1:22" x14ac:dyDescent="0.3">
      <c r="A14" s="1" t="s">
        <v>182</v>
      </c>
      <c r="B14" s="1" t="s">
        <v>183</v>
      </c>
      <c r="K14" s="22"/>
      <c r="L14" s="3"/>
      <c r="N14" s="36"/>
      <c r="O14" s="36"/>
      <c r="P14" s="36"/>
      <c r="Q14" s="36"/>
      <c r="R14" s="36"/>
      <c r="S14" s="36"/>
      <c r="T14" s="36"/>
      <c r="U14" s="38"/>
      <c r="V14" s="36"/>
    </row>
    <row r="15" spans="1:22" x14ac:dyDescent="0.3">
      <c r="A15" t="s">
        <v>0</v>
      </c>
      <c r="B15" t="s">
        <v>12</v>
      </c>
      <c r="C15" t="s">
        <v>13</v>
      </c>
      <c r="D15" t="s">
        <v>14</v>
      </c>
      <c r="E15" t="s">
        <v>15</v>
      </c>
      <c r="F15" t="s">
        <v>15</v>
      </c>
      <c r="G15" t="s">
        <v>15</v>
      </c>
      <c r="H15" t="s">
        <v>29</v>
      </c>
      <c r="K15" s="22"/>
      <c r="L15" s="3"/>
      <c r="N15" s="36"/>
      <c r="O15" s="36"/>
      <c r="P15" s="36"/>
      <c r="Q15" s="36"/>
      <c r="R15" s="36"/>
      <c r="S15" s="36"/>
      <c r="T15" s="36"/>
      <c r="U15" s="38"/>
      <c r="V15" s="36"/>
    </row>
    <row r="16" spans="1:22" x14ac:dyDescent="0.3">
      <c r="A16" t="s">
        <v>195</v>
      </c>
      <c r="B16">
        <v>38.966099999999997</v>
      </c>
      <c r="C16">
        <v>24.090699999999998</v>
      </c>
      <c r="D16">
        <v>34.633600000000001</v>
      </c>
      <c r="E16">
        <v>1.0000000000000001E-5</v>
      </c>
      <c r="F16">
        <v>3.29E-3</v>
      </c>
      <c r="G16">
        <v>6.1199999999999996E-3</v>
      </c>
      <c r="H16">
        <v>97.699700000000007</v>
      </c>
      <c r="J16">
        <f t="shared" si="4"/>
        <v>3.14E-3</v>
      </c>
      <c r="K16" s="22">
        <f t="shared" si="5"/>
        <v>31.4</v>
      </c>
      <c r="L16" s="3"/>
      <c r="N16" s="36">
        <f t="shared" si="6"/>
        <v>34.633600000000001</v>
      </c>
      <c r="O16" s="36">
        <f t="shared" si="7"/>
        <v>0.75142545227698054</v>
      </c>
      <c r="P16" s="36">
        <f t="shared" si="8"/>
        <v>0.62011817367949862</v>
      </c>
      <c r="Q16" s="36">
        <f t="shared" si="9"/>
        <v>0.51996397117694149</v>
      </c>
      <c r="R16" s="36">
        <f t="shared" si="10"/>
        <v>1.8915075971334205</v>
      </c>
      <c r="S16" s="36">
        <f t="shared" si="11"/>
        <v>39.726271965059283</v>
      </c>
      <c r="T16" s="36">
        <f t="shared" si="12"/>
        <v>32.784334285481464</v>
      </c>
      <c r="U16" s="38">
        <f t="shared" si="13"/>
        <v>27.489393749459257</v>
      </c>
      <c r="V16" s="36">
        <f t="shared" si="14"/>
        <v>100</v>
      </c>
    </row>
    <row r="17" spans="1:22" s="15" customFormat="1" x14ac:dyDescent="0.3">
      <c r="A17" s="15" t="s">
        <v>196</v>
      </c>
      <c r="B17" s="15">
        <v>33.965600000000002</v>
      </c>
      <c r="C17" s="15">
        <v>24.7896</v>
      </c>
      <c r="D17" s="15">
        <v>35.028399999999998</v>
      </c>
      <c r="E17" s="15">
        <v>0.18489</v>
      </c>
      <c r="F17" s="15">
        <v>0.20430999999999999</v>
      </c>
      <c r="G17" s="15">
        <v>0.19775000000000001</v>
      </c>
      <c r="H17" s="15">
        <v>94.370500000000007</v>
      </c>
      <c r="J17" s="15">
        <f t="shared" si="4"/>
        <v>0.19564999999999999</v>
      </c>
      <c r="K17" s="43">
        <f t="shared" si="5"/>
        <v>1956.5</v>
      </c>
      <c r="L17" s="43"/>
      <c r="N17" s="43">
        <f t="shared" si="6"/>
        <v>35.028399999999998</v>
      </c>
      <c r="O17" s="43">
        <f t="shared" si="7"/>
        <v>0.7732252027448534</v>
      </c>
      <c r="P17" s="43">
        <f t="shared" si="8"/>
        <v>0.62718710832587277</v>
      </c>
      <c r="Q17" s="43">
        <f t="shared" si="9"/>
        <v>0.45323725647184421</v>
      </c>
      <c r="R17" s="43">
        <f t="shared" si="10"/>
        <v>1.8536495675425706</v>
      </c>
      <c r="S17" s="43">
        <f t="shared" si="11"/>
        <v>41.713666719105774</v>
      </c>
      <c r="T17" s="43">
        <f t="shared" si="12"/>
        <v>33.835257715801717</v>
      </c>
      <c r="U17" s="43">
        <f t="shared" si="13"/>
        <v>24.451075565092495</v>
      </c>
      <c r="V17" s="43">
        <f t="shared" si="14"/>
        <v>99.999999999999986</v>
      </c>
    </row>
    <row r="18" spans="1:22" s="15" customFormat="1" x14ac:dyDescent="0.3">
      <c r="A18" s="15" t="s">
        <v>197</v>
      </c>
      <c r="B18" s="15">
        <v>36.0122</v>
      </c>
      <c r="C18" s="15">
        <v>23.087800000000001</v>
      </c>
      <c r="D18" s="15">
        <v>35.331699999999998</v>
      </c>
      <c r="E18" s="15">
        <v>7.9799999999999992E-3</v>
      </c>
      <c r="F18" s="15">
        <v>3.9399999999999999E-3</v>
      </c>
      <c r="G18" s="15">
        <v>1.08E-3</v>
      </c>
      <c r="H18" s="15">
        <v>94.444800000000001</v>
      </c>
      <c r="J18" s="15">
        <f t="shared" si="4"/>
        <v>4.3333333333333331E-3</v>
      </c>
      <c r="K18" s="43">
        <f t="shared" si="5"/>
        <v>43.333333333333329</v>
      </c>
      <c r="L18" s="43"/>
      <c r="N18" s="43">
        <f t="shared" si="6"/>
        <v>35.331699999999998</v>
      </c>
      <c r="O18" s="43">
        <f t="shared" si="7"/>
        <v>0.72014348097317527</v>
      </c>
      <c r="P18" s="43">
        <f t="shared" si="8"/>
        <v>0.63261772605192479</v>
      </c>
      <c r="Q18" s="43">
        <f t="shared" si="9"/>
        <v>0.4805471043501468</v>
      </c>
      <c r="R18" s="43">
        <f t="shared" si="10"/>
        <v>1.8333083113752469</v>
      </c>
      <c r="S18" s="43">
        <f t="shared" si="11"/>
        <v>39.281089629324995</v>
      </c>
      <c r="T18" s="43">
        <f t="shared" si="12"/>
        <v>34.506892382840384</v>
      </c>
      <c r="U18" s="43">
        <f t="shared" si="13"/>
        <v>26.212017987834621</v>
      </c>
      <c r="V18" s="43">
        <f t="shared" si="14"/>
        <v>100</v>
      </c>
    </row>
    <row r="19" spans="1:22" x14ac:dyDescent="0.3">
      <c r="K19" s="22"/>
      <c r="L19" s="3"/>
      <c r="N19" s="36"/>
      <c r="O19" s="36"/>
      <c r="P19" s="36"/>
      <c r="Q19" s="36"/>
      <c r="R19" s="36"/>
      <c r="S19" s="36"/>
      <c r="T19" s="36"/>
      <c r="U19" s="38"/>
      <c r="V19" s="36"/>
    </row>
    <row r="20" spans="1:22" x14ac:dyDescent="0.3">
      <c r="A20" s="1" t="s">
        <v>184</v>
      </c>
      <c r="B20" s="1" t="s">
        <v>185</v>
      </c>
      <c r="K20" s="22"/>
      <c r="L20" s="3"/>
      <c r="N20" s="36"/>
      <c r="O20" s="36"/>
      <c r="P20" s="36"/>
      <c r="Q20" s="36"/>
      <c r="R20" s="36"/>
      <c r="S20" s="36"/>
      <c r="T20" s="36"/>
      <c r="U20" s="38"/>
      <c r="V20" s="36"/>
    </row>
    <row r="21" spans="1:22" x14ac:dyDescent="0.3">
      <c r="A21" t="s">
        <v>0</v>
      </c>
      <c r="B21" t="s">
        <v>12</v>
      </c>
      <c r="C21" t="s">
        <v>13</v>
      </c>
      <c r="D21" t="s">
        <v>14</v>
      </c>
      <c r="E21" t="s">
        <v>15</v>
      </c>
      <c r="F21" t="s">
        <v>15</v>
      </c>
      <c r="G21" t="s">
        <v>15</v>
      </c>
      <c r="H21" t="s">
        <v>29</v>
      </c>
      <c r="K21" s="22"/>
      <c r="L21" s="3"/>
      <c r="N21" s="36"/>
      <c r="O21" s="36"/>
      <c r="P21" s="36"/>
      <c r="Q21" s="36"/>
      <c r="R21" s="36"/>
      <c r="S21" s="36"/>
      <c r="T21" s="36"/>
      <c r="U21" s="38"/>
      <c r="V21" s="36"/>
    </row>
    <row r="22" spans="1:22" s="15" customFormat="1" x14ac:dyDescent="0.3">
      <c r="A22" s="15" t="s">
        <v>198</v>
      </c>
      <c r="B22" s="15">
        <v>34.0321</v>
      </c>
      <c r="C22" s="15">
        <v>24.895099999999999</v>
      </c>
      <c r="D22" s="15">
        <v>35.101599999999998</v>
      </c>
      <c r="E22" s="15">
        <v>6.7809999999999995E-2</v>
      </c>
      <c r="F22" s="15">
        <v>7.4779999999999999E-2</v>
      </c>
      <c r="G22" s="15">
        <v>7.9659999999999995E-2</v>
      </c>
      <c r="H22" s="15">
        <v>94.251000000000005</v>
      </c>
      <c r="J22" s="15">
        <f t="shared" si="4"/>
        <v>7.4083333333333334E-2</v>
      </c>
      <c r="K22" s="43">
        <f t="shared" si="5"/>
        <v>740.83333333333337</v>
      </c>
      <c r="L22" s="43"/>
      <c r="N22" s="43">
        <f t="shared" si="6"/>
        <v>35.101599999999998</v>
      </c>
      <c r="O22" s="43">
        <f t="shared" si="7"/>
        <v>0.77651590767311285</v>
      </c>
      <c r="P22" s="43">
        <f t="shared" si="8"/>
        <v>0.62849776186213069</v>
      </c>
      <c r="Q22" s="43">
        <f t="shared" si="9"/>
        <v>0.45412463303976514</v>
      </c>
      <c r="R22" s="43">
        <f t="shared" si="10"/>
        <v>1.8591383025750088</v>
      </c>
      <c r="S22" s="43">
        <f t="shared" si="11"/>
        <v>41.767517058714546</v>
      </c>
      <c r="T22" s="43">
        <f t="shared" si="12"/>
        <v>33.805863769878052</v>
      </c>
      <c r="U22" s="43">
        <f t="shared" si="13"/>
        <v>24.426619171407395</v>
      </c>
      <c r="V22" s="43">
        <f t="shared" si="14"/>
        <v>100</v>
      </c>
    </row>
    <row r="23" spans="1:22" s="15" customFormat="1" x14ac:dyDescent="0.3">
      <c r="A23" s="15" t="s">
        <v>199</v>
      </c>
      <c r="B23" s="15">
        <v>32.613599999999998</v>
      </c>
      <c r="C23" s="15">
        <v>25.713999999999999</v>
      </c>
      <c r="D23" s="15">
        <v>35.029800000000002</v>
      </c>
      <c r="E23" s="15">
        <v>1.891E-2</v>
      </c>
      <c r="F23" s="15">
        <v>2.0410000000000001E-2</v>
      </c>
      <c r="G23" s="15">
        <v>1.933E-2</v>
      </c>
      <c r="H23" s="15">
        <v>93.415999999999997</v>
      </c>
      <c r="J23" s="15">
        <f t="shared" si="4"/>
        <v>1.9550000000000001E-2</v>
      </c>
      <c r="K23" s="43">
        <f t="shared" si="5"/>
        <v>195.5</v>
      </c>
      <c r="L23" s="43"/>
      <c r="N23" s="43">
        <f t="shared" si="6"/>
        <v>35.029800000000002</v>
      </c>
      <c r="O23" s="43">
        <f t="shared" si="7"/>
        <v>0.80205864004990635</v>
      </c>
      <c r="P23" s="43">
        <f t="shared" si="8"/>
        <v>0.62721217547000896</v>
      </c>
      <c r="Q23" s="43">
        <f t="shared" si="9"/>
        <v>0.43519615692554042</v>
      </c>
      <c r="R23" s="43">
        <f t="shared" si="10"/>
        <v>1.8644669724454559</v>
      </c>
      <c r="S23" s="43">
        <f t="shared" si="11"/>
        <v>43.018120025903016</v>
      </c>
      <c r="T23" s="43">
        <f t="shared" si="12"/>
        <v>33.640294236338789</v>
      </c>
      <c r="U23" s="43">
        <f t="shared" si="13"/>
        <v>23.341585737758187</v>
      </c>
      <c r="V23" s="43">
        <f t="shared" si="14"/>
        <v>100</v>
      </c>
    </row>
    <row r="24" spans="1:22" x14ac:dyDescent="0.3">
      <c r="A24" t="s">
        <v>200</v>
      </c>
      <c r="B24">
        <v>33.033900000000003</v>
      </c>
      <c r="C24">
        <v>25.637599999999999</v>
      </c>
      <c r="D24">
        <v>37.494900000000001</v>
      </c>
      <c r="E24">
        <v>7.9000000000000008E-3</v>
      </c>
      <c r="F24">
        <v>7.3699999999999998E-3</v>
      </c>
      <c r="G24">
        <v>6.1599999999999997E-3</v>
      </c>
      <c r="H24">
        <v>96.187799999999996</v>
      </c>
      <c r="J24">
        <f t="shared" si="4"/>
        <v>7.143333333333334E-3</v>
      </c>
      <c r="K24" s="22">
        <f t="shared" si="5"/>
        <v>71.433333333333337</v>
      </c>
      <c r="L24" s="3"/>
      <c r="N24" s="36">
        <f t="shared" si="6"/>
        <v>37.494900000000001</v>
      </c>
      <c r="O24" s="36">
        <f t="shared" si="7"/>
        <v>0.79967560823456008</v>
      </c>
      <c r="P24" s="36">
        <f t="shared" si="8"/>
        <v>0.67135004476275739</v>
      </c>
      <c r="Q24" s="36">
        <f t="shared" si="9"/>
        <v>0.44080464371497202</v>
      </c>
      <c r="R24" s="36">
        <f t="shared" si="10"/>
        <v>1.9118302967122895</v>
      </c>
      <c r="S24" s="36">
        <f t="shared" si="11"/>
        <v>41.82775059113434</v>
      </c>
      <c r="T24" s="36">
        <f t="shared" si="12"/>
        <v>35.115566790486348</v>
      </c>
      <c r="U24" s="38">
        <f t="shared" si="13"/>
        <v>23.056682618379309</v>
      </c>
      <c r="V24" s="36">
        <f t="shared" si="14"/>
        <v>100</v>
      </c>
    </row>
    <row r="25" spans="1:22" s="15" customFormat="1" x14ac:dyDescent="0.3">
      <c r="A25" s="15" t="s">
        <v>201</v>
      </c>
      <c r="B25" s="15">
        <v>34.146900000000002</v>
      </c>
      <c r="C25" s="15">
        <v>24.778500000000001</v>
      </c>
      <c r="D25" s="15">
        <v>35.506700000000002</v>
      </c>
      <c r="E25" s="15">
        <v>5.9220000000000002E-2</v>
      </c>
      <c r="F25" s="15">
        <v>6.1449999999999998E-2</v>
      </c>
      <c r="G25" s="15">
        <v>6.472E-2</v>
      </c>
      <c r="H25" s="15">
        <v>94.617500000000007</v>
      </c>
      <c r="J25" s="15">
        <f t="shared" si="4"/>
        <v>6.1796666666666666E-2</v>
      </c>
      <c r="K25" s="43">
        <f t="shared" si="5"/>
        <v>617.9666666666667</v>
      </c>
      <c r="L25" s="43"/>
      <c r="N25" s="43">
        <f t="shared" si="6"/>
        <v>35.506700000000002</v>
      </c>
      <c r="O25" s="43">
        <f t="shared" si="7"/>
        <v>0.77287897691827823</v>
      </c>
      <c r="P25" s="43">
        <f t="shared" si="8"/>
        <v>0.63575111906893467</v>
      </c>
      <c r="Q25" s="43">
        <f t="shared" si="9"/>
        <v>0.45565652522017619</v>
      </c>
      <c r="R25" s="43">
        <f t="shared" si="10"/>
        <v>1.864286621207389</v>
      </c>
      <c r="S25" s="43">
        <f t="shared" si="11"/>
        <v>41.457089705322772</v>
      </c>
      <c r="T25" s="43">
        <f t="shared" si="12"/>
        <v>34.101576004294664</v>
      </c>
      <c r="U25" s="43">
        <f t="shared" si="13"/>
        <v>24.441334290382571</v>
      </c>
      <c r="V25" s="43">
        <f t="shared" si="14"/>
        <v>100</v>
      </c>
    </row>
    <row r="26" spans="1:22" x14ac:dyDescent="0.3">
      <c r="A26" t="s">
        <v>202</v>
      </c>
      <c r="B26">
        <v>33.125300000000003</v>
      </c>
      <c r="C26">
        <v>25.080200000000001</v>
      </c>
      <c r="D26">
        <v>36.610100000000003</v>
      </c>
      <c r="E26">
        <v>0.11187</v>
      </c>
      <c r="F26">
        <v>0.11858</v>
      </c>
      <c r="G26">
        <v>0.11378000000000001</v>
      </c>
      <c r="H26">
        <v>95.159800000000004</v>
      </c>
      <c r="J26">
        <f t="shared" si="4"/>
        <v>0.11474333333333332</v>
      </c>
      <c r="K26" s="22">
        <f t="shared" si="5"/>
        <v>1147.4333333333332</v>
      </c>
      <c r="L26" s="3"/>
      <c r="N26" s="36">
        <f t="shared" si="6"/>
        <v>36.610100000000003</v>
      </c>
      <c r="O26" s="36">
        <f t="shared" si="7"/>
        <v>0.78228945726762322</v>
      </c>
      <c r="P26" s="36">
        <f t="shared" si="8"/>
        <v>0.65550760966875565</v>
      </c>
      <c r="Q26" s="36">
        <f t="shared" si="9"/>
        <v>0.44202428609554317</v>
      </c>
      <c r="R26" s="36">
        <f t="shared" si="10"/>
        <v>1.8798213530319221</v>
      </c>
      <c r="S26" s="36">
        <f t="shared" si="11"/>
        <v>41.615095817795975</v>
      </c>
      <c r="T26" s="36">
        <f t="shared" si="12"/>
        <v>34.870739637652377</v>
      </c>
      <c r="U26" s="38">
        <f t="shared" si="13"/>
        <v>23.51416454455164</v>
      </c>
      <c r="V26" s="36">
        <f t="shared" si="14"/>
        <v>100</v>
      </c>
    </row>
    <row r="27" spans="1:22" x14ac:dyDescent="0.3">
      <c r="K27" s="22"/>
      <c r="L27" s="3"/>
    </row>
    <row r="28" spans="1:22" x14ac:dyDescent="0.3">
      <c r="A28" s="1" t="s">
        <v>186</v>
      </c>
      <c r="B28" s="6" t="s">
        <v>203</v>
      </c>
      <c r="K28" s="22"/>
      <c r="L28" s="3"/>
    </row>
    <row r="29" spans="1:22" x14ac:dyDescent="0.3">
      <c r="A29" t="s">
        <v>0</v>
      </c>
      <c r="B29" t="s">
        <v>12</v>
      </c>
      <c r="C29" t="s">
        <v>13</v>
      </c>
      <c r="D29" t="s">
        <v>14</v>
      </c>
      <c r="E29" t="s">
        <v>15</v>
      </c>
      <c r="F29" t="s">
        <v>15</v>
      </c>
      <c r="G29" t="s">
        <v>15</v>
      </c>
      <c r="H29" t="s">
        <v>29</v>
      </c>
      <c r="K29" s="22"/>
      <c r="L29" s="3"/>
      <c r="O29" t="s">
        <v>682</v>
      </c>
      <c r="P29" t="s">
        <v>681</v>
      </c>
    </row>
    <row r="30" spans="1:22" x14ac:dyDescent="0.3">
      <c r="A30" t="s">
        <v>204</v>
      </c>
      <c r="B30">
        <v>-6.0600000000000003E-3</v>
      </c>
      <c r="C30">
        <v>61.539700000000003</v>
      </c>
      <c r="D30">
        <v>46.153700000000001</v>
      </c>
      <c r="E30">
        <v>-6.4999999999999997E-4</v>
      </c>
      <c r="F30">
        <v>-2.7200000000000002E-3</v>
      </c>
      <c r="G30">
        <v>9.7999999999999997E-4</v>
      </c>
      <c r="H30">
        <v>107.685</v>
      </c>
      <c r="J30">
        <f t="shared" si="4"/>
        <v>-7.9666666666666677E-4</v>
      </c>
      <c r="K30" s="22">
        <f t="shared" si="5"/>
        <v>-7.9666666666666677</v>
      </c>
      <c r="L30" s="3"/>
      <c r="M30">
        <f>C30/(32.08*2)</f>
        <v>0.95915991271820455</v>
      </c>
      <c r="N30">
        <f>D30/55.85</f>
        <v>0.8263867502238138</v>
      </c>
      <c r="O30">
        <f>M30/M30</f>
        <v>1</v>
      </c>
      <c r="P30" s="7">
        <f>N30/M30</f>
        <v>0.86157348661693001</v>
      </c>
    </row>
    <row r="31" spans="1:22" x14ac:dyDescent="0.3">
      <c r="A31" t="s">
        <v>205</v>
      </c>
      <c r="B31">
        <v>0.75060000000000004</v>
      </c>
      <c r="C31">
        <v>60.4405</v>
      </c>
      <c r="D31">
        <v>45.352800000000002</v>
      </c>
      <c r="E31">
        <v>-1.97E-3</v>
      </c>
      <c r="F31">
        <v>-1.09E-3</v>
      </c>
      <c r="G31">
        <v>5.1900000000000002E-3</v>
      </c>
      <c r="H31">
        <v>106.54600000000001</v>
      </c>
      <c r="J31">
        <f t="shared" si="4"/>
        <v>7.1000000000000002E-4</v>
      </c>
      <c r="K31" s="22">
        <f t="shared" si="5"/>
        <v>7.1000000000000005</v>
      </c>
      <c r="L31" s="3"/>
      <c r="M31">
        <f t="shared" ref="M31:M34" si="15">C31/(32.08*2)</f>
        <v>0.94202774314214466</v>
      </c>
      <c r="N31">
        <f t="shared" ref="N31:N34" si="16">D31/55.85</f>
        <v>0.81204655326768127</v>
      </c>
      <c r="O31">
        <f t="shared" ref="O31:O34" si="17">M31/M31</f>
        <v>1</v>
      </c>
      <c r="P31" s="7">
        <f t="shared" ref="P31:P34" si="18">N31/M31</f>
        <v>0.86201978570088644</v>
      </c>
    </row>
    <row r="32" spans="1:22" x14ac:dyDescent="0.3">
      <c r="A32" t="s">
        <v>206</v>
      </c>
      <c r="B32">
        <v>0.50478000000000001</v>
      </c>
      <c r="C32">
        <v>55.428199999999997</v>
      </c>
      <c r="D32">
        <v>40.928899999999999</v>
      </c>
      <c r="E32">
        <v>7.8899999999999994E-3</v>
      </c>
      <c r="F32">
        <v>4.9800000000000001E-3</v>
      </c>
      <c r="G32">
        <v>3.7799999999999999E-3</v>
      </c>
      <c r="H32">
        <v>96.878600000000006</v>
      </c>
      <c r="J32">
        <f t="shared" si="4"/>
        <v>5.5499999999999994E-3</v>
      </c>
      <c r="K32" s="22">
        <f t="shared" si="5"/>
        <v>55.499999999999993</v>
      </c>
      <c r="L32" s="3"/>
      <c r="M32">
        <f t="shared" si="15"/>
        <v>0.8639058603491272</v>
      </c>
      <c r="N32">
        <f t="shared" si="16"/>
        <v>0.73283616830796772</v>
      </c>
      <c r="O32">
        <f t="shared" si="17"/>
        <v>1</v>
      </c>
      <c r="P32" s="7">
        <f t="shared" si="18"/>
        <v>0.84828243671342762</v>
      </c>
    </row>
    <row r="33" spans="1:25" x14ac:dyDescent="0.3">
      <c r="A33" t="s">
        <v>207</v>
      </c>
      <c r="B33">
        <v>-1.4420000000000001E-2</v>
      </c>
      <c r="C33">
        <v>61.842799999999997</v>
      </c>
      <c r="D33">
        <v>45.532899999999998</v>
      </c>
      <c r="E33">
        <v>-2.0400000000000001E-3</v>
      </c>
      <c r="F33">
        <v>4.6999999999999999E-4</v>
      </c>
      <c r="G33">
        <v>8.4000000000000003E-4</v>
      </c>
      <c r="H33">
        <v>107.361</v>
      </c>
      <c r="J33">
        <f t="shared" si="4"/>
        <v>-2.4333333333333338E-4</v>
      </c>
      <c r="K33" s="22">
        <f t="shared" si="5"/>
        <v>-2.433333333333334</v>
      </c>
      <c r="L33" s="3"/>
      <c r="M33">
        <f t="shared" si="15"/>
        <v>0.9638840399002494</v>
      </c>
      <c r="N33">
        <f t="shared" si="16"/>
        <v>0.81527126230975822</v>
      </c>
      <c r="O33">
        <f t="shared" si="17"/>
        <v>1</v>
      </c>
      <c r="P33" s="7">
        <f t="shared" si="18"/>
        <v>0.84581882110438222</v>
      </c>
    </row>
    <row r="34" spans="1:25" x14ac:dyDescent="0.3">
      <c r="A34" t="s">
        <v>208</v>
      </c>
      <c r="B34">
        <v>1.788E-2</v>
      </c>
      <c r="C34">
        <v>61.089300000000001</v>
      </c>
      <c r="D34">
        <v>44.863900000000001</v>
      </c>
      <c r="E34">
        <v>-5.0000000000000002E-5</v>
      </c>
      <c r="F34">
        <v>-2.96E-3</v>
      </c>
      <c r="G34">
        <v>3.65E-3</v>
      </c>
      <c r="H34">
        <v>105.97199999999999</v>
      </c>
      <c r="J34">
        <f t="shared" si="4"/>
        <v>2.1333333333333331E-4</v>
      </c>
      <c r="K34" s="22">
        <f t="shared" si="5"/>
        <v>2.1333333333333329</v>
      </c>
      <c r="L34" s="3"/>
      <c r="M34">
        <f t="shared" si="15"/>
        <v>0.9521399625935163</v>
      </c>
      <c r="N34">
        <f t="shared" si="16"/>
        <v>0.80329274843330345</v>
      </c>
      <c r="O34">
        <f t="shared" si="17"/>
        <v>1</v>
      </c>
      <c r="P34" s="7">
        <f t="shared" si="18"/>
        <v>0.8436708677212007</v>
      </c>
    </row>
    <row r="36" spans="1:25" x14ac:dyDescent="0.3">
      <c r="A36" s="1"/>
      <c r="B36" s="1"/>
    </row>
    <row r="37" spans="1:25" x14ac:dyDescent="0.3">
      <c r="A37" s="1" t="s">
        <v>1079</v>
      </c>
      <c r="B37" s="1" t="s">
        <v>1080</v>
      </c>
    </row>
    <row r="38" spans="1:25" x14ac:dyDescent="0.3">
      <c r="A38" t="s">
        <v>0</v>
      </c>
      <c r="B38" t="s">
        <v>13</v>
      </c>
      <c r="C38" t="s">
        <v>380</v>
      </c>
      <c r="D38" t="s">
        <v>12</v>
      </c>
      <c r="E38" t="s">
        <v>15</v>
      </c>
      <c r="F38" t="s">
        <v>15</v>
      </c>
      <c r="G38" t="s">
        <v>15</v>
      </c>
      <c r="H38" t="s">
        <v>29</v>
      </c>
      <c r="N38" t="s">
        <v>60</v>
      </c>
      <c r="O38" t="s">
        <v>61</v>
      </c>
      <c r="P38" t="s">
        <v>62</v>
      </c>
      <c r="Q38" t="s">
        <v>63</v>
      </c>
      <c r="R38" t="s">
        <v>64</v>
      </c>
      <c r="S38" t="s">
        <v>65</v>
      </c>
      <c r="T38" t="s">
        <v>66</v>
      </c>
      <c r="U38" t="s">
        <v>67</v>
      </c>
      <c r="Y38">
        <v>27.581976739756652</v>
      </c>
    </row>
    <row r="39" spans="1:25" x14ac:dyDescent="0.3">
      <c r="A39" t="s">
        <v>1070</v>
      </c>
      <c r="B39">
        <v>23.349699999999999</v>
      </c>
      <c r="C39">
        <v>36.0518</v>
      </c>
      <c r="D39">
        <v>39.212400000000002</v>
      </c>
      <c r="E39">
        <v>1.83E-3</v>
      </c>
      <c r="F39">
        <v>3.7499999999999999E-3</v>
      </c>
      <c r="G39">
        <v>8.0000000000000002E-3</v>
      </c>
      <c r="H39">
        <v>98.627499999999998</v>
      </c>
      <c r="J39">
        <f t="shared" ref="J39" si="19">AVERAGE(E39:G39)</f>
        <v>4.5266666666666667E-3</v>
      </c>
      <c r="K39" s="22">
        <f t="shared" ref="K39" si="20">J39*10000</f>
        <v>45.266666666666666</v>
      </c>
      <c r="N39" s="36">
        <f>C39</f>
        <v>36.0518</v>
      </c>
      <c r="O39" s="36">
        <f>B39/32.06</f>
        <v>0.72831253898939474</v>
      </c>
      <c r="P39" s="36">
        <f t="shared" ref="P39" si="21">(N39)/55.85</f>
        <v>0.64551119068934648</v>
      </c>
      <c r="Q39" s="36">
        <f>(D39)/74.94</f>
        <v>0.52325060048038441</v>
      </c>
      <c r="R39" s="36">
        <f t="shared" ref="R39" si="22">SUM(O39:Q39)</f>
        <v>1.8970743301591257</v>
      </c>
      <c r="S39" s="36">
        <f t="shared" ref="S39" si="23">100*O39/R39</f>
        <v>38.391354909551922</v>
      </c>
      <c r="T39" s="36">
        <f t="shared" ref="T39" si="24">100*P39/R39</f>
        <v>34.026668350691423</v>
      </c>
      <c r="U39" s="38">
        <f t="shared" ref="U39" si="25">100*Q39/R39</f>
        <v>27.581976739756652</v>
      </c>
      <c r="V39" s="36">
        <f t="shared" ref="V39" si="26">SUM(S39:U39)</f>
        <v>100</v>
      </c>
      <c r="Y39">
        <v>28.590167493042859</v>
      </c>
    </row>
    <row r="40" spans="1:25" x14ac:dyDescent="0.3">
      <c r="A40" t="s">
        <v>1071</v>
      </c>
      <c r="B40">
        <v>22.612500000000001</v>
      </c>
      <c r="C40">
        <v>35.728000000000002</v>
      </c>
      <c r="D40">
        <v>40.355699999999999</v>
      </c>
      <c r="E40">
        <v>4.4600000000000004E-3</v>
      </c>
      <c r="F40">
        <v>1.193E-2</v>
      </c>
      <c r="G40">
        <v>1.8630000000000001E-2</v>
      </c>
      <c r="H40">
        <v>98.731200000000001</v>
      </c>
      <c r="J40">
        <f t="shared" ref="J40:J47" si="27">AVERAGE(E40:G40)</f>
        <v>1.1673333333333334E-2</v>
      </c>
      <c r="K40" s="22">
        <f t="shared" ref="K40:K47" si="28">J40*10000</f>
        <v>116.73333333333335</v>
      </c>
      <c r="N40" s="36">
        <f t="shared" ref="N40:N67" si="29">C40</f>
        <v>35.728000000000002</v>
      </c>
      <c r="O40" s="36">
        <f t="shared" ref="O40:O67" si="30">B40/32.06</f>
        <v>0.70531815346225823</v>
      </c>
      <c r="P40" s="36">
        <f t="shared" ref="P40:P67" si="31">(N40)/55.85</f>
        <v>0.63971351835273049</v>
      </c>
      <c r="Q40" s="36">
        <f t="shared" ref="Q40:Q67" si="32">(D40)/74.94</f>
        <v>0.53850680544435547</v>
      </c>
      <c r="R40" s="36">
        <f t="shared" ref="R40:R67" si="33">SUM(O40:Q40)</f>
        <v>1.8835384772593442</v>
      </c>
      <c r="S40" s="36">
        <f t="shared" ref="S40:S67" si="34">100*O40/R40</f>
        <v>37.446442532383855</v>
      </c>
      <c r="T40" s="36">
        <f t="shared" ref="T40:T67" si="35">100*P40/R40</f>
        <v>33.963389974573289</v>
      </c>
      <c r="U40" s="38">
        <f t="shared" ref="U40:U67" si="36">100*Q40/R40</f>
        <v>28.590167493042859</v>
      </c>
      <c r="V40" s="36">
        <f t="shared" ref="V40:V67" si="37">SUM(S40:U40)</f>
        <v>100</v>
      </c>
      <c r="Y40">
        <v>29.248393983500421</v>
      </c>
    </row>
    <row r="41" spans="1:25" x14ac:dyDescent="0.3">
      <c r="A41" t="s">
        <v>1072</v>
      </c>
      <c r="B41">
        <v>22.207000000000001</v>
      </c>
      <c r="C41">
        <v>35.411700000000003</v>
      </c>
      <c r="D41">
        <v>41.101599999999998</v>
      </c>
      <c r="E41">
        <v>5.9889999999999999E-2</v>
      </c>
      <c r="F41">
        <v>6.6720000000000002E-2</v>
      </c>
      <c r="G41">
        <v>6.5989999999999993E-2</v>
      </c>
      <c r="H41">
        <v>98.912899999999993</v>
      </c>
      <c r="J41">
        <f t="shared" si="27"/>
        <v>6.4199999999999993E-2</v>
      </c>
      <c r="K41" s="22">
        <f t="shared" si="28"/>
        <v>641.99999999999989</v>
      </c>
      <c r="N41" s="36">
        <f t="shared" si="29"/>
        <v>35.411700000000003</v>
      </c>
      <c r="O41" s="36">
        <f t="shared" si="30"/>
        <v>0.6926699937616968</v>
      </c>
      <c r="P41" s="36">
        <f t="shared" si="31"/>
        <v>0.63405013428827217</v>
      </c>
      <c r="Q41" s="36">
        <f t="shared" si="32"/>
        <v>0.54846010141446488</v>
      </c>
      <c r="R41" s="36">
        <f t="shared" si="33"/>
        <v>1.875180229464434</v>
      </c>
      <c r="S41" s="36">
        <f t="shared" si="34"/>
        <v>36.938849017170405</v>
      </c>
      <c r="T41" s="36">
        <f t="shared" si="35"/>
        <v>33.812756999329167</v>
      </c>
      <c r="U41" s="38">
        <f t="shared" si="36"/>
        <v>29.248393983500421</v>
      </c>
      <c r="V41" s="36">
        <f t="shared" si="37"/>
        <v>100</v>
      </c>
      <c r="Y41">
        <v>29.48540675640967</v>
      </c>
    </row>
    <row r="42" spans="1:25" x14ac:dyDescent="0.3">
      <c r="A42" t="s">
        <v>1073</v>
      </c>
      <c r="B42">
        <v>21.819600000000001</v>
      </c>
      <c r="C42">
        <v>35.195</v>
      </c>
      <c r="D42">
        <v>41.073700000000002</v>
      </c>
      <c r="E42">
        <v>7.5700000000000003E-2</v>
      </c>
      <c r="F42">
        <v>8.1960000000000005E-2</v>
      </c>
      <c r="G42">
        <v>8.4690000000000001E-2</v>
      </c>
      <c r="H42">
        <v>98.330600000000004</v>
      </c>
      <c r="J42">
        <f t="shared" si="27"/>
        <v>8.0783333333333332E-2</v>
      </c>
      <c r="K42" s="22">
        <f t="shared" si="28"/>
        <v>807.83333333333337</v>
      </c>
      <c r="N42" s="36">
        <f t="shared" si="29"/>
        <v>35.195</v>
      </c>
      <c r="O42" s="36">
        <f t="shared" si="30"/>
        <v>0.68058640049906427</v>
      </c>
      <c r="P42" s="36">
        <f t="shared" si="31"/>
        <v>0.63017009847806627</v>
      </c>
      <c r="Q42" s="36">
        <f t="shared" si="32"/>
        <v>0.54808780357619435</v>
      </c>
      <c r="R42" s="36">
        <f t="shared" si="33"/>
        <v>1.858844302553325</v>
      </c>
      <c r="S42" s="36">
        <f t="shared" si="34"/>
        <v>36.613416172844857</v>
      </c>
      <c r="T42" s="36">
        <f t="shared" si="35"/>
        <v>33.901177070745462</v>
      </c>
      <c r="U42" s="38">
        <f t="shared" si="36"/>
        <v>29.48540675640967</v>
      </c>
      <c r="V42" s="36">
        <f t="shared" si="37"/>
        <v>100</v>
      </c>
      <c r="Y42">
        <v>28.770613595949133</v>
      </c>
    </row>
    <row r="43" spans="1:25" x14ac:dyDescent="0.3">
      <c r="A43" t="s">
        <v>1074</v>
      </c>
      <c r="B43">
        <v>22.440200000000001</v>
      </c>
      <c r="C43">
        <v>35.251399999999997</v>
      </c>
      <c r="D43">
        <v>40.292299999999997</v>
      </c>
      <c r="E43">
        <v>3.4520000000000002E-2</v>
      </c>
      <c r="F43">
        <v>3.5470000000000002E-2</v>
      </c>
      <c r="G43">
        <v>3.764E-2</v>
      </c>
      <c r="H43">
        <v>98.0916</v>
      </c>
      <c r="J43">
        <f t="shared" si="27"/>
        <v>3.5876666666666668E-2</v>
      </c>
      <c r="K43" s="22">
        <f t="shared" si="28"/>
        <v>358.76666666666665</v>
      </c>
      <c r="N43" s="36">
        <f t="shared" si="29"/>
        <v>35.251399999999997</v>
      </c>
      <c r="O43" s="36">
        <f t="shared" si="30"/>
        <v>0.69994385527136616</v>
      </c>
      <c r="P43" s="36">
        <f t="shared" si="31"/>
        <v>0.6311799462846911</v>
      </c>
      <c r="Q43" s="36">
        <f t="shared" si="32"/>
        <v>0.537660795302909</v>
      </c>
      <c r="R43" s="36">
        <f t="shared" si="33"/>
        <v>1.8687845968589665</v>
      </c>
      <c r="S43" s="36">
        <f t="shared" si="34"/>
        <v>37.454496170817357</v>
      </c>
      <c r="T43" s="36">
        <f t="shared" si="35"/>
        <v>33.774890233233499</v>
      </c>
      <c r="U43" s="38">
        <f t="shared" si="36"/>
        <v>28.770613595949133</v>
      </c>
      <c r="V43" s="36">
        <f t="shared" si="37"/>
        <v>99.999999999999986</v>
      </c>
      <c r="Y43">
        <v>28.430777094230343</v>
      </c>
    </row>
    <row r="44" spans="1:25" x14ac:dyDescent="0.3">
      <c r="A44" t="s">
        <v>1075</v>
      </c>
      <c r="B44">
        <v>22.613700000000001</v>
      </c>
      <c r="C44">
        <v>35.429600000000001</v>
      </c>
      <c r="D44">
        <v>39.883400000000002</v>
      </c>
      <c r="E44">
        <v>3.1199999999999999E-3</v>
      </c>
      <c r="F44">
        <v>1.2999999999999999E-3</v>
      </c>
      <c r="G44">
        <v>3.3E-3</v>
      </c>
      <c r="H44">
        <v>97.934399999999997</v>
      </c>
      <c r="J44">
        <f t="shared" si="27"/>
        <v>2.5733333333333333E-3</v>
      </c>
      <c r="K44" s="22">
        <f t="shared" si="28"/>
        <v>25.733333333333334</v>
      </c>
      <c r="N44" s="36">
        <f t="shared" si="29"/>
        <v>35.429600000000001</v>
      </c>
      <c r="O44" s="36">
        <f t="shared" si="30"/>
        <v>0.70535558328134751</v>
      </c>
      <c r="P44" s="36">
        <f t="shared" si="31"/>
        <v>0.63437063563115492</v>
      </c>
      <c r="Q44" s="36">
        <f t="shared" si="32"/>
        <v>0.53220443021083541</v>
      </c>
      <c r="R44" s="36">
        <f t="shared" si="33"/>
        <v>1.8719306491233381</v>
      </c>
      <c r="S44" s="36">
        <f t="shared" si="34"/>
        <v>37.680647176308561</v>
      </c>
      <c r="T44" s="36">
        <f t="shared" si="35"/>
        <v>33.888575729461088</v>
      </c>
      <c r="U44" s="38">
        <f t="shared" si="36"/>
        <v>28.430777094230343</v>
      </c>
      <c r="V44" s="36">
        <f t="shared" si="37"/>
        <v>100</v>
      </c>
      <c r="Y44">
        <v>29.211578463710858</v>
      </c>
    </row>
    <row r="45" spans="1:25" x14ac:dyDescent="0.3">
      <c r="A45" t="s">
        <v>1076</v>
      </c>
      <c r="B45">
        <v>22.206199999999999</v>
      </c>
      <c r="C45">
        <v>35.200499999999998</v>
      </c>
      <c r="D45">
        <v>40.910800000000002</v>
      </c>
      <c r="E45">
        <v>4.3860000000000003E-2</v>
      </c>
      <c r="F45">
        <v>4.9320000000000003E-2</v>
      </c>
      <c r="G45">
        <v>4.4429999999999997E-2</v>
      </c>
      <c r="H45">
        <v>98.454999999999998</v>
      </c>
      <c r="J45">
        <f t="shared" si="27"/>
        <v>4.5870000000000001E-2</v>
      </c>
      <c r="K45" s="22">
        <f t="shared" si="28"/>
        <v>458.7</v>
      </c>
      <c r="N45" s="36">
        <f t="shared" si="29"/>
        <v>35.200499999999998</v>
      </c>
      <c r="O45" s="36">
        <f t="shared" si="30"/>
        <v>0.69264504054897058</v>
      </c>
      <c r="P45" s="36">
        <f t="shared" si="31"/>
        <v>0.63026857654431512</v>
      </c>
      <c r="Q45" s="36">
        <f t="shared" si="32"/>
        <v>0.54591406458500136</v>
      </c>
      <c r="R45" s="36">
        <f t="shared" si="33"/>
        <v>1.8688276816782869</v>
      </c>
      <c r="S45" s="36">
        <f t="shared" si="34"/>
        <v>37.063076887160932</v>
      </c>
      <c r="T45" s="36">
        <f t="shared" si="35"/>
        <v>33.725344649128218</v>
      </c>
      <c r="U45" s="38">
        <f t="shared" si="36"/>
        <v>29.211578463710858</v>
      </c>
      <c r="V45" s="36">
        <f t="shared" si="37"/>
        <v>100</v>
      </c>
      <c r="Y45">
        <v>30.14784013964724</v>
      </c>
    </row>
    <row r="46" spans="1:25" x14ac:dyDescent="0.3">
      <c r="A46" t="s">
        <v>1077</v>
      </c>
      <c r="B46">
        <v>21.419699999999999</v>
      </c>
      <c r="C46">
        <v>34.794199999999996</v>
      </c>
      <c r="D46">
        <v>41.7592</v>
      </c>
      <c r="E46">
        <v>3.6409999999999998E-2</v>
      </c>
      <c r="F46">
        <v>4.0629999999999999E-2</v>
      </c>
      <c r="G46">
        <v>4.4269999999999997E-2</v>
      </c>
      <c r="H46">
        <v>98.094399999999993</v>
      </c>
      <c r="J46">
        <f t="shared" si="27"/>
        <v>4.0436666666666669E-2</v>
      </c>
      <c r="K46" s="22">
        <f t="shared" si="28"/>
        <v>404.36666666666667</v>
      </c>
      <c r="N46" s="36">
        <f t="shared" si="29"/>
        <v>34.794199999999996</v>
      </c>
      <c r="O46" s="36">
        <f t="shared" si="30"/>
        <v>0.66811291328758571</v>
      </c>
      <c r="P46" s="36">
        <f t="shared" si="31"/>
        <v>0.62299373321396589</v>
      </c>
      <c r="Q46" s="36">
        <f t="shared" si="32"/>
        <v>0.55723512143047771</v>
      </c>
      <c r="R46" s="36">
        <f t="shared" si="33"/>
        <v>1.8483417679320291</v>
      </c>
      <c r="S46" s="36">
        <f t="shared" si="34"/>
        <v>36.146611242524003</v>
      </c>
      <c r="T46" s="36">
        <f t="shared" si="35"/>
        <v>33.705548617828768</v>
      </c>
      <c r="U46" s="38">
        <f t="shared" si="36"/>
        <v>30.14784013964724</v>
      </c>
      <c r="V46" s="36">
        <f t="shared" si="37"/>
        <v>100.00000000000001</v>
      </c>
      <c r="Y46">
        <v>28.947570550842219</v>
      </c>
    </row>
    <row r="47" spans="1:25" x14ac:dyDescent="0.3">
      <c r="A47" t="s">
        <v>1078</v>
      </c>
      <c r="B47">
        <v>22.322299999999998</v>
      </c>
      <c r="C47">
        <v>35.176200000000001</v>
      </c>
      <c r="D47">
        <v>40.487699999999997</v>
      </c>
      <c r="E47">
        <v>1.8919999999999999E-2</v>
      </c>
      <c r="F47">
        <v>2.5510000000000001E-2</v>
      </c>
      <c r="G47">
        <v>2.172E-2</v>
      </c>
      <c r="H47">
        <v>98.052300000000002</v>
      </c>
      <c r="J47">
        <f t="shared" si="27"/>
        <v>2.205E-2</v>
      </c>
      <c r="K47" s="22">
        <f t="shared" si="28"/>
        <v>220.5</v>
      </c>
      <c r="N47" s="36">
        <f t="shared" si="29"/>
        <v>35.176200000000001</v>
      </c>
      <c r="O47" s="36">
        <f t="shared" si="30"/>
        <v>0.69626637554585147</v>
      </c>
      <c r="P47" s="36">
        <f t="shared" si="31"/>
        <v>0.62983348254252458</v>
      </c>
      <c r="Q47" s="36">
        <f t="shared" si="32"/>
        <v>0.5402682145716573</v>
      </c>
      <c r="R47" s="36">
        <f t="shared" si="33"/>
        <v>1.8663680726600334</v>
      </c>
      <c r="S47" s="36">
        <f t="shared" si="34"/>
        <v>37.305951904411906</v>
      </c>
      <c r="T47" s="36">
        <f t="shared" si="35"/>
        <v>33.746477544745879</v>
      </c>
      <c r="U47" s="38">
        <f t="shared" si="36"/>
        <v>28.947570550842219</v>
      </c>
      <c r="V47" s="36">
        <f t="shared" si="37"/>
        <v>100</v>
      </c>
      <c r="Y47">
        <v>27.546702258739508</v>
      </c>
    </row>
    <row r="48" spans="1:25" x14ac:dyDescent="0.3">
      <c r="N48" s="36"/>
      <c r="O48" s="36"/>
      <c r="P48" s="36"/>
      <c r="Q48" s="36"/>
      <c r="R48" s="36"/>
      <c r="S48" s="36"/>
      <c r="T48" s="36"/>
      <c r="U48" s="38"/>
      <c r="V48" s="36"/>
      <c r="Y48">
        <v>29.624958650212818</v>
      </c>
    </row>
    <row r="49" spans="1:26" x14ac:dyDescent="0.3">
      <c r="N49" s="36"/>
      <c r="O49" s="36"/>
      <c r="P49" s="36"/>
      <c r="Q49" s="36"/>
      <c r="R49" s="36"/>
      <c r="S49" s="36"/>
      <c r="T49" s="36"/>
      <c r="U49" s="38"/>
      <c r="V49" s="36"/>
      <c r="Y49">
        <v>31.387100293804316</v>
      </c>
    </row>
    <row r="50" spans="1:26" x14ac:dyDescent="0.3">
      <c r="A50" s="1" t="s">
        <v>1088</v>
      </c>
      <c r="B50" s="1" t="s">
        <v>1089</v>
      </c>
      <c r="N50" s="36"/>
      <c r="O50" s="36"/>
      <c r="P50" s="36"/>
      <c r="Q50" s="36"/>
      <c r="R50" s="36"/>
      <c r="S50" s="36"/>
      <c r="T50" s="36"/>
      <c r="U50" s="38"/>
      <c r="V50" s="36"/>
      <c r="Y50">
        <v>29.579954089556598</v>
      </c>
    </row>
    <row r="51" spans="1:26" x14ac:dyDescent="0.3">
      <c r="A51" s="4" t="s">
        <v>0</v>
      </c>
      <c r="B51" s="4" t="s">
        <v>13</v>
      </c>
      <c r="C51" s="4" t="s">
        <v>380</v>
      </c>
      <c r="D51" s="4" t="s">
        <v>12</v>
      </c>
      <c r="E51" t="s">
        <v>15</v>
      </c>
      <c r="F51" t="s">
        <v>15</v>
      </c>
      <c r="G51" t="s">
        <v>15</v>
      </c>
      <c r="H51" t="s">
        <v>29</v>
      </c>
      <c r="N51" s="36"/>
      <c r="O51" s="36"/>
      <c r="P51" s="36"/>
      <c r="Q51" s="36"/>
      <c r="R51" s="36"/>
      <c r="S51" s="36"/>
      <c r="T51" s="36"/>
      <c r="U51" s="38"/>
      <c r="V51" s="36"/>
      <c r="Y51">
        <v>29.446673317029514</v>
      </c>
    </row>
    <row r="52" spans="1:26" x14ac:dyDescent="0.3">
      <c r="A52" s="4" t="s">
        <v>1081</v>
      </c>
      <c r="B52" s="4">
        <v>23.3613</v>
      </c>
      <c r="C52" s="4">
        <v>35.599400000000003</v>
      </c>
      <c r="D52" s="4">
        <v>38.922699999999999</v>
      </c>
      <c r="E52">
        <v>2.1559999999999999E-2</v>
      </c>
      <c r="F52">
        <v>2.0080000000000001E-2</v>
      </c>
      <c r="G52">
        <v>2.3570000000000001E-2</v>
      </c>
      <c r="H52">
        <v>97.948700000000002</v>
      </c>
      <c r="J52">
        <f t="shared" ref="J52" si="38">AVERAGE(E52:G52)</f>
        <v>2.1736666666666665E-2</v>
      </c>
      <c r="K52" s="22">
        <f t="shared" ref="K52" si="39">J52*10000</f>
        <v>217.36666666666665</v>
      </c>
      <c r="N52" s="36">
        <f t="shared" si="29"/>
        <v>35.599400000000003</v>
      </c>
      <c r="O52" s="36">
        <f t="shared" si="30"/>
        <v>0.72867436057392387</v>
      </c>
      <c r="P52" s="36">
        <f t="shared" si="31"/>
        <v>0.63741092211280215</v>
      </c>
      <c r="Q52" s="36">
        <f t="shared" si="32"/>
        <v>0.51938484120629835</v>
      </c>
      <c r="R52" s="36">
        <f t="shared" si="33"/>
        <v>1.8854701238930245</v>
      </c>
      <c r="S52" s="36">
        <f t="shared" si="34"/>
        <v>38.646826133176454</v>
      </c>
      <c r="T52" s="36">
        <f t="shared" si="35"/>
        <v>33.806471608084031</v>
      </c>
      <c r="U52" s="38">
        <f t="shared" si="36"/>
        <v>27.546702258739508</v>
      </c>
      <c r="V52" s="36">
        <f t="shared" si="37"/>
        <v>100</v>
      </c>
      <c r="Y52">
        <v>29.020421555190204</v>
      </c>
    </row>
    <row r="53" spans="1:26" x14ac:dyDescent="0.3">
      <c r="A53" s="4" t="s">
        <v>1082</v>
      </c>
      <c r="B53" s="4">
        <v>21.854399999999998</v>
      </c>
      <c r="C53" s="4">
        <v>35.056600000000003</v>
      </c>
      <c r="D53" s="4">
        <v>41.305999999999997</v>
      </c>
      <c r="E53">
        <v>0.20402999999999999</v>
      </c>
      <c r="F53">
        <v>0.19843</v>
      </c>
      <c r="G53">
        <v>0.20363000000000001</v>
      </c>
      <c r="H53">
        <v>98.8232</v>
      </c>
      <c r="J53">
        <f t="shared" ref="J53:J58" si="40">AVERAGE(E53:G53)</f>
        <v>0.20203000000000002</v>
      </c>
      <c r="K53" s="22">
        <f t="shared" ref="K53:K58" si="41">J53*10000</f>
        <v>2020.3000000000002</v>
      </c>
      <c r="N53" s="36">
        <f t="shared" si="29"/>
        <v>35.056600000000003</v>
      </c>
      <c r="O53" s="36">
        <f t="shared" si="30"/>
        <v>0.68167186525265122</v>
      </c>
      <c r="P53" s="36">
        <f t="shared" si="31"/>
        <v>0.62769203222918535</v>
      </c>
      <c r="Q53" s="36">
        <f t="shared" si="32"/>
        <v>0.55118761676007466</v>
      </c>
      <c r="R53" s="36">
        <f t="shared" si="33"/>
        <v>1.8605515142419113</v>
      </c>
      <c r="S53" s="36">
        <f t="shared" si="34"/>
        <v>36.638161321236034</v>
      </c>
      <c r="T53" s="36">
        <f t="shared" si="35"/>
        <v>33.736880028551148</v>
      </c>
      <c r="U53" s="38">
        <f t="shared" si="36"/>
        <v>29.624958650212818</v>
      </c>
      <c r="V53" s="36">
        <f t="shared" si="37"/>
        <v>100</v>
      </c>
      <c r="Y53">
        <v>30.729080140618585</v>
      </c>
    </row>
    <row r="54" spans="1:26" x14ac:dyDescent="0.3">
      <c r="A54" s="4" t="s">
        <v>1083</v>
      </c>
      <c r="B54" s="4">
        <v>20.560300000000002</v>
      </c>
      <c r="C54" s="4">
        <v>34.754199999999997</v>
      </c>
      <c r="D54" s="4">
        <v>43.317500000000003</v>
      </c>
      <c r="E54">
        <v>3.3999999999999998E-3</v>
      </c>
      <c r="F54">
        <v>5.3400000000000001E-3</v>
      </c>
      <c r="G54">
        <v>6.8300000000000001E-3</v>
      </c>
      <c r="H54">
        <v>98.647499999999994</v>
      </c>
      <c r="J54">
        <f t="shared" si="40"/>
        <v>5.1900000000000002E-3</v>
      </c>
      <c r="K54" s="22">
        <f t="shared" si="41"/>
        <v>51.9</v>
      </c>
      <c r="N54" s="36">
        <f t="shared" si="29"/>
        <v>34.754199999999997</v>
      </c>
      <c r="O54" s="36">
        <f t="shared" si="30"/>
        <v>0.64130692451653148</v>
      </c>
      <c r="P54" s="36">
        <f t="shared" si="31"/>
        <v>0.62227752909579226</v>
      </c>
      <c r="Q54" s="36">
        <f t="shared" si="32"/>
        <v>0.57802908993861757</v>
      </c>
      <c r="R54" s="36">
        <f t="shared" si="33"/>
        <v>1.8416135435509413</v>
      </c>
      <c r="S54" s="36">
        <f t="shared" si="34"/>
        <v>34.823099925730546</v>
      </c>
      <c r="T54" s="36">
        <f t="shared" si="35"/>
        <v>33.789799780465138</v>
      </c>
      <c r="U54" s="38">
        <f t="shared" si="36"/>
        <v>31.387100293804316</v>
      </c>
      <c r="V54" s="36">
        <f t="shared" si="37"/>
        <v>100</v>
      </c>
      <c r="Y54">
        <v>29.289122834591776</v>
      </c>
    </row>
    <row r="55" spans="1:26" x14ac:dyDescent="0.3">
      <c r="A55" s="4" t="s">
        <v>1084</v>
      </c>
      <c r="B55" s="4">
        <v>21.8386</v>
      </c>
      <c r="C55" s="4">
        <v>35.502499999999998</v>
      </c>
      <c r="D55" s="4">
        <v>41.4527</v>
      </c>
      <c r="E55">
        <v>9.0700000000000003E-2</v>
      </c>
      <c r="F55">
        <v>9.597E-2</v>
      </c>
      <c r="G55">
        <v>9.4839999999999994E-2</v>
      </c>
      <c r="H55">
        <v>99.075299999999999</v>
      </c>
      <c r="J55">
        <f t="shared" si="40"/>
        <v>9.3836666666666665E-2</v>
      </c>
      <c r="K55" s="22">
        <f t="shared" si="41"/>
        <v>938.36666666666667</v>
      </c>
      <c r="N55" s="36">
        <f t="shared" si="29"/>
        <v>35.502499999999998</v>
      </c>
      <c r="O55" s="36">
        <f t="shared" si="30"/>
        <v>0.68117903930130996</v>
      </c>
      <c r="P55" s="36">
        <f t="shared" si="31"/>
        <v>0.63567591763652631</v>
      </c>
      <c r="Q55" s="36">
        <f t="shared" si="32"/>
        <v>0.55314518281291702</v>
      </c>
      <c r="R55" s="36">
        <f t="shared" si="33"/>
        <v>1.8700001397507533</v>
      </c>
      <c r="S55" s="36">
        <f t="shared" si="34"/>
        <v>36.426683871376731</v>
      </c>
      <c r="T55" s="36">
        <f t="shared" si="35"/>
        <v>33.993362039066675</v>
      </c>
      <c r="U55" s="38">
        <f t="shared" si="36"/>
        <v>29.579954089556598</v>
      </c>
      <c r="V55" s="36">
        <f t="shared" si="37"/>
        <v>100</v>
      </c>
      <c r="Y55">
        <v>28.245117045650069</v>
      </c>
    </row>
    <row r="56" spans="1:26" x14ac:dyDescent="0.3">
      <c r="A56" s="4" t="s">
        <v>1085</v>
      </c>
      <c r="B56" s="4">
        <v>21.927099999999999</v>
      </c>
      <c r="C56" s="4">
        <v>35.038400000000003</v>
      </c>
      <c r="D56" s="4">
        <v>41.014400000000002</v>
      </c>
      <c r="E56">
        <v>5.2639999999999999E-2</v>
      </c>
      <c r="F56">
        <v>5.4640000000000001E-2</v>
      </c>
      <c r="G56">
        <v>5.5019999999999999E-2</v>
      </c>
      <c r="H56">
        <v>98.142200000000003</v>
      </c>
      <c r="J56">
        <f t="shared" si="40"/>
        <v>5.4100000000000002E-2</v>
      </c>
      <c r="K56" s="22">
        <f t="shared" si="41"/>
        <v>541</v>
      </c>
      <c r="N56" s="36">
        <f t="shared" si="29"/>
        <v>35.038400000000003</v>
      </c>
      <c r="O56" s="36">
        <f t="shared" si="30"/>
        <v>0.6839394884591391</v>
      </c>
      <c r="P56" s="36">
        <f t="shared" si="31"/>
        <v>0.62736615935541629</v>
      </c>
      <c r="Q56" s="36">
        <f t="shared" si="32"/>
        <v>0.54729650386976247</v>
      </c>
      <c r="R56" s="36">
        <f t="shared" si="33"/>
        <v>1.8586021516843179</v>
      </c>
      <c r="S56" s="36">
        <f t="shared" si="34"/>
        <v>36.798595538014084</v>
      </c>
      <c r="T56" s="36">
        <f t="shared" si="35"/>
        <v>33.754731144956402</v>
      </c>
      <c r="U56" s="38">
        <f t="shared" si="36"/>
        <v>29.446673317029514</v>
      </c>
      <c r="V56" s="36">
        <f t="shared" si="37"/>
        <v>100</v>
      </c>
      <c r="Y56">
        <v>28.436786927085834</v>
      </c>
    </row>
    <row r="57" spans="1:26" x14ac:dyDescent="0.3">
      <c r="A57" s="4" t="s">
        <v>1086</v>
      </c>
      <c r="B57" s="4">
        <v>22.195799999999998</v>
      </c>
      <c r="C57" s="4">
        <v>35.590600000000002</v>
      </c>
      <c r="D57" s="4">
        <v>40.737699999999997</v>
      </c>
      <c r="E57">
        <v>8.2000000000000007E-3</v>
      </c>
      <c r="F57">
        <v>5.7299999999999999E-3</v>
      </c>
      <c r="G57">
        <v>1.371E-2</v>
      </c>
      <c r="H57">
        <v>98.551699999999997</v>
      </c>
      <c r="J57">
        <f t="shared" si="40"/>
        <v>9.2133333333333338E-3</v>
      </c>
      <c r="K57" s="22">
        <f t="shared" si="41"/>
        <v>92.13333333333334</v>
      </c>
      <c r="N57" s="36">
        <f t="shared" si="29"/>
        <v>35.590600000000002</v>
      </c>
      <c r="O57" s="36">
        <f t="shared" si="30"/>
        <v>0.69232064878353083</v>
      </c>
      <c r="P57" s="36">
        <f t="shared" si="31"/>
        <v>0.63725335720680398</v>
      </c>
      <c r="Q57" s="36">
        <f t="shared" si="32"/>
        <v>0.54360421670669867</v>
      </c>
      <c r="R57" s="36">
        <f t="shared" si="33"/>
        <v>1.8731782226970335</v>
      </c>
      <c r="S57" s="36">
        <f t="shared" si="34"/>
        <v>36.959678496940668</v>
      </c>
      <c r="T57" s="36">
        <f t="shared" si="35"/>
        <v>34.019899947869128</v>
      </c>
      <c r="U57" s="38">
        <f t="shared" si="36"/>
        <v>29.020421555190204</v>
      </c>
      <c r="V57" s="36">
        <f t="shared" si="37"/>
        <v>100</v>
      </c>
      <c r="Y57">
        <v>29.576030796687608</v>
      </c>
    </row>
    <row r="58" spans="1:26" x14ac:dyDescent="0.3">
      <c r="A58" s="4" t="s">
        <v>1087</v>
      </c>
      <c r="B58" s="4">
        <v>21.007899999999999</v>
      </c>
      <c r="C58" s="4">
        <v>34.879300000000001</v>
      </c>
      <c r="D58" s="4">
        <v>42.545099999999998</v>
      </c>
      <c r="E58">
        <v>7.2000000000000005E-4</v>
      </c>
      <c r="F58">
        <v>1.83E-3</v>
      </c>
      <c r="G58">
        <v>4.3899999999999998E-3</v>
      </c>
      <c r="H58">
        <v>98.439300000000003</v>
      </c>
      <c r="J58">
        <f t="shared" si="40"/>
        <v>2.3133333333333335E-3</v>
      </c>
      <c r="K58" s="22">
        <f t="shared" si="41"/>
        <v>23.133333333333336</v>
      </c>
      <c r="N58" s="36">
        <f t="shared" si="29"/>
        <v>34.879300000000001</v>
      </c>
      <c r="O58" s="36">
        <f t="shared" si="30"/>
        <v>0.65526824703680597</v>
      </c>
      <c r="P58" s="36">
        <f t="shared" si="31"/>
        <v>0.62451745747538046</v>
      </c>
      <c r="Q58" s="36">
        <f t="shared" si="32"/>
        <v>0.56772217774219369</v>
      </c>
      <c r="R58" s="36">
        <f t="shared" si="33"/>
        <v>1.84750788225438</v>
      </c>
      <c r="S58" s="36">
        <f t="shared" si="34"/>
        <v>35.467683430786217</v>
      </c>
      <c r="T58" s="36">
        <f t="shared" si="35"/>
        <v>33.803236428595213</v>
      </c>
      <c r="U58" s="38">
        <f t="shared" si="36"/>
        <v>30.729080140618585</v>
      </c>
      <c r="V58" s="36">
        <f t="shared" si="37"/>
        <v>100</v>
      </c>
      <c r="Y58">
        <v>27.077216577833735</v>
      </c>
    </row>
    <row r="59" spans="1:26" x14ac:dyDescent="0.3">
      <c r="A59" s="4"/>
      <c r="B59" s="4"/>
      <c r="C59" s="4"/>
      <c r="D59" s="4"/>
      <c r="N59" s="36"/>
      <c r="O59" s="36"/>
      <c r="P59" s="36"/>
      <c r="Q59" s="36"/>
      <c r="R59" s="36"/>
      <c r="S59" s="36"/>
      <c r="T59" s="36"/>
      <c r="U59" s="38"/>
      <c r="V59" s="36"/>
      <c r="Y59">
        <v>29.253541738211705</v>
      </c>
    </row>
    <row r="60" spans="1:26" x14ac:dyDescent="0.3">
      <c r="A60" s="4"/>
      <c r="B60" s="4"/>
      <c r="C60" s="4"/>
      <c r="D60" s="4"/>
      <c r="N60" s="36"/>
      <c r="O60" s="36"/>
      <c r="P60" s="36"/>
      <c r="Q60" s="36"/>
      <c r="R60" s="36"/>
      <c r="S60" s="36"/>
      <c r="T60" s="36"/>
      <c r="U60" s="38"/>
      <c r="V60" s="36"/>
      <c r="Y60">
        <v>28.583890796777531</v>
      </c>
    </row>
    <row r="61" spans="1:26" x14ac:dyDescent="0.3">
      <c r="A61" s="1" t="s">
        <v>1103</v>
      </c>
      <c r="B61" s="1" t="s">
        <v>1095</v>
      </c>
      <c r="C61" s="4"/>
      <c r="D61" s="4"/>
      <c r="N61" s="36"/>
      <c r="O61" s="36"/>
      <c r="P61" s="36"/>
      <c r="Q61" s="36"/>
      <c r="R61" s="36"/>
      <c r="S61" s="36"/>
      <c r="T61" s="36"/>
      <c r="U61" s="38"/>
      <c r="V61" s="36"/>
      <c r="Y61">
        <v>29.163257202606978</v>
      </c>
    </row>
    <row r="62" spans="1:26" x14ac:dyDescent="0.3">
      <c r="A62" s="4" t="s">
        <v>0</v>
      </c>
      <c r="B62" s="4" t="s">
        <v>13</v>
      </c>
      <c r="C62" s="4" t="s">
        <v>380</v>
      </c>
      <c r="D62" s="4" t="s">
        <v>12</v>
      </c>
      <c r="E62" t="s">
        <v>15</v>
      </c>
      <c r="F62" t="s">
        <v>15</v>
      </c>
      <c r="G62" t="s">
        <v>15</v>
      </c>
      <c r="H62" t="s">
        <v>29</v>
      </c>
      <c r="N62" s="36"/>
      <c r="O62" s="36"/>
      <c r="P62" s="36"/>
      <c r="Q62" s="36"/>
      <c r="R62" s="36"/>
      <c r="S62" s="36"/>
      <c r="T62" s="36"/>
      <c r="U62" s="38"/>
      <c r="V62" s="36"/>
      <c r="Y62">
        <v>26.35970503401234</v>
      </c>
    </row>
    <row r="63" spans="1:26" x14ac:dyDescent="0.3">
      <c r="A63" s="4" t="s">
        <v>1090</v>
      </c>
      <c r="B63" s="4">
        <v>22.063300000000002</v>
      </c>
      <c r="C63" s="4">
        <v>35.275300000000001</v>
      </c>
      <c r="D63" s="4">
        <v>40.967599999999997</v>
      </c>
      <c r="E63">
        <v>6.3920000000000005E-2</v>
      </c>
      <c r="F63">
        <v>6.8599999999999994E-2</v>
      </c>
      <c r="G63">
        <v>6.2700000000000006E-2</v>
      </c>
      <c r="H63">
        <v>98.501400000000004</v>
      </c>
      <c r="J63">
        <f t="shared" ref="J63" si="42">AVERAGE(E63:G63)</f>
        <v>6.507333333333333E-2</v>
      </c>
      <c r="K63" s="22">
        <f t="shared" ref="K63" si="43">J63*10000</f>
        <v>650.73333333333335</v>
      </c>
      <c r="N63" s="36">
        <f t="shared" si="29"/>
        <v>35.275300000000001</v>
      </c>
      <c r="O63" s="36">
        <f t="shared" si="30"/>
        <v>0.68818777292576416</v>
      </c>
      <c r="P63" s="36">
        <f t="shared" si="31"/>
        <v>0.63160787824529996</v>
      </c>
      <c r="Q63" s="36">
        <f t="shared" si="32"/>
        <v>0.54667200427008267</v>
      </c>
      <c r="R63" s="36">
        <f t="shared" si="33"/>
        <v>1.8664676554411468</v>
      </c>
      <c r="S63" s="36">
        <f t="shared" si="34"/>
        <v>36.871133068904335</v>
      </c>
      <c r="T63" s="36">
        <f t="shared" si="35"/>
        <v>33.839744096503885</v>
      </c>
      <c r="U63" s="38">
        <f t="shared" si="36"/>
        <v>29.289122834591776</v>
      </c>
      <c r="V63" s="36">
        <f t="shared" si="37"/>
        <v>100</v>
      </c>
      <c r="Y63">
        <v>29.809151648117396</v>
      </c>
    </row>
    <row r="64" spans="1:26" x14ac:dyDescent="0.3">
      <c r="A64" s="4" t="s">
        <v>1091</v>
      </c>
      <c r="B64" s="4">
        <v>22.9147</v>
      </c>
      <c r="C64" s="4">
        <v>35.522399999999998</v>
      </c>
      <c r="D64" s="4">
        <v>39.846400000000003</v>
      </c>
      <c r="E64">
        <v>1.0659999999999999E-2</v>
      </c>
      <c r="F64">
        <v>1.6129999999999999E-2</v>
      </c>
      <c r="G64">
        <v>1.431E-2</v>
      </c>
      <c r="H64">
        <v>98.324700000000007</v>
      </c>
      <c r="J64">
        <f t="shared" ref="J64:J67" si="44">AVERAGE(E64:G64)</f>
        <v>1.3699999999999999E-2</v>
      </c>
      <c r="K64" s="22">
        <f t="shared" ref="K64:K67" si="45">J64*10000</f>
        <v>137</v>
      </c>
      <c r="N64" s="36">
        <f t="shared" si="29"/>
        <v>35.522399999999998</v>
      </c>
      <c r="O64" s="36">
        <f t="shared" si="30"/>
        <v>0.71474422956955708</v>
      </c>
      <c r="P64" s="36">
        <f t="shared" si="31"/>
        <v>0.63603222918531777</v>
      </c>
      <c r="Q64" s="36">
        <f t="shared" si="32"/>
        <v>0.53171070189484926</v>
      </c>
      <c r="R64" s="36">
        <f t="shared" si="33"/>
        <v>1.882487160649724</v>
      </c>
      <c r="S64" s="36">
        <f t="shared" si="34"/>
        <v>37.968079916299104</v>
      </c>
      <c r="T64" s="36">
        <f t="shared" si="35"/>
        <v>33.786803038050834</v>
      </c>
      <c r="U64" s="38">
        <f t="shared" si="36"/>
        <v>28.245117045650069</v>
      </c>
      <c r="V64" s="36">
        <f t="shared" si="37"/>
        <v>100</v>
      </c>
      <c r="Y64">
        <v>29.287056748469393</v>
      </c>
      <c r="Z64">
        <v>28.99</v>
      </c>
    </row>
    <row r="65" spans="1:25" x14ac:dyDescent="0.3">
      <c r="A65" s="4" t="s">
        <v>1092</v>
      </c>
      <c r="B65" s="4">
        <v>22.755500000000001</v>
      </c>
      <c r="C65" s="4">
        <v>35.270200000000003</v>
      </c>
      <c r="D65" s="4">
        <v>39.941899999999997</v>
      </c>
      <c r="E65">
        <v>3.65E-3</v>
      </c>
      <c r="F65">
        <v>9.11E-3</v>
      </c>
      <c r="G65">
        <v>8.8199999999999997E-3</v>
      </c>
      <c r="H65">
        <v>97.989199999999997</v>
      </c>
      <c r="J65">
        <f t="shared" si="44"/>
        <v>7.1933333333333337E-3</v>
      </c>
      <c r="K65" s="22">
        <f t="shared" si="45"/>
        <v>71.933333333333337</v>
      </c>
      <c r="N65" s="36">
        <f t="shared" si="29"/>
        <v>35.270200000000003</v>
      </c>
      <c r="O65" s="36">
        <f t="shared" si="30"/>
        <v>0.70977854023705556</v>
      </c>
      <c r="P65" s="36">
        <f t="shared" si="31"/>
        <v>0.63151656222023278</v>
      </c>
      <c r="Q65" s="36">
        <f t="shared" si="32"/>
        <v>0.532985054710435</v>
      </c>
      <c r="R65" s="36">
        <f t="shared" si="33"/>
        <v>1.8742801571677234</v>
      </c>
      <c r="S65" s="36">
        <f t="shared" si="34"/>
        <v>37.869394152346018</v>
      </c>
      <c r="T65" s="36">
        <f t="shared" si="35"/>
        <v>33.693818920568148</v>
      </c>
      <c r="U65" s="38">
        <f t="shared" si="36"/>
        <v>28.436786927085834</v>
      </c>
      <c r="V65" s="36">
        <f t="shared" si="37"/>
        <v>100</v>
      </c>
      <c r="Y65" s="7">
        <f>_xlfn.STDEV.P(Y38:Y64)</f>
        <v>1.0348645781258543</v>
      </c>
    </row>
    <row r="66" spans="1:25" x14ac:dyDescent="0.3">
      <c r="A66" s="4" t="s">
        <v>1093</v>
      </c>
      <c r="B66" s="4">
        <v>16.827999999999999</v>
      </c>
      <c r="C66" s="4">
        <v>26.917100000000001</v>
      </c>
      <c r="D66" s="4">
        <v>33.302399999999999</v>
      </c>
      <c r="E66">
        <v>4.2009999999999999E-2</v>
      </c>
      <c r="F66">
        <v>3.8940000000000002E-2</v>
      </c>
      <c r="G66">
        <v>4.0800000000000003E-2</v>
      </c>
      <c r="H66" s="15">
        <v>77.169300000000007</v>
      </c>
      <c r="J66">
        <f t="shared" si="44"/>
        <v>4.0583333333333332E-2</v>
      </c>
      <c r="K66" s="22">
        <f t="shared" si="45"/>
        <v>405.83333333333331</v>
      </c>
      <c r="N66" s="36">
        <f t="shared" si="29"/>
        <v>26.917100000000001</v>
      </c>
      <c r="O66" s="36">
        <f t="shared" si="30"/>
        <v>0.5248908296943231</v>
      </c>
      <c r="P66" s="36">
        <f t="shared" si="31"/>
        <v>0.48195344673231871</v>
      </c>
      <c r="Q66" s="36">
        <f t="shared" si="32"/>
        <v>0.44438751000800641</v>
      </c>
      <c r="R66" s="36">
        <f t="shared" si="33"/>
        <v>1.4512317864346482</v>
      </c>
      <c r="S66" s="36">
        <f t="shared" si="34"/>
        <v>36.168642018506389</v>
      </c>
      <c r="T66" s="36">
        <f t="shared" si="35"/>
        <v>33.209956620118589</v>
      </c>
      <c r="U66" s="38">
        <f t="shared" si="36"/>
        <v>30.621401361375021</v>
      </c>
      <c r="V66" s="36">
        <f t="shared" si="37"/>
        <v>100</v>
      </c>
    </row>
    <row r="67" spans="1:25" x14ac:dyDescent="0.3">
      <c r="A67" s="4" t="s">
        <v>1094</v>
      </c>
      <c r="B67" s="4">
        <v>21.777200000000001</v>
      </c>
      <c r="C67" s="4">
        <v>34.823700000000002</v>
      </c>
      <c r="D67" s="4">
        <v>41.002099999999999</v>
      </c>
      <c r="E67">
        <v>7.3609999999999995E-2</v>
      </c>
      <c r="F67">
        <v>7.4749999999999997E-2</v>
      </c>
      <c r="G67">
        <v>7.5770000000000004E-2</v>
      </c>
      <c r="H67">
        <v>97.827100000000002</v>
      </c>
      <c r="J67">
        <f t="shared" si="44"/>
        <v>7.4709999999999999E-2</v>
      </c>
      <c r="K67" s="22">
        <f t="shared" si="45"/>
        <v>747.1</v>
      </c>
      <c r="N67" s="36">
        <f t="shared" si="29"/>
        <v>34.823700000000002</v>
      </c>
      <c r="O67" s="36">
        <f t="shared" si="30"/>
        <v>0.67926388022457884</v>
      </c>
      <c r="P67" s="36">
        <f t="shared" si="31"/>
        <v>0.62352193375111908</v>
      </c>
      <c r="Q67" s="36">
        <f t="shared" si="32"/>
        <v>0.54713237256471847</v>
      </c>
      <c r="R67" s="36">
        <f t="shared" si="33"/>
        <v>1.8499181865404166</v>
      </c>
      <c r="S67" s="36">
        <f t="shared" si="34"/>
        <v>36.71859032289904</v>
      </c>
      <c r="T67" s="36">
        <f t="shared" si="35"/>
        <v>33.705378880413342</v>
      </c>
      <c r="U67" s="38">
        <f t="shared" si="36"/>
        <v>29.576030796687608</v>
      </c>
      <c r="V67" s="36">
        <f t="shared" si="37"/>
        <v>99.999999999999986</v>
      </c>
    </row>
    <row r="68" spans="1:25" x14ac:dyDescent="0.3">
      <c r="A68" s="4"/>
      <c r="B68" s="4"/>
      <c r="C68" s="4"/>
      <c r="D68" s="4"/>
      <c r="N68" s="36"/>
      <c r="O68" s="36"/>
      <c r="P68" s="36"/>
      <c r="Q68" s="36"/>
      <c r="R68" s="36"/>
      <c r="S68" s="36"/>
      <c r="T68" s="36"/>
      <c r="U68" s="38"/>
      <c r="V68" s="36"/>
    </row>
    <row r="69" spans="1:25" x14ac:dyDescent="0.3">
      <c r="A69" s="4"/>
      <c r="B69" s="4"/>
      <c r="C69" s="4"/>
      <c r="D69" s="4"/>
      <c r="N69" s="36"/>
      <c r="O69" s="36"/>
      <c r="P69" s="36"/>
      <c r="Q69" s="36"/>
      <c r="R69" s="36"/>
      <c r="S69" s="36"/>
      <c r="T69" s="36"/>
      <c r="U69" s="38"/>
      <c r="V69" s="36"/>
    </row>
    <row r="70" spans="1:25" x14ac:dyDescent="0.3">
      <c r="A70" s="1" t="s">
        <v>1104</v>
      </c>
      <c r="B70" s="1" t="s">
        <v>1105</v>
      </c>
      <c r="C70" s="4"/>
      <c r="D70" s="4"/>
      <c r="N70" s="36"/>
      <c r="O70" s="36"/>
      <c r="P70" s="36"/>
      <c r="Q70" s="36"/>
      <c r="R70" s="36"/>
      <c r="S70" s="36"/>
      <c r="T70" s="36"/>
      <c r="U70" s="38"/>
      <c r="V70" s="36"/>
    </row>
    <row r="71" spans="1:25" x14ac:dyDescent="0.3">
      <c r="A71" s="4" t="s">
        <v>0</v>
      </c>
      <c r="B71" s="4" t="s">
        <v>13</v>
      </c>
      <c r="C71" s="4" t="s">
        <v>380</v>
      </c>
      <c r="D71" s="4" t="s">
        <v>12</v>
      </c>
      <c r="E71" t="s">
        <v>15</v>
      </c>
      <c r="F71" t="s">
        <v>15</v>
      </c>
      <c r="G71" t="s">
        <v>15</v>
      </c>
      <c r="H71" t="s">
        <v>29</v>
      </c>
      <c r="N71" s="36"/>
      <c r="O71" s="36"/>
      <c r="P71" s="36"/>
      <c r="Q71" s="36"/>
      <c r="R71" s="36"/>
      <c r="S71" s="36"/>
      <c r="T71" s="36"/>
      <c r="U71" s="38"/>
      <c r="V71" s="36"/>
    </row>
    <row r="72" spans="1:25" x14ac:dyDescent="0.3">
      <c r="A72" t="s">
        <v>1096</v>
      </c>
      <c r="B72">
        <v>23.7346</v>
      </c>
      <c r="C72">
        <v>35.890599999999999</v>
      </c>
      <c r="D72">
        <v>38.482100000000003</v>
      </c>
      <c r="E72">
        <v>2.9299999999999999E-3</v>
      </c>
      <c r="F72">
        <v>1.027E-2</v>
      </c>
      <c r="G72">
        <v>4.4200000000000003E-3</v>
      </c>
      <c r="H72">
        <v>98.124899999999997</v>
      </c>
      <c r="J72">
        <f t="shared" ref="J72" si="46">AVERAGE(E72:G72)</f>
        <v>5.8733333333333337E-3</v>
      </c>
      <c r="K72" s="22">
        <f t="shared" ref="K72" si="47">J72*10000</f>
        <v>58.733333333333334</v>
      </c>
      <c r="N72" s="36">
        <f t="shared" ref="N72:N78" si="48">C72</f>
        <v>35.890599999999999</v>
      </c>
      <c r="O72" s="36">
        <f t="shared" ref="O72:O78" si="49">B72/32.06</f>
        <v>0.74031815346225827</v>
      </c>
      <c r="P72" s="36">
        <f t="shared" ref="P72:P78" si="50">(N72)/55.85</f>
        <v>0.64262488809310647</v>
      </c>
      <c r="Q72" s="36">
        <f t="shared" ref="Q72:Q78" si="51">(D72)/74.94</f>
        <v>0.51350547104350153</v>
      </c>
      <c r="R72" s="36">
        <f t="shared" ref="R72:R78" si="52">SUM(O72:Q72)</f>
        <v>1.8964485125988664</v>
      </c>
      <c r="S72" s="36">
        <f t="shared" ref="S72:S78" si="53">100*O72/R72</f>
        <v>39.037081605117592</v>
      </c>
      <c r="T72" s="36">
        <f t="shared" ref="T72:T78" si="54">100*P72/R72</f>
        <v>33.88570181704867</v>
      </c>
      <c r="U72" s="38">
        <f t="shared" ref="U72:U78" si="55">100*Q72/R72</f>
        <v>27.077216577833735</v>
      </c>
      <c r="V72" s="36">
        <f t="shared" ref="V72:V78" si="56">SUM(S72:U72)</f>
        <v>100</v>
      </c>
    </row>
    <row r="73" spans="1:25" x14ac:dyDescent="0.3">
      <c r="A73" t="s">
        <v>1097</v>
      </c>
      <c r="B73">
        <v>22.035799999999998</v>
      </c>
      <c r="C73">
        <v>35.314100000000003</v>
      </c>
      <c r="D73">
        <v>40.892200000000003</v>
      </c>
      <c r="E73">
        <v>3.4610000000000002E-2</v>
      </c>
      <c r="F73">
        <v>3.5439999999999999E-2</v>
      </c>
      <c r="G73">
        <v>3.2050000000000002E-2</v>
      </c>
      <c r="H73">
        <v>98.344200000000001</v>
      </c>
      <c r="J73">
        <f t="shared" ref="J73:J78" si="57">AVERAGE(E73:G73)</f>
        <v>3.4033333333333332E-2</v>
      </c>
      <c r="K73" s="22">
        <f t="shared" ref="K73:K78" si="58">J73*10000</f>
        <v>340.33333333333331</v>
      </c>
      <c r="N73" s="36">
        <f t="shared" si="48"/>
        <v>35.314100000000003</v>
      </c>
      <c r="O73" s="36">
        <f t="shared" si="49"/>
        <v>0.68733000623830309</v>
      </c>
      <c r="P73" s="36">
        <f t="shared" si="50"/>
        <v>0.63230259623992846</v>
      </c>
      <c r="Q73" s="36">
        <f t="shared" si="51"/>
        <v>0.5456658660261543</v>
      </c>
      <c r="R73" s="36">
        <f t="shared" si="52"/>
        <v>1.8652984685043861</v>
      </c>
      <c r="S73" s="36">
        <f t="shared" si="53"/>
        <v>36.848258755576566</v>
      </c>
      <c r="T73" s="36">
        <f t="shared" si="54"/>
        <v>33.898199506211711</v>
      </c>
      <c r="U73" s="38">
        <f t="shared" si="55"/>
        <v>29.253541738211705</v>
      </c>
      <c r="V73" s="36">
        <f t="shared" si="56"/>
        <v>99.999999999999986</v>
      </c>
    </row>
    <row r="74" spans="1:25" x14ac:dyDescent="0.3">
      <c r="A74" t="s">
        <v>1098</v>
      </c>
      <c r="B74">
        <v>22.682700000000001</v>
      </c>
      <c r="C74">
        <v>35.151200000000003</v>
      </c>
      <c r="D74">
        <v>40.099200000000003</v>
      </c>
      <c r="E74">
        <v>9.3630000000000005E-2</v>
      </c>
      <c r="F74">
        <v>9.7390000000000004E-2</v>
      </c>
      <c r="G74">
        <v>9.9159999999999998E-2</v>
      </c>
      <c r="H74">
        <v>98.223299999999995</v>
      </c>
      <c r="J74">
        <f t="shared" si="57"/>
        <v>9.6726666666666669E-2</v>
      </c>
      <c r="K74" s="22">
        <f t="shared" si="58"/>
        <v>967.26666666666665</v>
      </c>
      <c r="N74" s="36">
        <f t="shared" si="48"/>
        <v>35.151200000000003</v>
      </c>
      <c r="O74" s="36">
        <f t="shared" si="49"/>
        <v>0.70750779787897689</v>
      </c>
      <c r="P74" s="36">
        <f t="shared" si="50"/>
        <v>0.62938585496866606</v>
      </c>
      <c r="Q74" s="36">
        <f t="shared" si="51"/>
        <v>0.53508406725380309</v>
      </c>
      <c r="R74" s="36">
        <f t="shared" si="52"/>
        <v>1.871977720101446</v>
      </c>
      <c r="S74" s="36">
        <f t="shared" si="53"/>
        <v>37.794669791296215</v>
      </c>
      <c r="T74" s="36">
        <f t="shared" si="54"/>
        <v>33.621439411926254</v>
      </c>
      <c r="U74" s="38">
        <f t="shared" si="55"/>
        <v>28.583890796777531</v>
      </c>
      <c r="V74" s="36">
        <f t="shared" si="56"/>
        <v>100</v>
      </c>
    </row>
    <row r="75" spans="1:25" x14ac:dyDescent="0.3">
      <c r="A75" t="s">
        <v>1099</v>
      </c>
      <c r="B75">
        <v>22.160799999999998</v>
      </c>
      <c r="C75">
        <v>35.057899999999997</v>
      </c>
      <c r="D75">
        <v>40.692799999999998</v>
      </c>
      <c r="E75">
        <v>3.4590000000000003E-2</v>
      </c>
      <c r="F75">
        <v>4.274E-2</v>
      </c>
      <c r="G75">
        <v>4.555E-2</v>
      </c>
      <c r="H75">
        <v>98.034400000000005</v>
      </c>
      <c r="J75">
        <f t="shared" si="57"/>
        <v>4.0960000000000003E-2</v>
      </c>
      <c r="K75" s="22">
        <f t="shared" si="58"/>
        <v>409.6</v>
      </c>
      <c r="N75" s="36">
        <f t="shared" si="48"/>
        <v>35.057899999999997</v>
      </c>
      <c r="O75" s="36">
        <f t="shared" si="49"/>
        <v>0.69122894572676219</v>
      </c>
      <c r="P75" s="36">
        <f t="shared" si="50"/>
        <v>0.62771530886302584</v>
      </c>
      <c r="Q75" s="36">
        <f t="shared" si="51"/>
        <v>0.54300507072324522</v>
      </c>
      <c r="R75" s="36">
        <f t="shared" si="52"/>
        <v>1.8619493253130333</v>
      </c>
      <c r="S75" s="36">
        <f t="shared" si="53"/>
        <v>37.12393975118264</v>
      </c>
      <c r="T75" s="36">
        <f t="shared" si="54"/>
        <v>33.712803046210375</v>
      </c>
      <c r="U75" s="38">
        <f t="shared" si="55"/>
        <v>29.163257202606978</v>
      </c>
      <c r="V75" s="36">
        <f t="shared" si="56"/>
        <v>100</v>
      </c>
    </row>
    <row r="76" spans="1:25" x14ac:dyDescent="0.3">
      <c r="A76" t="s">
        <v>1100</v>
      </c>
      <c r="B76">
        <v>24.339099999999998</v>
      </c>
      <c r="C76">
        <v>35.746000000000002</v>
      </c>
      <c r="D76">
        <v>37.533700000000003</v>
      </c>
      <c r="E76">
        <v>-5.5999999999999995E-4</v>
      </c>
      <c r="F76">
        <v>8.9999999999999998E-4</v>
      </c>
      <c r="G76">
        <v>8.2799999999999992E-3</v>
      </c>
      <c r="H76">
        <v>97.627399999999994</v>
      </c>
      <c r="J76">
        <f t="shared" si="57"/>
        <v>2.8733333333333332E-3</v>
      </c>
      <c r="K76" s="22">
        <f t="shared" si="58"/>
        <v>28.733333333333331</v>
      </c>
      <c r="N76" s="36">
        <f t="shared" si="48"/>
        <v>35.746000000000002</v>
      </c>
      <c r="O76" s="36">
        <f t="shared" si="49"/>
        <v>0.75917342482844652</v>
      </c>
      <c r="P76" s="36">
        <f t="shared" si="50"/>
        <v>0.64003581020590872</v>
      </c>
      <c r="Q76" s="36">
        <f t="shared" si="51"/>
        <v>0.50085001334400858</v>
      </c>
      <c r="R76" s="36">
        <f t="shared" si="52"/>
        <v>1.9000592483783638</v>
      </c>
      <c r="S76" s="36">
        <f t="shared" si="53"/>
        <v>39.955250104773064</v>
      </c>
      <c r="T76" s="36">
        <f t="shared" si="54"/>
        <v>33.685044861214593</v>
      </c>
      <c r="U76" s="38">
        <f t="shared" si="55"/>
        <v>26.35970503401234</v>
      </c>
      <c r="V76" s="36">
        <f t="shared" si="56"/>
        <v>100</v>
      </c>
    </row>
    <row r="77" spans="1:25" x14ac:dyDescent="0.3">
      <c r="A77" t="s">
        <v>1101</v>
      </c>
      <c r="B77">
        <v>21.6662</v>
      </c>
      <c r="C77">
        <v>35.004899999999999</v>
      </c>
      <c r="D77">
        <v>41.455599999999997</v>
      </c>
      <c r="E77">
        <v>5.2999999999999998E-4</v>
      </c>
      <c r="F77">
        <v>2.5100000000000001E-3</v>
      </c>
      <c r="G77">
        <v>6.4700000000000001E-3</v>
      </c>
      <c r="H77">
        <v>98.136300000000006</v>
      </c>
      <c r="J77">
        <f t="shared" si="57"/>
        <v>3.1700000000000005E-3</v>
      </c>
      <c r="K77" s="22">
        <f t="shared" si="58"/>
        <v>31.700000000000006</v>
      </c>
      <c r="N77" s="36">
        <f t="shared" si="48"/>
        <v>35.004899999999999</v>
      </c>
      <c r="O77" s="36">
        <f t="shared" si="49"/>
        <v>0.6758016219588272</v>
      </c>
      <c r="P77" s="36">
        <f t="shared" si="50"/>
        <v>0.6267663384064458</v>
      </c>
      <c r="Q77" s="36">
        <f t="shared" si="51"/>
        <v>0.55318388043768341</v>
      </c>
      <c r="R77" s="36">
        <f t="shared" si="52"/>
        <v>1.8557518408029563</v>
      </c>
      <c r="S77" s="36">
        <f t="shared" si="53"/>
        <v>36.416594455130266</v>
      </c>
      <c r="T77" s="36">
        <f t="shared" si="54"/>
        <v>33.774253896752342</v>
      </c>
      <c r="U77" s="38">
        <f t="shared" si="55"/>
        <v>29.809151648117396</v>
      </c>
      <c r="V77" s="36">
        <f t="shared" si="56"/>
        <v>100</v>
      </c>
    </row>
    <row r="78" spans="1:25" x14ac:dyDescent="0.3">
      <c r="A78" t="s">
        <v>1102</v>
      </c>
      <c r="B78">
        <v>22.043600000000001</v>
      </c>
      <c r="C78">
        <v>35.230600000000003</v>
      </c>
      <c r="D78">
        <v>40.919600000000003</v>
      </c>
      <c r="E78">
        <v>6.4700000000000001E-3</v>
      </c>
      <c r="F78">
        <v>8.2299999999999995E-3</v>
      </c>
      <c r="G78">
        <v>1.0279999999999999E-2</v>
      </c>
      <c r="H78">
        <v>98.218699999999998</v>
      </c>
      <c r="J78">
        <f t="shared" si="57"/>
        <v>8.3266666666666662E-3</v>
      </c>
      <c r="K78" s="22">
        <f t="shared" si="58"/>
        <v>83.266666666666666</v>
      </c>
      <c r="N78" s="36">
        <f t="shared" si="48"/>
        <v>35.230600000000003</v>
      </c>
      <c r="O78" s="36">
        <f t="shared" si="49"/>
        <v>0.68757330006238304</v>
      </c>
      <c r="P78" s="36">
        <f t="shared" si="50"/>
        <v>0.63080752014324082</v>
      </c>
      <c r="Q78" s="36">
        <f t="shared" si="51"/>
        <v>0.54603149186015487</v>
      </c>
      <c r="R78" s="36">
        <f t="shared" si="52"/>
        <v>1.8644123120657787</v>
      </c>
      <c r="S78" s="36">
        <f t="shared" si="53"/>
        <v>36.878822115294241</v>
      </c>
      <c r="T78" s="36">
        <f t="shared" si="54"/>
        <v>33.834121136236369</v>
      </c>
      <c r="U78" s="38">
        <f t="shared" si="55"/>
        <v>29.287056748469393</v>
      </c>
      <c r="V78" s="36">
        <f t="shared" si="56"/>
        <v>100.00000000000001</v>
      </c>
    </row>
  </sheetData>
  <conditionalFormatting sqref="K4:K34">
    <cfRule type="cellIs" dxfId="107" priority="5" operator="greaterThan">
      <formula>100</formula>
    </cfRule>
  </conditionalFormatting>
  <conditionalFormatting sqref="K39:K47">
    <cfRule type="cellIs" dxfId="106" priority="4" operator="greaterThan">
      <formula>100</formula>
    </cfRule>
  </conditionalFormatting>
  <conditionalFormatting sqref="K52:K58">
    <cfRule type="cellIs" dxfId="105" priority="3" operator="greaterThan">
      <formula>100</formula>
    </cfRule>
  </conditionalFormatting>
  <conditionalFormatting sqref="K63:K67">
    <cfRule type="cellIs" dxfId="104" priority="2" operator="greaterThan">
      <formula>100</formula>
    </cfRule>
  </conditionalFormatting>
  <conditionalFormatting sqref="K72:K78">
    <cfRule type="cellIs" dxfId="103" priority="1" operator="greaterThan">
      <formula>100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AE30"/>
  <sheetViews>
    <sheetView workbookViewId="0">
      <selection activeCell="Y26" sqref="Y26"/>
    </sheetView>
  </sheetViews>
  <sheetFormatPr defaultRowHeight="14.4" x14ac:dyDescent="0.3"/>
  <sheetData>
    <row r="2" spans="1:31" x14ac:dyDescent="0.3">
      <c r="A2" s="1" t="s">
        <v>415</v>
      </c>
      <c r="B2" s="1" t="s">
        <v>435</v>
      </c>
    </row>
    <row r="3" spans="1:31" x14ac:dyDescent="0.3">
      <c r="A3" t="s">
        <v>0</v>
      </c>
      <c r="B3" t="s">
        <v>13</v>
      </c>
      <c r="C3" t="s">
        <v>380</v>
      </c>
      <c r="D3" t="s">
        <v>12</v>
      </c>
      <c r="E3" t="s">
        <v>15</v>
      </c>
      <c r="F3" t="s">
        <v>15</v>
      </c>
      <c r="G3" t="s">
        <v>15</v>
      </c>
      <c r="H3" t="s">
        <v>29</v>
      </c>
      <c r="K3" s="22"/>
      <c r="W3" t="s">
        <v>61</v>
      </c>
      <c r="X3" t="s">
        <v>62</v>
      </c>
      <c r="Y3" t="s">
        <v>63</v>
      </c>
      <c r="Z3" t="s">
        <v>64</v>
      </c>
      <c r="AA3" t="s">
        <v>65</v>
      </c>
      <c r="AB3" t="s">
        <v>66</v>
      </c>
      <c r="AC3" t="s">
        <v>67</v>
      </c>
      <c r="AE3">
        <v>30.697258779238901</v>
      </c>
    </row>
    <row r="4" spans="1:31" x14ac:dyDescent="0.3">
      <c r="A4" t="s">
        <v>439</v>
      </c>
      <c r="B4">
        <v>20.8187</v>
      </c>
      <c r="C4">
        <v>35.571599999999997</v>
      </c>
      <c r="D4">
        <v>42.697099999999999</v>
      </c>
      <c r="E4">
        <v>-5.5399999999999998E-3</v>
      </c>
      <c r="F4">
        <v>-1.6100000000000001E-3</v>
      </c>
      <c r="G4">
        <v>2.3700000000000001E-3</v>
      </c>
      <c r="H4">
        <v>99.082599999999999</v>
      </c>
      <c r="J4">
        <f t="shared" ref="J4:J7" si="0">AVERAGE(E4:G4)</f>
        <v>-1.5933333333333331E-3</v>
      </c>
      <c r="K4" s="22">
        <f t="shared" ref="K4:K7" si="1">J4*10000</f>
        <v>-15.933333333333332</v>
      </c>
      <c r="M4" t="str">
        <f>A4</f>
        <v xml:space="preserve"> 2164 G</v>
      </c>
      <c r="N4">
        <f>D4</f>
        <v>42.697099999999999</v>
      </c>
      <c r="O4">
        <f>B4</f>
        <v>20.8187</v>
      </c>
      <c r="P4">
        <f>C4</f>
        <v>35.571599999999997</v>
      </c>
      <c r="Q4">
        <f>E4</f>
        <v>-5.5399999999999998E-3</v>
      </c>
      <c r="R4">
        <f>F4</f>
        <v>-1.6100000000000001E-3</v>
      </c>
      <c r="S4">
        <f>G4</f>
        <v>2.3700000000000001E-3</v>
      </c>
      <c r="T4">
        <f>H4</f>
        <v>99.082599999999999</v>
      </c>
      <c r="W4">
        <f>B4/32.06</f>
        <v>0.64936681222707415</v>
      </c>
      <c r="X4">
        <f>(C4)/55.85</f>
        <v>0.63691316025067135</v>
      </c>
      <c r="Y4">
        <f>(D4)/74.94</f>
        <v>0.56975046704029886</v>
      </c>
      <c r="Z4">
        <f>SUM(W4:Y4)</f>
        <v>1.8560304395180443</v>
      </c>
      <c r="AA4">
        <f>100*W4/Z4</f>
        <v>34.986862197997972</v>
      </c>
      <c r="AB4">
        <f>100*X4/Z4</f>
        <v>34.315879022763156</v>
      </c>
      <c r="AC4">
        <f>100*Y4/Z4</f>
        <v>30.697258779238883</v>
      </c>
      <c r="AE4">
        <v>31.751350208643952</v>
      </c>
    </row>
    <row r="5" spans="1:31" x14ac:dyDescent="0.3">
      <c r="A5" t="s">
        <v>440</v>
      </c>
      <c r="B5">
        <v>19.971299999999999</v>
      </c>
      <c r="C5">
        <v>35.127200000000002</v>
      </c>
      <c r="D5">
        <v>43.6464</v>
      </c>
      <c r="E5">
        <v>-2.0200000000000001E-3</v>
      </c>
      <c r="F5">
        <v>8.7000000000000001E-4</v>
      </c>
      <c r="G5">
        <v>-4.0999999999999999E-4</v>
      </c>
      <c r="H5">
        <v>98.743300000000005</v>
      </c>
      <c r="J5">
        <f t="shared" si="0"/>
        <v>-5.1999999999999995E-4</v>
      </c>
      <c r="K5" s="22">
        <f t="shared" si="1"/>
        <v>-5.1999999999999993</v>
      </c>
      <c r="M5" t="str">
        <f t="shared" ref="M5:M21" si="2">A5</f>
        <v xml:space="preserve"> 2165 G</v>
      </c>
      <c r="N5">
        <f t="shared" ref="N5:N21" si="3">D5</f>
        <v>43.6464</v>
      </c>
      <c r="O5">
        <f t="shared" ref="O5:O21" si="4">B5</f>
        <v>19.971299999999999</v>
      </c>
      <c r="P5">
        <f t="shared" ref="P5:P21" si="5">C5</f>
        <v>35.127200000000002</v>
      </c>
      <c r="Q5">
        <f t="shared" ref="Q5:Q21" si="6">E5</f>
        <v>-2.0200000000000001E-3</v>
      </c>
      <c r="R5">
        <f t="shared" ref="R5:R21" si="7">F5</f>
        <v>8.7000000000000001E-4</v>
      </c>
      <c r="S5">
        <f t="shared" ref="S5:S21" si="8">G5</f>
        <v>-4.0999999999999999E-4</v>
      </c>
      <c r="T5">
        <f t="shared" ref="T5:T21" si="9">H5</f>
        <v>98.743300000000005</v>
      </c>
      <c r="W5">
        <f t="shared" ref="W5:W30" si="10">B5/32.06</f>
        <v>0.622935121646912</v>
      </c>
      <c r="X5">
        <f t="shared" ref="X5:X30" si="11">(C5)/55.85</f>
        <v>0.62895613249776183</v>
      </c>
      <c r="Y5">
        <f t="shared" ref="Y5:Y30" si="12">(D5)/74.94</f>
        <v>0.58241793434747802</v>
      </c>
      <c r="Z5">
        <f t="shared" ref="Z5:Z30" si="13">SUM(W5:Y5)</f>
        <v>1.8343091884921519</v>
      </c>
      <c r="AA5">
        <f t="shared" ref="AA5:AA30" si="14">100*W5/Z5</f>
        <v>33.960202868469537</v>
      </c>
      <c r="AB5">
        <f t="shared" ref="AB5:AB30" si="15">100*X5/Z5</f>
        <v>34.288446922886514</v>
      </c>
      <c r="AC5">
        <f t="shared" ref="AC5:AC30" si="16">100*Y5/Z5</f>
        <v>31.751350208643952</v>
      </c>
      <c r="AE5">
        <v>31.562187868540821</v>
      </c>
    </row>
    <row r="6" spans="1:31" x14ac:dyDescent="0.3">
      <c r="A6" t="s">
        <v>441</v>
      </c>
      <c r="B6">
        <v>20.0808</v>
      </c>
      <c r="C6">
        <v>35.241300000000003</v>
      </c>
      <c r="D6">
        <v>43.455100000000002</v>
      </c>
      <c r="E6">
        <v>3.9899999999999996E-3</v>
      </c>
      <c r="F6">
        <v>7.1000000000000002E-4</v>
      </c>
      <c r="G6">
        <v>4.2000000000000002E-4</v>
      </c>
      <c r="H6">
        <v>98.782300000000006</v>
      </c>
      <c r="J6">
        <f t="shared" si="0"/>
        <v>1.7066666666666664E-3</v>
      </c>
      <c r="K6" s="22">
        <f t="shared" si="1"/>
        <v>17.066666666666663</v>
      </c>
      <c r="M6" t="str">
        <f t="shared" si="2"/>
        <v xml:space="preserve"> 2166 G</v>
      </c>
      <c r="N6">
        <f t="shared" si="3"/>
        <v>43.455100000000002</v>
      </c>
      <c r="O6">
        <f t="shared" si="4"/>
        <v>20.0808</v>
      </c>
      <c r="P6">
        <f t="shared" si="5"/>
        <v>35.241300000000003</v>
      </c>
      <c r="Q6">
        <f t="shared" si="6"/>
        <v>3.9899999999999996E-3</v>
      </c>
      <c r="R6">
        <f t="shared" si="7"/>
        <v>7.1000000000000002E-4</v>
      </c>
      <c r="S6">
        <f t="shared" si="8"/>
        <v>4.2000000000000002E-4</v>
      </c>
      <c r="T6">
        <f t="shared" si="9"/>
        <v>98.782300000000006</v>
      </c>
      <c r="W6">
        <f t="shared" si="10"/>
        <v>0.62635059263880222</v>
      </c>
      <c r="X6">
        <f t="shared" si="11"/>
        <v>0.63099910474485232</v>
      </c>
      <c r="Y6">
        <f t="shared" si="12"/>
        <v>0.57986522551374442</v>
      </c>
      <c r="Z6">
        <f t="shared" si="13"/>
        <v>1.8372149228973988</v>
      </c>
      <c r="AA6">
        <f t="shared" si="14"/>
        <v>34.092396313165665</v>
      </c>
      <c r="AB6">
        <f t="shared" si="15"/>
        <v>34.345415818293525</v>
      </c>
      <c r="AC6">
        <f t="shared" si="16"/>
        <v>31.562187868540821</v>
      </c>
      <c r="AE6">
        <v>31.909474649352397</v>
      </c>
    </row>
    <row r="7" spans="1:31" x14ac:dyDescent="0.3">
      <c r="A7" t="s">
        <v>442</v>
      </c>
      <c r="B7">
        <v>19.8705</v>
      </c>
      <c r="C7">
        <v>34.922199999999997</v>
      </c>
      <c r="D7">
        <v>43.726300000000002</v>
      </c>
      <c r="E7">
        <v>3.32E-3</v>
      </c>
      <c r="F7">
        <v>3.2000000000000003E-4</v>
      </c>
      <c r="G7">
        <v>1.32E-3</v>
      </c>
      <c r="H7">
        <v>98.523899999999998</v>
      </c>
      <c r="J7">
        <f t="shared" si="0"/>
        <v>1.6533333333333333E-3</v>
      </c>
      <c r="K7" s="22">
        <f t="shared" si="1"/>
        <v>16.533333333333331</v>
      </c>
      <c r="M7" t="str">
        <f t="shared" si="2"/>
        <v xml:space="preserve"> 2167 G</v>
      </c>
      <c r="N7">
        <f t="shared" si="3"/>
        <v>43.726300000000002</v>
      </c>
      <c r="O7">
        <f t="shared" si="4"/>
        <v>19.8705</v>
      </c>
      <c r="P7">
        <f t="shared" si="5"/>
        <v>34.922199999999997</v>
      </c>
      <c r="Q7">
        <f t="shared" si="6"/>
        <v>3.32E-3</v>
      </c>
      <c r="R7">
        <f t="shared" si="7"/>
        <v>3.2000000000000003E-4</v>
      </c>
      <c r="S7">
        <f t="shared" si="8"/>
        <v>1.32E-3</v>
      </c>
      <c r="T7">
        <f t="shared" si="9"/>
        <v>98.523899999999998</v>
      </c>
      <c r="W7">
        <f t="shared" si="10"/>
        <v>0.61979101684341853</v>
      </c>
      <c r="X7">
        <f t="shared" si="11"/>
        <v>0.62528558639212173</v>
      </c>
      <c r="Y7">
        <f t="shared" si="12"/>
        <v>0.58348412062983723</v>
      </c>
      <c r="Z7">
        <f t="shared" si="13"/>
        <v>1.8285607238653774</v>
      </c>
      <c r="AA7">
        <f t="shared" si="14"/>
        <v>33.895019659683392</v>
      </c>
      <c r="AB7">
        <f t="shared" si="15"/>
        <v>34.195505690964225</v>
      </c>
      <c r="AC7">
        <f t="shared" si="16"/>
        <v>31.909474649352397</v>
      </c>
      <c r="AE7">
        <v>31.973567106495466</v>
      </c>
    </row>
    <row r="8" spans="1:31" x14ac:dyDescent="0.3">
      <c r="W8">
        <f t="shared" si="10"/>
        <v>0</v>
      </c>
      <c r="X8">
        <f t="shared" si="11"/>
        <v>0</v>
      </c>
      <c r="Y8">
        <f t="shared" si="12"/>
        <v>0</v>
      </c>
      <c r="Z8">
        <f t="shared" si="13"/>
        <v>0</v>
      </c>
      <c r="AA8" t="e">
        <f t="shared" si="14"/>
        <v>#DIV/0!</v>
      </c>
      <c r="AB8" t="e">
        <f t="shared" si="15"/>
        <v>#DIV/0!</v>
      </c>
      <c r="AC8" t="e">
        <f t="shared" si="16"/>
        <v>#DIV/0!</v>
      </c>
      <c r="AE8">
        <v>31.974372068743364</v>
      </c>
    </row>
    <row r="9" spans="1:31" x14ac:dyDescent="0.3">
      <c r="W9">
        <f t="shared" si="10"/>
        <v>0</v>
      </c>
      <c r="X9">
        <f t="shared" si="11"/>
        <v>0</v>
      </c>
      <c r="Y9">
        <f t="shared" si="12"/>
        <v>0</v>
      </c>
      <c r="Z9">
        <f t="shared" si="13"/>
        <v>0</v>
      </c>
      <c r="AA9" t="e">
        <f t="shared" si="14"/>
        <v>#DIV/0!</v>
      </c>
      <c r="AB9" t="e">
        <f t="shared" si="15"/>
        <v>#DIV/0!</v>
      </c>
      <c r="AC9" t="e">
        <f t="shared" si="16"/>
        <v>#DIV/0!</v>
      </c>
      <c r="AE9">
        <v>32.091287422443308</v>
      </c>
    </row>
    <row r="10" spans="1:31" x14ac:dyDescent="0.3">
      <c r="A10" s="1" t="s">
        <v>416</v>
      </c>
      <c r="B10" s="1" t="s">
        <v>437</v>
      </c>
      <c r="W10" t="e">
        <f t="shared" si="10"/>
        <v>#VALUE!</v>
      </c>
      <c r="X10">
        <f t="shared" si="11"/>
        <v>0</v>
      </c>
      <c r="Y10">
        <f t="shared" si="12"/>
        <v>0</v>
      </c>
      <c r="Z10" t="e">
        <f t="shared" si="13"/>
        <v>#VALUE!</v>
      </c>
      <c r="AA10" t="e">
        <f t="shared" si="14"/>
        <v>#VALUE!</v>
      </c>
      <c r="AB10" t="e">
        <f t="shared" si="15"/>
        <v>#VALUE!</v>
      </c>
      <c r="AC10" t="e">
        <f t="shared" si="16"/>
        <v>#VALUE!</v>
      </c>
      <c r="AE10">
        <f>_xlfn.STDEV.P(AE3:AE9)</f>
        <v>0.44299592631240625</v>
      </c>
    </row>
    <row r="11" spans="1:31" x14ac:dyDescent="0.3">
      <c r="A11" t="s">
        <v>0</v>
      </c>
      <c r="B11" t="s">
        <v>13</v>
      </c>
      <c r="C11" t="s">
        <v>380</v>
      </c>
      <c r="D11" t="s">
        <v>12</v>
      </c>
      <c r="E11" t="s">
        <v>15</v>
      </c>
      <c r="F11" t="s">
        <v>15</v>
      </c>
      <c r="G11" t="s">
        <v>15</v>
      </c>
      <c r="H11" t="s">
        <v>29</v>
      </c>
      <c r="W11" t="e">
        <f t="shared" si="10"/>
        <v>#VALUE!</v>
      </c>
      <c r="X11" t="e">
        <f t="shared" si="11"/>
        <v>#VALUE!</v>
      </c>
      <c r="Y11" t="e">
        <f t="shared" si="12"/>
        <v>#VALUE!</v>
      </c>
      <c r="Z11" t="e">
        <f t="shared" si="13"/>
        <v>#VALUE!</v>
      </c>
      <c r="AA11" t="e">
        <f t="shared" si="14"/>
        <v>#VALUE!</v>
      </c>
      <c r="AB11" t="e">
        <f t="shared" si="15"/>
        <v>#VALUE!</v>
      </c>
      <c r="AC11" t="e">
        <f t="shared" si="16"/>
        <v>#VALUE!</v>
      </c>
    </row>
    <row r="12" spans="1:31" x14ac:dyDescent="0.3">
      <c r="A12" t="s">
        <v>443</v>
      </c>
      <c r="B12">
        <v>52.902099999999997</v>
      </c>
      <c r="C12">
        <v>46.689500000000002</v>
      </c>
      <c r="D12">
        <v>0.12633</v>
      </c>
      <c r="E12">
        <v>-2.7699999999999999E-3</v>
      </c>
      <c r="F12">
        <v>1.72E-3</v>
      </c>
      <c r="G12">
        <v>-4.4999999999999999E-4</v>
      </c>
      <c r="H12">
        <v>99.716399999999993</v>
      </c>
      <c r="J12">
        <f t="shared" ref="J12" si="17">AVERAGE(E12:G12)</f>
        <v>-5.0000000000000001E-4</v>
      </c>
      <c r="K12" s="22">
        <f t="shared" ref="K12:K14" si="18">J12*10000</f>
        <v>-5</v>
      </c>
      <c r="M12" t="str">
        <f t="shared" si="2"/>
        <v xml:space="preserve"> 2168 G</v>
      </c>
      <c r="N12">
        <f t="shared" si="3"/>
        <v>0.12633</v>
      </c>
      <c r="O12">
        <f t="shared" si="4"/>
        <v>52.902099999999997</v>
      </c>
      <c r="P12">
        <f t="shared" si="5"/>
        <v>46.689500000000002</v>
      </c>
      <c r="Q12">
        <f t="shared" si="6"/>
        <v>-2.7699999999999999E-3</v>
      </c>
      <c r="R12">
        <f t="shared" si="7"/>
        <v>1.72E-3</v>
      </c>
      <c r="S12">
        <f t="shared" si="8"/>
        <v>-4.4999999999999999E-4</v>
      </c>
      <c r="T12">
        <f t="shared" si="9"/>
        <v>99.716399999999993</v>
      </c>
      <c r="W12">
        <f t="shared" si="10"/>
        <v>1.6500966936993136</v>
      </c>
      <c r="X12">
        <f t="shared" si="11"/>
        <v>0.83598030438675019</v>
      </c>
      <c r="Y12">
        <f t="shared" si="12"/>
        <v>1.6857485988791034E-3</v>
      </c>
      <c r="Z12">
        <f t="shared" si="13"/>
        <v>2.4877627466849428</v>
      </c>
      <c r="AA12">
        <f t="shared" si="14"/>
        <v>66.328539403451657</v>
      </c>
      <c r="AB12">
        <f t="shared" si="15"/>
        <v>33.603698966098442</v>
      </c>
      <c r="AC12">
        <f t="shared" si="16"/>
        <v>6.7761630449906851E-2</v>
      </c>
    </row>
    <row r="13" spans="1:31" x14ac:dyDescent="0.3">
      <c r="A13" t="s">
        <v>444</v>
      </c>
      <c r="B13">
        <v>52.964799999999997</v>
      </c>
      <c r="C13">
        <v>46.546500000000002</v>
      </c>
      <c r="D13">
        <v>6.8959999999999994E-2</v>
      </c>
      <c r="E13">
        <v>-6.3000000000000003E-4</v>
      </c>
      <c r="F13">
        <v>3.32E-3</v>
      </c>
      <c r="G13">
        <v>-1.23E-3</v>
      </c>
      <c r="H13">
        <v>99.581699999999998</v>
      </c>
      <c r="J13">
        <f t="shared" ref="J13:J14" si="19">AVERAGE(E13:G13)</f>
        <v>4.8666666666666671E-4</v>
      </c>
      <c r="K13" s="22">
        <f t="shared" si="18"/>
        <v>4.8666666666666671</v>
      </c>
      <c r="M13" t="str">
        <f t="shared" si="2"/>
        <v xml:space="preserve"> 2169 G</v>
      </c>
      <c r="N13">
        <f t="shared" si="3"/>
        <v>6.8959999999999994E-2</v>
      </c>
      <c r="O13">
        <f t="shared" si="4"/>
        <v>52.964799999999997</v>
      </c>
      <c r="P13">
        <f t="shared" si="5"/>
        <v>46.546500000000002</v>
      </c>
      <c r="Q13">
        <f t="shared" si="6"/>
        <v>-6.3000000000000003E-4</v>
      </c>
      <c r="R13">
        <f t="shared" si="7"/>
        <v>3.32E-3</v>
      </c>
      <c r="S13">
        <f t="shared" si="8"/>
        <v>-1.23E-3</v>
      </c>
      <c r="T13">
        <f t="shared" si="9"/>
        <v>99.581699999999998</v>
      </c>
      <c r="W13">
        <f t="shared" si="10"/>
        <v>1.6520524017467246</v>
      </c>
      <c r="X13">
        <f t="shared" si="11"/>
        <v>0.83341987466427936</v>
      </c>
      <c r="Y13">
        <f t="shared" si="12"/>
        <v>9.2020282892981049E-4</v>
      </c>
      <c r="Z13">
        <f t="shared" si="13"/>
        <v>2.4863924792399339</v>
      </c>
      <c r="AA13">
        <f t="shared" si="14"/>
        <v>66.443749952611711</v>
      </c>
      <c r="AB13">
        <f t="shared" si="15"/>
        <v>33.519240490907848</v>
      </c>
      <c r="AC13">
        <f t="shared" si="16"/>
        <v>3.7009556480443809E-2</v>
      </c>
    </row>
    <row r="14" spans="1:31" x14ac:dyDescent="0.3">
      <c r="A14" t="s">
        <v>445</v>
      </c>
      <c r="B14">
        <v>52.889699999999998</v>
      </c>
      <c r="C14">
        <v>46.653799999999997</v>
      </c>
      <c r="D14">
        <v>6.1949999999999998E-2</v>
      </c>
      <c r="E14">
        <v>5.0000000000000001E-4</v>
      </c>
      <c r="F14">
        <v>3.98E-3</v>
      </c>
      <c r="G14">
        <v>-5.0099999999999997E-3</v>
      </c>
      <c r="H14">
        <v>99.604900000000001</v>
      </c>
      <c r="J14">
        <f t="shared" si="19"/>
        <v>-1.7666666666666669E-4</v>
      </c>
      <c r="K14" s="22">
        <f t="shared" si="18"/>
        <v>-1.7666666666666668</v>
      </c>
      <c r="M14" t="str">
        <f t="shared" si="2"/>
        <v xml:space="preserve"> 2170 G</v>
      </c>
      <c r="N14">
        <f t="shared" si="3"/>
        <v>6.1949999999999998E-2</v>
      </c>
      <c r="O14">
        <f t="shared" si="4"/>
        <v>52.889699999999998</v>
      </c>
      <c r="P14">
        <f t="shared" si="5"/>
        <v>46.653799999999997</v>
      </c>
      <c r="Q14">
        <f t="shared" si="6"/>
        <v>5.0000000000000001E-4</v>
      </c>
      <c r="R14">
        <f t="shared" si="7"/>
        <v>3.98E-3</v>
      </c>
      <c r="S14">
        <f t="shared" si="8"/>
        <v>-5.0099999999999997E-3</v>
      </c>
      <c r="T14">
        <f t="shared" si="9"/>
        <v>99.604900000000001</v>
      </c>
      <c r="W14">
        <f t="shared" si="10"/>
        <v>1.6497099189020585</v>
      </c>
      <c r="X14">
        <f t="shared" si="11"/>
        <v>0.83534109221128017</v>
      </c>
      <c r="Y14">
        <f t="shared" si="12"/>
        <v>8.2666132906325063E-4</v>
      </c>
      <c r="Z14">
        <f t="shared" si="13"/>
        <v>2.4858776724424017</v>
      </c>
      <c r="AA14">
        <f t="shared" si="14"/>
        <v>66.363278337875755</v>
      </c>
      <c r="AB14">
        <f t="shared" si="15"/>
        <v>33.603467357689752</v>
      </c>
      <c r="AC14">
        <f t="shared" si="16"/>
        <v>3.3254304434499664E-2</v>
      </c>
    </row>
    <row r="15" spans="1:31" x14ac:dyDescent="0.3">
      <c r="W15">
        <f t="shared" si="10"/>
        <v>0</v>
      </c>
      <c r="X15">
        <f t="shared" si="11"/>
        <v>0</v>
      </c>
      <c r="Y15">
        <f t="shared" si="12"/>
        <v>0</v>
      </c>
      <c r="Z15">
        <f t="shared" si="13"/>
        <v>0</v>
      </c>
      <c r="AA15" t="e">
        <f t="shared" si="14"/>
        <v>#DIV/0!</v>
      </c>
      <c r="AB15" t="e">
        <f t="shared" si="15"/>
        <v>#DIV/0!</v>
      </c>
      <c r="AC15" t="e">
        <f t="shared" si="16"/>
        <v>#DIV/0!</v>
      </c>
    </row>
    <row r="16" spans="1:31" x14ac:dyDescent="0.3">
      <c r="W16">
        <f t="shared" si="10"/>
        <v>0</v>
      </c>
      <c r="X16">
        <f t="shared" si="11"/>
        <v>0</v>
      </c>
      <c r="Y16">
        <f t="shared" si="12"/>
        <v>0</v>
      </c>
      <c r="Z16">
        <f t="shared" si="13"/>
        <v>0</v>
      </c>
      <c r="AA16" t="e">
        <f t="shared" si="14"/>
        <v>#DIV/0!</v>
      </c>
      <c r="AB16" t="e">
        <f t="shared" si="15"/>
        <v>#DIV/0!</v>
      </c>
      <c r="AC16" t="e">
        <f t="shared" si="16"/>
        <v>#DIV/0!</v>
      </c>
    </row>
    <row r="17" spans="1:29" x14ac:dyDescent="0.3">
      <c r="A17" s="1" t="s">
        <v>438</v>
      </c>
      <c r="B17" s="1" t="s">
        <v>436</v>
      </c>
      <c r="W17" t="e">
        <f t="shared" si="10"/>
        <v>#VALUE!</v>
      </c>
      <c r="X17">
        <f t="shared" si="11"/>
        <v>0</v>
      </c>
      <c r="Y17">
        <f t="shared" si="12"/>
        <v>0</v>
      </c>
      <c r="Z17" t="e">
        <f t="shared" si="13"/>
        <v>#VALUE!</v>
      </c>
      <c r="AA17" t="e">
        <f t="shared" si="14"/>
        <v>#VALUE!</v>
      </c>
      <c r="AB17" t="e">
        <f t="shared" si="15"/>
        <v>#VALUE!</v>
      </c>
      <c r="AC17" t="e">
        <f t="shared" si="16"/>
        <v>#VALUE!</v>
      </c>
    </row>
    <row r="18" spans="1:29" x14ac:dyDescent="0.3">
      <c r="A18" t="s">
        <v>0</v>
      </c>
      <c r="B18" t="s">
        <v>13</v>
      </c>
      <c r="C18" t="s">
        <v>380</v>
      </c>
      <c r="D18" t="s">
        <v>12</v>
      </c>
      <c r="E18" t="s">
        <v>15</v>
      </c>
      <c r="F18" t="s">
        <v>15</v>
      </c>
      <c r="G18" t="s">
        <v>15</v>
      </c>
      <c r="H18" t="s">
        <v>29</v>
      </c>
      <c r="W18" t="e">
        <f t="shared" si="10"/>
        <v>#VALUE!</v>
      </c>
      <c r="X18" t="e">
        <f t="shared" si="11"/>
        <v>#VALUE!</v>
      </c>
      <c r="Y18" t="e">
        <f t="shared" si="12"/>
        <v>#VALUE!</v>
      </c>
      <c r="Z18" t="e">
        <f t="shared" si="13"/>
        <v>#VALUE!</v>
      </c>
      <c r="AA18" t="e">
        <f t="shared" si="14"/>
        <v>#VALUE!</v>
      </c>
      <c r="AB18" t="e">
        <f t="shared" si="15"/>
        <v>#VALUE!</v>
      </c>
      <c r="AC18" t="e">
        <f t="shared" si="16"/>
        <v>#VALUE!</v>
      </c>
    </row>
    <row r="19" spans="1:29" x14ac:dyDescent="0.3">
      <c r="A19" t="s">
        <v>446</v>
      </c>
      <c r="B19">
        <v>19.674700000000001</v>
      </c>
      <c r="C19">
        <v>34.945999999999998</v>
      </c>
      <c r="D19">
        <v>43.655299999999997</v>
      </c>
      <c r="E19">
        <v>-4.0200000000000001E-3</v>
      </c>
      <c r="F19">
        <v>1.3500000000000001E-3</v>
      </c>
      <c r="G19">
        <v>4.2700000000000004E-3</v>
      </c>
      <c r="H19">
        <v>98.277699999999996</v>
      </c>
      <c r="J19">
        <f t="shared" ref="J19" si="20">AVERAGE(E19:G19)</f>
        <v>5.3333333333333347E-4</v>
      </c>
      <c r="K19" s="22">
        <f t="shared" ref="K19:K21" si="21">J19*10000</f>
        <v>5.3333333333333348</v>
      </c>
      <c r="M19" t="str">
        <f t="shared" si="2"/>
        <v xml:space="preserve"> 2171 G</v>
      </c>
      <c r="N19">
        <f t="shared" si="3"/>
        <v>43.655299999999997</v>
      </c>
      <c r="O19">
        <f t="shared" si="4"/>
        <v>19.674700000000001</v>
      </c>
      <c r="P19">
        <f t="shared" si="5"/>
        <v>34.945999999999998</v>
      </c>
      <c r="Q19">
        <f t="shared" si="6"/>
        <v>-4.0200000000000001E-3</v>
      </c>
      <c r="R19">
        <f t="shared" si="7"/>
        <v>1.3500000000000001E-3</v>
      </c>
      <c r="S19">
        <f t="shared" si="8"/>
        <v>4.2700000000000004E-3</v>
      </c>
      <c r="T19">
        <f t="shared" si="9"/>
        <v>98.277699999999996</v>
      </c>
      <c r="W19">
        <f t="shared" si="10"/>
        <v>0.61368371802869615</v>
      </c>
      <c r="X19">
        <f t="shared" si="11"/>
        <v>0.62571172784243501</v>
      </c>
      <c r="Y19">
        <f t="shared" si="12"/>
        <v>0.58253669602348546</v>
      </c>
      <c r="Z19">
        <f t="shared" si="13"/>
        <v>1.8219321418946166</v>
      </c>
      <c r="AA19">
        <f t="shared" si="14"/>
        <v>33.683127045035278</v>
      </c>
      <c r="AB19">
        <f t="shared" si="15"/>
        <v>34.343305848469257</v>
      </c>
      <c r="AC19">
        <f t="shared" si="16"/>
        <v>31.973567106495466</v>
      </c>
    </row>
    <row r="20" spans="1:29" x14ac:dyDescent="0.3">
      <c r="A20" t="s">
        <v>447</v>
      </c>
      <c r="B20">
        <v>19.697099999999999</v>
      </c>
      <c r="C20">
        <v>35.077399999999997</v>
      </c>
      <c r="D20">
        <v>43.764400000000002</v>
      </c>
      <c r="E20">
        <v>3.5400000000000002E-3</v>
      </c>
      <c r="F20">
        <v>3.48E-3</v>
      </c>
      <c r="G20">
        <v>1.4400000000000001E-3</v>
      </c>
      <c r="H20">
        <v>98.547300000000007</v>
      </c>
      <c r="J20">
        <f t="shared" ref="J20:J21" si="22">AVERAGE(E20:G20)</f>
        <v>2.82E-3</v>
      </c>
      <c r="K20" s="22">
        <f t="shared" si="21"/>
        <v>28.2</v>
      </c>
      <c r="M20" t="str">
        <f t="shared" si="2"/>
        <v xml:space="preserve"> 2172 G</v>
      </c>
      <c r="N20">
        <f t="shared" si="3"/>
        <v>43.764400000000002</v>
      </c>
      <c r="O20">
        <f t="shared" si="4"/>
        <v>19.697099999999999</v>
      </c>
      <c r="P20">
        <f t="shared" si="5"/>
        <v>35.077399999999997</v>
      </c>
      <c r="Q20">
        <f t="shared" si="6"/>
        <v>3.5400000000000002E-3</v>
      </c>
      <c r="R20">
        <f t="shared" si="7"/>
        <v>3.48E-3</v>
      </c>
      <c r="S20">
        <f t="shared" si="8"/>
        <v>1.4400000000000001E-3</v>
      </c>
      <c r="T20">
        <f t="shared" si="9"/>
        <v>98.547300000000007</v>
      </c>
      <c r="W20">
        <f t="shared" si="10"/>
        <v>0.61438240798502797</v>
      </c>
      <c r="X20">
        <f t="shared" si="11"/>
        <v>0.62806445837063551</v>
      </c>
      <c r="Y20">
        <f t="shared" si="12"/>
        <v>0.58399252735521756</v>
      </c>
      <c r="Z20">
        <f t="shared" si="13"/>
        <v>1.8264393937108809</v>
      </c>
      <c r="AA20">
        <f t="shared" si="14"/>
        <v>33.638258685208946</v>
      </c>
      <c r="AB20">
        <f t="shared" si="15"/>
        <v>34.387369246047697</v>
      </c>
      <c r="AC20">
        <f t="shared" si="16"/>
        <v>31.974372068743364</v>
      </c>
    </row>
    <row r="21" spans="1:29" x14ac:dyDescent="0.3">
      <c r="A21" t="s">
        <v>448</v>
      </c>
      <c r="B21">
        <v>19.682099999999998</v>
      </c>
      <c r="C21">
        <v>34.968299999999999</v>
      </c>
      <c r="D21">
        <v>43.914299999999997</v>
      </c>
      <c r="E21">
        <v>-2.2200000000000002E-3</v>
      </c>
      <c r="F21">
        <v>4.8799999999999998E-3</v>
      </c>
      <c r="G21">
        <v>-4.9100000000000003E-3</v>
      </c>
      <c r="H21">
        <v>98.5625</v>
      </c>
      <c r="J21">
        <f t="shared" si="22"/>
        <v>-7.5000000000000023E-4</v>
      </c>
      <c r="K21" s="22">
        <f t="shared" si="21"/>
        <v>-7.5000000000000027</v>
      </c>
      <c r="M21" t="str">
        <f t="shared" si="2"/>
        <v xml:space="preserve"> 2173 G</v>
      </c>
      <c r="N21">
        <f t="shared" si="3"/>
        <v>43.914299999999997</v>
      </c>
      <c r="O21">
        <f t="shared" si="4"/>
        <v>19.682099999999998</v>
      </c>
      <c r="P21">
        <f t="shared" si="5"/>
        <v>34.968299999999999</v>
      </c>
      <c r="Q21">
        <f t="shared" si="6"/>
        <v>-2.2200000000000002E-3</v>
      </c>
      <c r="R21">
        <f t="shared" si="7"/>
        <v>4.8799999999999998E-3</v>
      </c>
      <c r="S21">
        <f t="shared" si="8"/>
        <v>-4.9100000000000003E-3</v>
      </c>
      <c r="T21">
        <f t="shared" si="9"/>
        <v>98.5625</v>
      </c>
      <c r="W21">
        <f t="shared" si="10"/>
        <v>0.61391453524641293</v>
      </c>
      <c r="X21">
        <f t="shared" si="11"/>
        <v>0.62611101163831684</v>
      </c>
      <c r="Y21">
        <f t="shared" si="12"/>
        <v>0.5859927942353883</v>
      </c>
      <c r="Z21">
        <f t="shared" si="13"/>
        <v>1.8260183411201178</v>
      </c>
      <c r="AA21">
        <f t="shared" si="14"/>
        <v>33.620392600756951</v>
      </c>
      <c r="AB21">
        <f t="shared" si="15"/>
        <v>34.288319976799755</v>
      </c>
      <c r="AC21">
        <f t="shared" si="16"/>
        <v>32.091287422443308</v>
      </c>
    </row>
    <row r="22" spans="1:29" x14ac:dyDescent="0.3">
      <c r="D22" s="3"/>
      <c r="W22">
        <f t="shared" si="10"/>
        <v>0</v>
      </c>
      <c r="X22">
        <f t="shared" si="11"/>
        <v>0</v>
      </c>
      <c r="Y22">
        <f t="shared" si="12"/>
        <v>0</v>
      </c>
      <c r="Z22">
        <f t="shared" si="13"/>
        <v>0</v>
      </c>
      <c r="AA22" t="e">
        <f t="shared" si="14"/>
        <v>#DIV/0!</v>
      </c>
      <c r="AB22" t="e">
        <f t="shared" si="15"/>
        <v>#DIV/0!</v>
      </c>
      <c r="AC22" t="e">
        <f t="shared" si="16"/>
        <v>#DIV/0!</v>
      </c>
    </row>
    <row r="23" spans="1:29" x14ac:dyDescent="0.3">
      <c r="W23">
        <f t="shared" si="10"/>
        <v>0</v>
      </c>
      <c r="X23">
        <f t="shared" si="11"/>
        <v>0</v>
      </c>
      <c r="Y23">
        <f t="shared" si="12"/>
        <v>0</v>
      </c>
      <c r="Z23">
        <f t="shared" si="13"/>
        <v>0</v>
      </c>
      <c r="AA23" t="e">
        <f t="shared" si="14"/>
        <v>#DIV/0!</v>
      </c>
      <c r="AB23" t="e">
        <f t="shared" si="15"/>
        <v>#DIV/0!</v>
      </c>
      <c r="AC23" t="e">
        <f t="shared" si="16"/>
        <v>#DIV/0!</v>
      </c>
    </row>
    <row r="24" spans="1:29" x14ac:dyDescent="0.3">
      <c r="A24" s="1" t="s">
        <v>978</v>
      </c>
      <c r="B24" s="1" t="s">
        <v>783</v>
      </c>
      <c r="W24" t="e">
        <f t="shared" si="10"/>
        <v>#VALUE!</v>
      </c>
      <c r="X24">
        <f t="shared" si="11"/>
        <v>0</v>
      </c>
      <c r="Y24">
        <f t="shared" si="12"/>
        <v>0</v>
      </c>
      <c r="Z24" t="e">
        <f t="shared" si="13"/>
        <v>#VALUE!</v>
      </c>
      <c r="AA24" t="e">
        <f t="shared" si="14"/>
        <v>#VALUE!</v>
      </c>
      <c r="AB24" t="e">
        <f t="shared" si="15"/>
        <v>#VALUE!</v>
      </c>
      <c r="AC24" t="e">
        <f t="shared" si="16"/>
        <v>#VALUE!</v>
      </c>
    </row>
    <row r="25" spans="1:29" x14ac:dyDescent="0.3">
      <c r="A25" t="s">
        <v>0</v>
      </c>
      <c r="B25" t="s">
        <v>13</v>
      </c>
      <c r="C25" t="s">
        <v>380</v>
      </c>
      <c r="D25" t="s">
        <v>12</v>
      </c>
      <c r="E25" t="s">
        <v>15</v>
      </c>
      <c r="F25" t="s">
        <v>15</v>
      </c>
      <c r="G25" t="s">
        <v>15</v>
      </c>
      <c r="H25" t="s">
        <v>29</v>
      </c>
      <c r="W25" t="e">
        <f t="shared" si="10"/>
        <v>#VALUE!</v>
      </c>
      <c r="X25" t="e">
        <f t="shared" si="11"/>
        <v>#VALUE!</v>
      </c>
      <c r="Y25" t="e">
        <f t="shared" si="12"/>
        <v>#VALUE!</v>
      </c>
      <c r="Z25" t="e">
        <f t="shared" si="13"/>
        <v>#VALUE!</v>
      </c>
      <c r="AA25" t="e">
        <f t="shared" si="14"/>
        <v>#VALUE!</v>
      </c>
      <c r="AB25" t="e">
        <f t="shared" si="15"/>
        <v>#VALUE!</v>
      </c>
      <c r="AC25" t="e">
        <f t="shared" si="16"/>
        <v>#VALUE!</v>
      </c>
    </row>
    <row r="26" spans="1:29" x14ac:dyDescent="0.3">
      <c r="A26" t="s">
        <v>974</v>
      </c>
      <c r="B26">
        <v>51.641300000000001</v>
      </c>
      <c r="C26">
        <v>46.179200000000002</v>
      </c>
      <c r="D26">
        <v>0.86138999999999999</v>
      </c>
      <c r="E26">
        <v>-1.7799999999999999E-3</v>
      </c>
      <c r="F26">
        <v>1.8799999999999999E-3</v>
      </c>
      <c r="G26">
        <v>2.2699999999999999E-3</v>
      </c>
      <c r="H26">
        <v>98.684299999999993</v>
      </c>
      <c r="J26">
        <f t="shared" ref="J26" si="23">AVERAGE(E26:G26)</f>
        <v>7.899999999999999E-4</v>
      </c>
      <c r="K26" s="22">
        <f t="shared" ref="K26" si="24">J26*10000</f>
        <v>7.8999999999999995</v>
      </c>
      <c r="W26">
        <f t="shared" si="10"/>
        <v>1.6107704304429193</v>
      </c>
      <c r="X26">
        <f t="shared" si="11"/>
        <v>0.82684333034914947</v>
      </c>
      <c r="Y26">
        <f t="shared" si="12"/>
        <v>1.149439551641313E-2</v>
      </c>
      <c r="Z26">
        <f t="shared" si="13"/>
        <v>2.449108156308482</v>
      </c>
      <c r="AA26">
        <f t="shared" si="14"/>
        <v>65.76967318874226</v>
      </c>
      <c r="AB26">
        <f t="shared" si="15"/>
        <v>33.760996966154515</v>
      </c>
      <c r="AC26">
        <f t="shared" si="16"/>
        <v>0.46932984510322834</v>
      </c>
    </row>
    <row r="27" spans="1:29" x14ac:dyDescent="0.3">
      <c r="A27" t="s">
        <v>975</v>
      </c>
      <c r="B27">
        <v>51.757800000000003</v>
      </c>
      <c r="C27">
        <v>46.351399999999998</v>
      </c>
      <c r="D27">
        <v>0.90210999999999997</v>
      </c>
      <c r="E27">
        <v>1.74E-3</v>
      </c>
      <c r="F27">
        <v>-2.9E-4</v>
      </c>
      <c r="G27">
        <v>1.72E-3</v>
      </c>
      <c r="H27">
        <v>99.014499999999998</v>
      </c>
      <c r="J27">
        <f t="shared" ref="J27:J29" si="25">AVERAGE(E27:G27)</f>
        <v>1.0566666666666667E-3</v>
      </c>
      <c r="K27" s="22">
        <f t="shared" ref="K27:K29" si="26">J27*10000</f>
        <v>10.566666666666666</v>
      </c>
      <c r="W27">
        <f t="shared" si="10"/>
        <v>1.6144042420461635</v>
      </c>
      <c r="X27">
        <f t="shared" si="11"/>
        <v>0.82992658907788719</v>
      </c>
      <c r="Y27">
        <f t="shared" si="12"/>
        <v>1.2037763544168668E-2</v>
      </c>
      <c r="Z27">
        <f t="shared" si="13"/>
        <v>2.4563685946682194</v>
      </c>
      <c r="AA27">
        <f t="shared" si="14"/>
        <v>65.723208053969628</v>
      </c>
      <c r="AB27">
        <f t="shared" si="15"/>
        <v>33.78672854226037</v>
      </c>
      <c r="AC27">
        <f t="shared" si="16"/>
        <v>0.49006340377001134</v>
      </c>
    </row>
    <row r="28" spans="1:29" x14ac:dyDescent="0.3">
      <c r="A28" t="s">
        <v>976</v>
      </c>
      <c r="B28">
        <v>52.005299999999998</v>
      </c>
      <c r="C28">
        <v>46.462000000000003</v>
      </c>
      <c r="D28">
        <v>0.55466000000000004</v>
      </c>
      <c r="E28">
        <v>-1.1199999999999999E-3</v>
      </c>
      <c r="F28">
        <v>1.07E-3</v>
      </c>
      <c r="G28">
        <v>-7.7099999999999998E-3</v>
      </c>
      <c r="H28">
        <v>99.014099999999999</v>
      </c>
      <c r="J28">
        <f t="shared" si="25"/>
        <v>-2.5866666666666664E-3</v>
      </c>
      <c r="K28" s="22">
        <f t="shared" si="26"/>
        <v>-25.866666666666664</v>
      </c>
      <c r="W28">
        <f t="shared" si="10"/>
        <v>1.6221241422333124</v>
      </c>
      <c r="X28">
        <f t="shared" si="11"/>
        <v>0.83190689346463742</v>
      </c>
      <c r="Y28">
        <f t="shared" si="12"/>
        <v>7.4013877768881776E-3</v>
      </c>
      <c r="Z28">
        <f t="shared" si="13"/>
        <v>2.4614324234748381</v>
      </c>
      <c r="AA28">
        <f t="shared" si="14"/>
        <v>65.901632186324136</v>
      </c>
      <c r="AB28">
        <f t="shared" si="15"/>
        <v>33.797673481940365</v>
      </c>
      <c r="AC28">
        <f t="shared" si="16"/>
        <v>0.30069433173548338</v>
      </c>
    </row>
    <row r="29" spans="1:29" x14ac:dyDescent="0.3">
      <c r="A29" t="s">
        <v>977</v>
      </c>
      <c r="B29">
        <v>52.132800000000003</v>
      </c>
      <c r="C29">
        <v>46.315399999999997</v>
      </c>
      <c r="D29">
        <v>0.52088999999999996</v>
      </c>
      <c r="E29">
        <v>-2.15E-3</v>
      </c>
      <c r="F29">
        <v>4.6999999999999999E-4</v>
      </c>
      <c r="G29">
        <v>5.2999999999999998E-4</v>
      </c>
      <c r="H29">
        <v>98.9679</v>
      </c>
      <c r="J29">
        <f t="shared" si="25"/>
        <v>-3.8333333333333334E-4</v>
      </c>
      <c r="K29" s="22">
        <f t="shared" si="26"/>
        <v>-3.8333333333333335</v>
      </c>
      <c r="W29">
        <f t="shared" si="10"/>
        <v>1.6261010605115409</v>
      </c>
      <c r="X29">
        <f t="shared" si="11"/>
        <v>0.82928200537153085</v>
      </c>
      <c r="Y29">
        <f t="shared" si="12"/>
        <v>6.950760608486789E-3</v>
      </c>
      <c r="Z29">
        <f t="shared" si="13"/>
        <v>2.4623338264915584</v>
      </c>
      <c r="AA29">
        <f t="shared" si="14"/>
        <v>66.039017253338116</v>
      </c>
      <c r="AB29">
        <f t="shared" si="15"/>
        <v>33.678699307523559</v>
      </c>
      <c r="AC29">
        <f t="shared" si="16"/>
        <v>0.28228343913832915</v>
      </c>
    </row>
    <row r="30" spans="1:29" x14ac:dyDescent="0.3">
      <c r="W30">
        <f t="shared" si="10"/>
        <v>0</v>
      </c>
      <c r="X30">
        <f t="shared" si="11"/>
        <v>0</v>
      </c>
      <c r="Y30">
        <f t="shared" si="12"/>
        <v>0</v>
      </c>
      <c r="Z30">
        <f t="shared" si="13"/>
        <v>0</v>
      </c>
      <c r="AA30" t="e">
        <f t="shared" si="14"/>
        <v>#DIV/0!</v>
      </c>
      <c r="AB30" t="e">
        <f t="shared" si="15"/>
        <v>#DIV/0!</v>
      </c>
      <c r="AC30" t="e">
        <f t="shared" si="16"/>
        <v>#DIV/0!</v>
      </c>
    </row>
  </sheetData>
  <conditionalFormatting sqref="K3:K7">
    <cfRule type="cellIs" dxfId="87" priority="4" operator="greaterThan">
      <formula>100</formula>
    </cfRule>
  </conditionalFormatting>
  <conditionalFormatting sqref="K12:K14">
    <cfRule type="cellIs" dxfId="86" priority="3" operator="greaterThan">
      <formula>100</formula>
    </cfRule>
  </conditionalFormatting>
  <conditionalFormatting sqref="K19:K21">
    <cfRule type="cellIs" dxfId="85" priority="2" operator="greaterThan">
      <formula>100</formula>
    </cfRule>
  </conditionalFormatting>
  <conditionalFormatting sqref="K26:K29">
    <cfRule type="cellIs" dxfId="84" priority="1" operator="greaterThan">
      <formula>100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X70"/>
  <sheetViews>
    <sheetView topLeftCell="Q28" workbookViewId="0">
      <selection activeCell="N28" sqref="N28:V29"/>
    </sheetView>
  </sheetViews>
  <sheetFormatPr defaultRowHeight="14.4" x14ac:dyDescent="0.3"/>
  <sheetData>
    <row r="2" spans="1:12" x14ac:dyDescent="0.3">
      <c r="A2" s="1" t="s">
        <v>113</v>
      </c>
      <c r="B2" s="6" t="s">
        <v>114</v>
      </c>
    </row>
    <row r="3" spans="1:12" x14ac:dyDescent="0.3">
      <c r="A3" t="s">
        <v>0</v>
      </c>
      <c r="B3" t="s">
        <v>12</v>
      </c>
      <c r="C3" t="s">
        <v>13</v>
      </c>
      <c r="D3" t="s">
        <v>14</v>
      </c>
      <c r="E3" t="s">
        <v>15</v>
      </c>
      <c r="F3" t="s">
        <v>15</v>
      </c>
      <c r="G3" t="s">
        <v>15</v>
      </c>
      <c r="H3" t="s">
        <v>29</v>
      </c>
    </row>
    <row r="4" spans="1:12" x14ac:dyDescent="0.3">
      <c r="A4" t="s">
        <v>121</v>
      </c>
      <c r="B4">
        <v>-1.1050000000000001E-2</v>
      </c>
      <c r="C4">
        <v>54.249200000000002</v>
      </c>
      <c r="D4">
        <v>45.844299999999997</v>
      </c>
      <c r="E4">
        <v>-1E-4</v>
      </c>
      <c r="F4">
        <v>-7.2300000000000003E-3</v>
      </c>
      <c r="G4">
        <v>4.2999999999999999E-4</v>
      </c>
      <c r="H4">
        <v>100.07599999999999</v>
      </c>
      <c r="J4">
        <f>AVERAGE(E4:G4)</f>
        <v>-2.3000000000000004E-3</v>
      </c>
      <c r="K4" s="22">
        <f>J4*10000</f>
        <v>-23.000000000000004</v>
      </c>
      <c r="L4" s="3"/>
    </row>
    <row r="5" spans="1:12" x14ac:dyDescent="0.3">
      <c r="A5" t="s">
        <v>122</v>
      </c>
      <c r="B5">
        <v>0.21883</v>
      </c>
      <c r="C5">
        <v>54.2423</v>
      </c>
      <c r="D5">
        <v>45.700800000000001</v>
      </c>
      <c r="E5">
        <v>1.09E-3</v>
      </c>
      <c r="F5">
        <v>-1.2600000000000001E-3</v>
      </c>
      <c r="G5">
        <v>-7.3999999999999999E-4</v>
      </c>
      <c r="H5">
        <v>100.161</v>
      </c>
      <c r="J5">
        <f t="shared" ref="J5:J9" si="0">AVERAGE(E5:G5)</f>
        <v>-3.0333333333333335E-4</v>
      </c>
      <c r="K5" s="22">
        <f t="shared" ref="K5:K66" si="1">J5*10000</f>
        <v>-3.0333333333333337</v>
      </c>
      <c r="L5" s="3"/>
    </row>
    <row r="6" spans="1:12" x14ac:dyDescent="0.3">
      <c r="A6" t="s">
        <v>123</v>
      </c>
      <c r="B6">
        <v>0.76027999999999996</v>
      </c>
      <c r="C6">
        <v>53.555199999999999</v>
      </c>
      <c r="D6">
        <v>45.095300000000002</v>
      </c>
      <c r="E6">
        <v>-1.8699999999999999E-3</v>
      </c>
      <c r="F6">
        <v>-5.8E-4</v>
      </c>
      <c r="G6">
        <v>5.1000000000000004E-4</v>
      </c>
      <c r="H6">
        <v>99.408900000000003</v>
      </c>
      <c r="J6">
        <f t="shared" si="0"/>
        <v>-6.4666666666666659E-4</v>
      </c>
      <c r="K6" s="22">
        <f t="shared" si="1"/>
        <v>-6.4666666666666659</v>
      </c>
      <c r="L6" s="3"/>
    </row>
    <row r="7" spans="1:12" x14ac:dyDescent="0.3">
      <c r="A7" t="s">
        <v>124</v>
      </c>
      <c r="B7">
        <v>2.0971199999999999</v>
      </c>
      <c r="C7">
        <v>52.628399999999999</v>
      </c>
      <c r="D7">
        <v>44.647100000000002</v>
      </c>
      <c r="E7">
        <v>1.5100000000000001E-3</v>
      </c>
      <c r="F7">
        <v>-2.49E-3</v>
      </c>
      <c r="G7">
        <v>-7.7999999999999999E-4</v>
      </c>
      <c r="H7">
        <v>99.370800000000003</v>
      </c>
      <c r="J7">
        <f t="shared" si="0"/>
        <v>-5.8666666666666665E-4</v>
      </c>
      <c r="K7" s="22">
        <f t="shared" si="1"/>
        <v>-5.8666666666666663</v>
      </c>
      <c r="L7" s="3"/>
    </row>
    <row r="8" spans="1:12" x14ac:dyDescent="0.3">
      <c r="A8" t="s">
        <v>125</v>
      </c>
      <c r="B8">
        <v>1.1177900000000001</v>
      </c>
      <c r="C8">
        <v>53.494199999999999</v>
      </c>
      <c r="D8">
        <v>45.035899999999998</v>
      </c>
      <c r="E8">
        <v>3.3E-4</v>
      </c>
      <c r="F8">
        <v>-1.5100000000000001E-3</v>
      </c>
      <c r="G8">
        <v>5.4099999999999999E-3</v>
      </c>
      <c r="H8">
        <v>99.652100000000004</v>
      </c>
      <c r="J8">
        <f t="shared" si="0"/>
        <v>1.4099999999999998E-3</v>
      </c>
      <c r="K8" s="22">
        <f t="shared" si="1"/>
        <v>14.099999999999998</v>
      </c>
      <c r="L8" s="3"/>
    </row>
    <row r="9" spans="1:12" x14ac:dyDescent="0.3">
      <c r="A9" t="s">
        <v>126</v>
      </c>
      <c r="B9">
        <v>1.7575499999999999</v>
      </c>
      <c r="C9">
        <v>53.4831</v>
      </c>
      <c r="D9">
        <v>44.552599999999998</v>
      </c>
      <c r="E9">
        <v>-7.5000000000000002E-4</v>
      </c>
      <c r="F9">
        <v>1.56E-3</v>
      </c>
      <c r="G9">
        <v>4.5199999999999997E-3</v>
      </c>
      <c r="H9">
        <v>99.798500000000004</v>
      </c>
      <c r="J9">
        <f t="shared" si="0"/>
        <v>1.7766666666666666E-3</v>
      </c>
      <c r="K9" s="22">
        <f t="shared" si="1"/>
        <v>17.766666666666666</v>
      </c>
      <c r="L9" s="3"/>
    </row>
    <row r="10" spans="1:12" x14ac:dyDescent="0.3">
      <c r="K10" s="22"/>
      <c r="L10" s="3"/>
    </row>
    <row r="11" spans="1:12" x14ac:dyDescent="0.3">
      <c r="A11" s="1" t="s">
        <v>115</v>
      </c>
      <c r="B11" s="6" t="s">
        <v>116</v>
      </c>
      <c r="K11" s="22"/>
      <c r="L11" s="3"/>
    </row>
    <row r="12" spans="1:12" x14ac:dyDescent="0.3">
      <c r="A12" t="s">
        <v>0</v>
      </c>
      <c r="B12" t="s">
        <v>12</v>
      </c>
      <c r="C12" t="s">
        <v>13</v>
      </c>
      <c r="D12" t="s">
        <v>14</v>
      </c>
      <c r="E12" t="s">
        <v>15</v>
      </c>
      <c r="F12" t="s">
        <v>15</v>
      </c>
      <c r="G12" t="s">
        <v>15</v>
      </c>
      <c r="H12" t="s">
        <v>29</v>
      </c>
      <c r="K12" s="22"/>
      <c r="L12" s="3"/>
    </row>
    <row r="13" spans="1:12" x14ac:dyDescent="0.3">
      <c r="A13" t="s">
        <v>127</v>
      </c>
      <c r="B13">
        <v>-2.1199999999999999E-3</v>
      </c>
      <c r="C13">
        <v>54.627600000000001</v>
      </c>
      <c r="D13">
        <v>45.377899999999997</v>
      </c>
      <c r="E13">
        <v>3.1E-4</v>
      </c>
      <c r="F13">
        <v>-3.8999999999999998E-3</v>
      </c>
      <c r="G13">
        <v>-3.3500000000000001E-3</v>
      </c>
      <c r="H13">
        <v>99.996399999999994</v>
      </c>
      <c r="J13">
        <f t="shared" ref="J13:J66" si="2">AVERAGE(E13:G13)</f>
        <v>-2.3133333333333335E-3</v>
      </c>
      <c r="K13" s="22">
        <f t="shared" si="1"/>
        <v>-23.133333333333336</v>
      </c>
      <c r="L13" s="3"/>
    </row>
    <row r="14" spans="1:12" x14ac:dyDescent="0.3">
      <c r="A14" t="s">
        <v>128</v>
      </c>
      <c r="B14">
        <v>0.47953000000000001</v>
      </c>
      <c r="C14">
        <v>54.238999999999997</v>
      </c>
      <c r="D14">
        <v>45.492600000000003</v>
      </c>
      <c r="E14">
        <v>4.0099999999999997E-3</v>
      </c>
      <c r="F14">
        <v>-1.9400000000000001E-3</v>
      </c>
      <c r="G14">
        <v>1.14E-3</v>
      </c>
      <c r="H14">
        <v>100.214</v>
      </c>
      <c r="J14">
        <f t="shared" si="2"/>
        <v>1.07E-3</v>
      </c>
      <c r="K14" s="22">
        <f t="shared" si="1"/>
        <v>10.7</v>
      </c>
      <c r="L14" s="3"/>
    </row>
    <row r="15" spans="1:12" x14ac:dyDescent="0.3">
      <c r="A15" t="s">
        <v>129</v>
      </c>
      <c r="B15">
        <v>1.6368100000000001</v>
      </c>
      <c r="C15">
        <v>53.146700000000003</v>
      </c>
      <c r="D15">
        <v>44.014299999999999</v>
      </c>
      <c r="E15">
        <v>-1.83E-3</v>
      </c>
      <c r="F15">
        <v>-4.4400000000000004E-3</v>
      </c>
      <c r="G15">
        <v>6.8000000000000005E-4</v>
      </c>
      <c r="H15">
        <v>98.792199999999994</v>
      </c>
      <c r="J15">
        <f t="shared" si="2"/>
        <v>-1.8633333333333334E-3</v>
      </c>
      <c r="K15" s="22">
        <f t="shared" si="1"/>
        <v>-18.633333333333333</v>
      </c>
      <c r="L15" s="3"/>
    </row>
    <row r="16" spans="1:12" x14ac:dyDescent="0.3">
      <c r="A16" t="s">
        <v>130</v>
      </c>
      <c r="B16">
        <v>1.6141300000000001</v>
      </c>
      <c r="C16">
        <v>53.790700000000001</v>
      </c>
      <c r="D16">
        <v>44.329500000000003</v>
      </c>
      <c r="E16">
        <v>3.3E-3</v>
      </c>
      <c r="F16">
        <v>-8.3000000000000001E-4</v>
      </c>
      <c r="G16">
        <v>9.5E-4</v>
      </c>
      <c r="H16">
        <v>99.737799999999993</v>
      </c>
      <c r="J16">
        <f t="shared" si="2"/>
        <v>1.14E-3</v>
      </c>
      <c r="K16" s="22">
        <f t="shared" si="1"/>
        <v>11.4</v>
      </c>
      <c r="L16" s="3"/>
    </row>
    <row r="17" spans="1:24" x14ac:dyDescent="0.3">
      <c r="A17" t="s">
        <v>131</v>
      </c>
      <c r="B17">
        <v>1.63988</v>
      </c>
      <c r="C17">
        <v>53.5246</v>
      </c>
      <c r="D17">
        <v>44.8249</v>
      </c>
      <c r="E17">
        <v>5.9000000000000003E-4</v>
      </c>
      <c r="F17">
        <v>-4.3800000000000002E-3</v>
      </c>
      <c r="G17">
        <v>9.3999999999999997E-4</v>
      </c>
      <c r="H17">
        <v>99.986500000000007</v>
      </c>
      <c r="J17">
        <f t="shared" si="2"/>
        <v>-9.5E-4</v>
      </c>
      <c r="K17" s="22">
        <f t="shared" si="1"/>
        <v>-9.5</v>
      </c>
      <c r="L17" s="3"/>
    </row>
    <row r="18" spans="1:24" x14ac:dyDescent="0.3">
      <c r="A18" t="s">
        <v>132</v>
      </c>
      <c r="B18">
        <v>1.36331</v>
      </c>
      <c r="C18">
        <v>53.8887</v>
      </c>
      <c r="D18">
        <v>44.564300000000003</v>
      </c>
      <c r="E18">
        <v>8.1999999999999998E-4</v>
      </c>
      <c r="F18">
        <v>-4.2300000000000003E-3</v>
      </c>
      <c r="G18">
        <v>-5.9699999999999996E-3</v>
      </c>
      <c r="H18">
        <v>99.806899999999999</v>
      </c>
      <c r="J18">
        <f t="shared" si="2"/>
        <v>-3.1266666666666665E-3</v>
      </c>
      <c r="K18" s="22">
        <f t="shared" si="1"/>
        <v>-31.266666666666666</v>
      </c>
      <c r="L18" s="3"/>
    </row>
    <row r="19" spans="1:24" x14ac:dyDescent="0.3">
      <c r="K19" s="22"/>
      <c r="L19" s="3"/>
    </row>
    <row r="20" spans="1:24" x14ac:dyDescent="0.3">
      <c r="A20" s="1" t="s">
        <v>117</v>
      </c>
      <c r="B20" s="6" t="s">
        <v>118</v>
      </c>
      <c r="K20" s="22"/>
      <c r="L20" s="3"/>
    </row>
    <row r="21" spans="1:24" x14ac:dyDescent="0.3">
      <c r="A21" t="s">
        <v>0</v>
      </c>
      <c r="B21" t="s">
        <v>12</v>
      </c>
      <c r="C21" t="s">
        <v>13</v>
      </c>
      <c r="D21" t="s">
        <v>14</v>
      </c>
      <c r="E21" t="s">
        <v>15</v>
      </c>
      <c r="F21" t="s">
        <v>15</v>
      </c>
      <c r="G21" t="s">
        <v>15</v>
      </c>
      <c r="H21" t="s">
        <v>29</v>
      </c>
      <c r="K21" s="22"/>
      <c r="L21" s="3"/>
    </row>
    <row r="22" spans="1:24" x14ac:dyDescent="0.3">
      <c r="A22" t="s">
        <v>133</v>
      </c>
      <c r="B22">
        <v>1.2720100000000001</v>
      </c>
      <c r="C22">
        <v>53.9069</v>
      </c>
      <c r="D22">
        <v>44.944400000000002</v>
      </c>
      <c r="E22">
        <v>1.1E-4</v>
      </c>
      <c r="F22">
        <v>-2.6900000000000001E-3</v>
      </c>
      <c r="G22">
        <v>2.6099999999999999E-3</v>
      </c>
      <c r="H22">
        <v>100.123</v>
      </c>
      <c r="J22">
        <f t="shared" si="2"/>
        <v>9.9999999999998822E-6</v>
      </c>
      <c r="K22" s="22">
        <f t="shared" si="1"/>
        <v>9.9999999999998826E-2</v>
      </c>
      <c r="L22" s="3"/>
    </row>
    <row r="23" spans="1:24" x14ac:dyDescent="0.3">
      <c r="A23" t="s">
        <v>134</v>
      </c>
      <c r="B23">
        <v>1.3950000000000001E-2</v>
      </c>
      <c r="C23">
        <v>55.258899999999997</v>
      </c>
      <c r="D23">
        <v>46.200800000000001</v>
      </c>
      <c r="E23">
        <v>1.91E-3</v>
      </c>
      <c r="F23">
        <v>2.32E-3</v>
      </c>
      <c r="G23">
        <v>7.7999999999999999E-4</v>
      </c>
      <c r="H23">
        <v>101.479</v>
      </c>
      <c r="J23">
        <f t="shared" si="2"/>
        <v>1.6700000000000003E-3</v>
      </c>
      <c r="K23" s="22">
        <f t="shared" si="1"/>
        <v>16.700000000000003</v>
      </c>
      <c r="L23" s="3"/>
    </row>
    <row r="24" spans="1:24" x14ac:dyDescent="0.3">
      <c r="A24" t="s">
        <v>135</v>
      </c>
      <c r="B24">
        <v>1.13954</v>
      </c>
      <c r="C24">
        <v>53.965000000000003</v>
      </c>
      <c r="D24">
        <v>45.167200000000001</v>
      </c>
      <c r="E24">
        <v>4.4999999999999999E-4</v>
      </c>
      <c r="F24">
        <v>1.17E-3</v>
      </c>
      <c r="G24">
        <v>-2.5600000000000002E-3</v>
      </c>
      <c r="H24">
        <v>100.271</v>
      </c>
      <c r="J24">
        <f t="shared" si="2"/>
        <v>-3.1333333333333343E-4</v>
      </c>
      <c r="K24" s="22">
        <f t="shared" si="1"/>
        <v>-3.1333333333333342</v>
      </c>
      <c r="L24" s="3"/>
    </row>
    <row r="25" spans="1:24" x14ac:dyDescent="0.3">
      <c r="A25" t="s">
        <v>136</v>
      </c>
      <c r="B25">
        <v>1.90524</v>
      </c>
      <c r="C25">
        <v>53.591000000000001</v>
      </c>
      <c r="D25">
        <v>44.483899999999998</v>
      </c>
      <c r="E25">
        <v>1.0200000000000001E-3</v>
      </c>
      <c r="F25">
        <v>-1.4599999999999999E-3</v>
      </c>
      <c r="G25">
        <v>-1.0200000000000001E-3</v>
      </c>
      <c r="H25">
        <v>99.978700000000003</v>
      </c>
      <c r="J25">
        <f t="shared" si="2"/>
        <v>-4.8666666666666666E-4</v>
      </c>
      <c r="K25" s="22">
        <f t="shared" si="1"/>
        <v>-4.8666666666666663</v>
      </c>
      <c r="L25" s="3"/>
    </row>
    <row r="26" spans="1:24" x14ac:dyDescent="0.3">
      <c r="K26" s="22"/>
      <c r="L26" s="3"/>
    </row>
    <row r="27" spans="1:24" x14ac:dyDescent="0.3">
      <c r="A27" s="1" t="s">
        <v>119</v>
      </c>
      <c r="B27" s="1" t="s">
        <v>120</v>
      </c>
      <c r="K27" s="22"/>
      <c r="L27" s="3"/>
      <c r="X27">
        <v>30.589618981972801</v>
      </c>
    </row>
    <row r="28" spans="1:24" x14ac:dyDescent="0.3">
      <c r="A28" t="s">
        <v>0</v>
      </c>
      <c r="B28" t="s">
        <v>12</v>
      </c>
      <c r="C28" t="s">
        <v>13</v>
      </c>
      <c r="D28" t="s">
        <v>14</v>
      </c>
      <c r="E28" t="s">
        <v>15</v>
      </c>
      <c r="F28" t="s">
        <v>15</v>
      </c>
      <c r="G28" t="s">
        <v>15</v>
      </c>
      <c r="H28" t="s">
        <v>29</v>
      </c>
      <c r="K28" s="22"/>
      <c r="L28" s="3"/>
      <c r="N28" t="s">
        <v>60</v>
      </c>
      <c r="O28" t="s">
        <v>61</v>
      </c>
      <c r="P28" t="s">
        <v>62</v>
      </c>
      <c r="Q28" t="s">
        <v>63</v>
      </c>
      <c r="R28" t="s">
        <v>64</v>
      </c>
      <c r="S28" t="s">
        <v>65</v>
      </c>
      <c r="T28" t="s">
        <v>66</v>
      </c>
      <c r="U28" t="s">
        <v>67</v>
      </c>
      <c r="X28">
        <v>29.229134828344723</v>
      </c>
    </row>
    <row r="29" spans="1:24" x14ac:dyDescent="0.3">
      <c r="A29" t="s">
        <v>145</v>
      </c>
      <c r="B29">
        <v>42.645699999999998</v>
      </c>
      <c r="C29">
        <v>21.348099999999999</v>
      </c>
      <c r="D29">
        <v>34.927199999999999</v>
      </c>
      <c r="E29">
        <v>1.384E-2</v>
      </c>
      <c r="F29">
        <v>7.9000000000000008E-3</v>
      </c>
      <c r="G29">
        <v>5.2500000000000003E-3</v>
      </c>
      <c r="H29">
        <v>98.947900000000004</v>
      </c>
      <c r="J29">
        <f t="shared" si="2"/>
        <v>8.9966666666666684E-3</v>
      </c>
      <c r="K29" s="22">
        <f t="shared" si="1"/>
        <v>89.966666666666683</v>
      </c>
      <c r="L29" s="3"/>
      <c r="N29" s="36">
        <f>D29</f>
        <v>34.927199999999999</v>
      </c>
      <c r="O29" s="36">
        <f>C29/32.06</f>
        <v>0.66587960074859631</v>
      </c>
      <c r="P29" s="36">
        <f>(N29)/55.85</f>
        <v>0.62537511190689343</v>
      </c>
      <c r="Q29" s="36">
        <f>(B29)/74.94</f>
        <v>0.56906458500133439</v>
      </c>
      <c r="R29" s="36">
        <f>SUM(O29:Q29)</f>
        <v>1.8603192976568241</v>
      </c>
      <c r="S29" s="36">
        <f t="shared" ref="S29:S32" si="3">100*O29/R29</f>
        <v>35.793833971797682</v>
      </c>
      <c r="T29" s="36">
        <f t="shared" ref="T29:T32" si="4">100*P29/R29</f>
        <v>33.616547046229549</v>
      </c>
      <c r="U29" s="38">
        <f t="shared" ref="U29:U32" si="5">100*Q29/R29</f>
        <v>30.58961898197277</v>
      </c>
      <c r="V29" s="36">
        <f t="shared" ref="V29:V32" si="6">SUM(S29:U29)</f>
        <v>100</v>
      </c>
      <c r="X29">
        <v>30.447753286825446</v>
      </c>
    </row>
    <row r="30" spans="1:24" x14ac:dyDescent="0.3">
      <c r="A30" t="s">
        <v>146</v>
      </c>
      <c r="B30">
        <v>40.668399999999998</v>
      </c>
      <c r="C30">
        <v>22.233699999999999</v>
      </c>
      <c r="D30">
        <v>34.652500000000003</v>
      </c>
      <c r="E30">
        <v>9.7070000000000004E-2</v>
      </c>
      <c r="F30">
        <v>9.5449999999999993E-2</v>
      </c>
      <c r="G30">
        <v>0.10018000000000001</v>
      </c>
      <c r="H30">
        <v>97.847200000000001</v>
      </c>
      <c r="J30">
        <f t="shared" si="2"/>
        <v>9.7566666666666677E-2</v>
      </c>
      <c r="K30" s="22">
        <f t="shared" si="1"/>
        <v>975.66666666666674</v>
      </c>
      <c r="L30" s="3"/>
      <c r="N30" s="36">
        <f t="shared" ref="N30:N32" si="7">D30</f>
        <v>34.652500000000003</v>
      </c>
      <c r="O30" s="36">
        <f t="shared" ref="O30:O32" si="8">C30/32.06</f>
        <v>0.69350280723643165</v>
      </c>
      <c r="P30" s="36">
        <f t="shared" ref="P30:P32" si="9">(N30)/55.85</f>
        <v>0.62045658012533578</v>
      </c>
      <c r="Q30" s="36">
        <f t="shared" ref="Q30:Q32" si="10">(B30)/74.94</f>
        <v>0.54267947691486518</v>
      </c>
      <c r="R30" s="36">
        <f t="shared" ref="R30:R32" si="11">SUM(O30:Q30)</f>
        <v>1.8566388642766327</v>
      </c>
      <c r="S30" s="36">
        <f t="shared" si="3"/>
        <v>37.352595627509288</v>
      </c>
      <c r="T30" s="36">
        <f t="shared" si="4"/>
        <v>33.418269544145979</v>
      </c>
      <c r="U30" s="38">
        <f t="shared" si="5"/>
        <v>29.229134828344723</v>
      </c>
      <c r="V30" s="36">
        <f t="shared" si="6"/>
        <v>99.999999999999986</v>
      </c>
      <c r="X30">
        <v>29.904014842247513</v>
      </c>
    </row>
    <row r="31" spans="1:24" x14ac:dyDescent="0.3">
      <c r="A31" t="s">
        <v>147</v>
      </c>
      <c r="B31">
        <v>42.357100000000003</v>
      </c>
      <c r="C31">
        <v>21.463699999999999</v>
      </c>
      <c r="D31">
        <v>34.718600000000002</v>
      </c>
      <c r="E31">
        <v>9.3960000000000002E-2</v>
      </c>
      <c r="F31">
        <v>9.0679999999999997E-2</v>
      </c>
      <c r="G31">
        <v>9.2840000000000006E-2</v>
      </c>
      <c r="H31">
        <v>98.816900000000004</v>
      </c>
      <c r="J31">
        <f t="shared" si="2"/>
        <v>9.249333333333333E-2</v>
      </c>
      <c r="K31" s="22">
        <f t="shared" si="1"/>
        <v>924.93333333333328</v>
      </c>
      <c r="L31" s="3"/>
      <c r="N31" s="36">
        <f t="shared" si="7"/>
        <v>34.718600000000002</v>
      </c>
      <c r="O31" s="36">
        <f t="shared" si="8"/>
        <v>0.66948533998752335</v>
      </c>
      <c r="P31" s="36">
        <f t="shared" si="9"/>
        <v>0.62164010743061771</v>
      </c>
      <c r="Q31" s="36">
        <f t="shared" si="10"/>
        <v>0.56521350413664273</v>
      </c>
      <c r="R31" s="36">
        <f t="shared" si="11"/>
        <v>1.8563389515547839</v>
      </c>
      <c r="S31" s="36">
        <f t="shared" si="3"/>
        <v>36.06482207501994</v>
      </c>
      <c r="T31" s="36">
        <f t="shared" si="4"/>
        <v>33.487424638154614</v>
      </c>
      <c r="U31" s="38">
        <f t="shared" si="5"/>
        <v>30.447753286825446</v>
      </c>
      <c r="V31" s="36">
        <f t="shared" si="6"/>
        <v>100</v>
      </c>
      <c r="X31">
        <v>28.523743845669323</v>
      </c>
    </row>
    <row r="32" spans="1:24" x14ac:dyDescent="0.3">
      <c r="A32" t="s">
        <v>148</v>
      </c>
      <c r="B32">
        <v>42.5214</v>
      </c>
      <c r="C32">
        <v>21.253399999999999</v>
      </c>
      <c r="D32">
        <v>37.257100000000001</v>
      </c>
      <c r="E32">
        <v>2.8250000000000001E-2</v>
      </c>
      <c r="F32">
        <v>2.665E-2</v>
      </c>
      <c r="G32">
        <v>2.1389999999999999E-2</v>
      </c>
      <c r="H32">
        <v>101.108</v>
      </c>
      <c r="J32">
        <f t="shared" si="2"/>
        <v>2.5429999999999998E-2</v>
      </c>
      <c r="K32" s="22">
        <f t="shared" si="1"/>
        <v>254.29999999999998</v>
      </c>
      <c r="L32" s="3"/>
      <c r="N32" s="36">
        <f t="shared" si="7"/>
        <v>37.257100000000001</v>
      </c>
      <c r="O32" s="36">
        <f t="shared" si="8"/>
        <v>0.66292576419213967</v>
      </c>
      <c r="P32" s="36">
        <f t="shared" si="9"/>
        <v>0.6670922112802149</v>
      </c>
      <c r="Q32" s="36">
        <f t="shared" si="10"/>
        <v>0.5674059247397919</v>
      </c>
      <c r="R32" s="36">
        <f t="shared" si="11"/>
        <v>1.8974239002121465</v>
      </c>
      <c r="S32" s="36">
        <f t="shared" si="3"/>
        <v>34.938200373570687</v>
      </c>
      <c r="T32" s="36">
        <f t="shared" si="4"/>
        <v>35.1577847841818</v>
      </c>
      <c r="U32" s="38">
        <f t="shared" si="5"/>
        <v>29.904014842247513</v>
      </c>
      <c r="V32" s="36">
        <f t="shared" si="6"/>
        <v>100</v>
      </c>
      <c r="X32">
        <v>29.465328488653334</v>
      </c>
    </row>
    <row r="33" spans="1:24" x14ac:dyDescent="0.3">
      <c r="A33" t="s">
        <v>149</v>
      </c>
      <c r="B33">
        <v>40.114400000000003</v>
      </c>
      <c r="C33">
        <v>22.7271</v>
      </c>
      <c r="D33">
        <v>35.322699999999998</v>
      </c>
      <c r="E33">
        <v>2.66E-3</v>
      </c>
      <c r="F33">
        <v>-4.4999999999999999E-4</v>
      </c>
      <c r="G33">
        <v>-3.7599999999999999E-3</v>
      </c>
      <c r="H33">
        <v>98.162700000000001</v>
      </c>
      <c r="J33">
        <f t="shared" si="2"/>
        <v>-5.1666666666666658E-4</v>
      </c>
      <c r="K33" s="22">
        <f t="shared" si="1"/>
        <v>-5.1666666666666661</v>
      </c>
      <c r="L33" s="3"/>
      <c r="N33" s="36">
        <f t="shared" ref="N33:N36" si="12">D33</f>
        <v>35.322699999999998</v>
      </c>
      <c r="O33" s="36">
        <f t="shared" ref="O33:O36" si="13">C33/32.06</f>
        <v>0.70889270118527759</v>
      </c>
      <c r="P33" s="36">
        <f t="shared" ref="P33:P36" si="14">(N33)/55.85</f>
        <v>0.63245658012533568</v>
      </c>
      <c r="Q33" s="36">
        <f t="shared" ref="Q33:Q36" si="15">(B33)/74.94</f>
        <v>0.53528689618361358</v>
      </c>
      <c r="R33" s="36">
        <f t="shared" ref="R33:R36" si="16">SUM(O33:Q33)</f>
        <v>1.8766361774942268</v>
      </c>
      <c r="S33" s="36">
        <f t="shared" ref="S33:S36" si="17">100*O33/R33</f>
        <v>37.774647514886162</v>
      </c>
      <c r="T33" s="36">
        <f t="shared" ref="T33:T36" si="18">100*P33/R33</f>
        <v>33.701608639444515</v>
      </c>
      <c r="U33" s="38">
        <f t="shared" ref="U33:U36" si="19">100*Q33/R33</f>
        <v>28.523743845669323</v>
      </c>
      <c r="V33" s="36">
        <f t="shared" ref="V33:V36" si="20">SUM(S33:U33)</f>
        <v>100</v>
      </c>
      <c r="X33">
        <v>29.346610610874222</v>
      </c>
    </row>
    <row r="34" spans="1:24" x14ac:dyDescent="0.3">
      <c r="A34" t="s">
        <v>150</v>
      </c>
      <c r="B34">
        <v>40.8431</v>
      </c>
      <c r="C34">
        <v>21.744599999999998</v>
      </c>
      <c r="D34">
        <v>34.984999999999999</v>
      </c>
      <c r="E34">
        <v>5.6759999999999998E-2</v>
      </c>
      <c r="F34">
        <v>5.2019999999999997E-2</v>
      </c>
      <c r="G34">
        <v>5.6890000000000003E-2</v>
      </c>
      <c r="H34">
        <v>97.738399999999999</v>
      </c>
      <c r="J34">
        <f t="shared" si="2"/>
        <v>5.5223333333333326E-2</v>
      </c>
      <c r="K34" s="22">
        <f t="shared" si="1"/>
        <v>552.23333333333323</v>
      </c>
      <c r="L34" s="3"/>
      <c r="N34" s="36">
        <f t="shared" si="12"/>
        <v>34.984999999999999</v>
      </c>
      <c r="O34" s="36">
        <f t="shared" si="13"/>
        <v>0.67824703680598863</v>
      </c>
      <c r="P34" s="36">
        <f t="shared" si="14"/>
        <v>0.62641002685765446</v>
      </c>
      <c r="Q34" s="36">
        <f t="shared" si="15"/>
        <v>0.54501067520683211</v>
      </c>
      <c r="R34" s="36">
        <f t="shared" si="16"/>
        <v>1.8496677388704752</v>
      </c>
      <c r="S34" s="36">
        <f t="shared" si="17"/>
        <v>36.668587690250213</v>
      </c>
      <c r="T34" s="36">
        <f t="shared" si="18"/>
        <v>33.866083821096446</v>
      </c>
      <c r="U34" s="38">
        <f t="shared" si="19"/>
        <v>29.465328488653334</v>
      </c>
      <c r="V34" s="36">
        <f t="shared" si="20"/>
        <v>100</v>
      </c>
      <c r="X34">
        <v>29.825784341580508</v>
      </c>
    </row>
    <row r="35" spans="1:24" x14ac:dyDescent="0.3">
      <c r="A35" t="s">
        <v>151</v>
      </c>
      <c r="B35">
        <v>42.097099999999998</v>
      </c>
      <c r="C35">
        <v>21.864000000000001</v>
      </c>
      <c r="D35">
        <v>37.444899999999997</v>
      </c>
      <c r="E35">
        <v>2.1440000000000001E-2</v>
      </c>
      <c r="F35">
        <v>2.0830000000000001E-2</v>
      </c>
      <c r="G35">
        <v>2.0920000000000001E-2</v>
      </c>
      <c r="H35">
        <v>101.46899999999999</v>
      </c>
      <c r="J35">
        <f t="shared" si="2"/>
        <v>2.1063333333333333E-2</v>
      </c>
      <c r="K35" s="22">
        <f t="shared" si="1"/>
        <v>210.63333333333333</v>
      </c>
      <c r="L35" s="3"/>
      <c r="N35" s="36">
        <f t="shared" si="12"/>
        <v>37.444899999999997</v>
      </c>
      <c r="O35" s="36">
        <f t="shared" si="13"/>
        <v>0.68197130380536497</v>
      </c>
      <c r="P35" s="36">
        <f t="shared" si="14"/>
        <v>0.67045478961504024</v>
      </c>
      <c r="Q35" s="36">
        <f t="shared" si="15"/>
        <v>0.56174406191619963</v>
      </c>
      <c r="R35" s="36">
        <f t="shared" si="16"/>
        <v>1.9141701553366048</v>
      </c>
      <c r="S35" s="36">
        <f t="shared" si="17"/>
        <v>35.627517329327546</v>
      </c>
      <c r="T35" s="36">
        <f t="shared" si="18"/>
        <v>35.025872059798225</v>
      </c>
      <c r="U35" s="38">
        <f t="shared" si="19"/>
        <v>29.346610610874222</v>
      </c>
      <c r="V35" s="36">
        <f t="shared" si="20"/>
        <v>100</v>
      </c>
      <c r="X35">
        <v>30.083652223401515</v>
      </c>
    </row>
    <row r="36" spans="1:24" x14ac:dyDescent="0.3">
      <c r="A36" t="s">
        <v>152</v>
      </c>
      <c r="B36">
        <v>42.044699999999999</v>
      </c>
      <c r="C36">
        <v>22.007100000000001</v>
      </c>
      <c r="D36">
        <v>35.386200000000002</v>
      </c>
      <c r="E36">
        <v>6.3200000000000001E-3</v>
      </c>
      <c r="F36">
        <v>-7.2999999999999996E-4</v>
      </c>
      <c r="G36">
        <v>-4.4900000000000001E-3</v>
      </c>
      <c r="H36">
        <v>99.439099999999996</v>
      </c>
      <c r="J36">
        <f t="shared" si="2"/>
        <v>3.6666666666666678E-4</v>
      </c>
      <c r="K36" s="22">
        <f t="shared" si="1"/>
        <v>3.6666666666666679</v>
      </c>
      <c r="L36" s="3"/>
      <c r="N36" s="36">
        <f t="shared" si="12"/>
        <v>35.386200000000002</v>
      </c>
      <c r="O36" s="36">
        <f t="shared" si="13"/>
        <v>0.68643480973175297</v>
      </c>
      <c r="P36" s="36">
        <f t="shared" si="14"/>
        <v>0.6335935541629365</v>
      </c>
      <c r="Q36" s="36">
        <f t="shared" si="15"/>
        <v>0.56104483586869491</v>
      </c>
      <c r="R36" s="36">
        <f t="shared" si="16"/>
        <v>1.8810731997633843</v>
      </c>
      <c r="S36" s="36">
        <f t="shared" si="17"/>
        <v>36.491658581819038</v>
      </c>
      <c r="T36" s="36">
        <f t="shared" si="18"/>
        <v>33.68255707660046</v>
      </c>
      <c r="U36" s="38">
        <f t="shared" si="19"/>
        <v>29.825784341580508</v>
      </c>
      <c r="V36" s="36">
        <f t="shared" si="20"/>
        <v>100</v>
      </c>
      <c r="X36">
        <v>29.880697645286759</v>
      </c>
    </row>
    <row r="37" spans="1:24" x14ac:dyDescent="0.3">
      <c r="K37" s="22"/>
      <c r="L37" s="3"/>
      <c r="X37">
        <v>30.3503818022531</v>
      </c>
    </row>
    <row r="38" spans="1:24" x14ac:dyDescent="0.3">
      <c r="A38" s="1" t="s">
        <v>137</v>
      </c>
      <c r="B38" s="1" t="s">
        <v>138</v>
      </c>
      <c r="K38" s="22"/>
      <c r="L38" s="3"/>
      <c r="X38">
        <v>30.548077863035981</v>
      </c>
    </row>
    <row r="39" spans="1:24" x14ac:dyDescent="0.3">
      <c r="A39" t="s">
        <v>0</v>
      </c>
      <c r="B39" t="s">
        <v>12</v>
      </c>
      <c r="C39" t="s">
        <v>13</v>
      </c>
      <c r="D39" t="s">
        <v>14</v>
      </c>
      <c r="E39" t="s">
        <v>15</v>
      </c>
      <c r="F39" t="s">
        <v>15</v>
      </c>
      <c r="G39" t="s">
        <v>15</v>
      </c>
      <c r="H39" t="s">
        <v>29</v>
      </c>
      <c r="K39" s="22"/>
      <c r="L39" s="3"/>
      <c r="N39" t="s">
        <v>60</v>
      </c>
      <c r="O39" t="s">
        <v>61</v>
      </c>
      <c r="P39" t="s">
        <v>62</v>
      </c>
      <c r="Q39" t="s">
        <v>63</v>
      </c>
      <c r="R39" t="s">
        <v>64</v>
      </c>
      <c r="S39" t="s">
        <v>65</v>
      </c>
      <c r="T39" t="s">
        <v>66</v>
      </c>
      <c r="U39" t="s">
        <v>67</v>
      </c>
      <c r="X39">
        <v>29.697924962090557</v>
      </c>
    </row>
    <row r="40" spans="1:24" x14ac:dyDescent="0.3">
      <c r="A40" t="s">
        <v>153</v>
      </c>
      <c r="B40">
        <v>42.451000000000001</v>
      </c>
      <c r="C40">
        <v>21.566700000000001</v>
      </c>
      <c r="D40">
        <v>35.956600000000002</v>
      </c>
      <c r="E40">
        <v>3.8999999999999998E-3</v>
      </c>
      <c r="F40">
        <v>2.5000000000000001E-4</v>
      </c>
      <c r="G40">
        <v>9.3000000000000005E-4</v>
      </c>
      <c r="H40">
        <v>99.979399999999998</v>
      </c>
      <c r="J40">
        <f t="shared" si="2"/>
        <v>1.6933333333333334E-3</v>
      </c>
      <c r="K40" s="22">
        <f t="shared" si="1"/>
        <v>16.933333333333334</v>
      </c>
      <c r="L40" s="3"/>
      <c r="N40" s="36">
        <f>D40</f>
        <v>35.956600000000002</v>
      </c>
      <c r="O40" s="36">
        <f>C40/32.06</f>
        <v>0.67269806612601368</v>
      </c>
      <c r="P40" s="36">
        <f>(N40)/55.85</f>
        <v>0.64380662488809315</v>
      </c>
      <c r="Q40" s="36">
        <f>(B40)/74.94</f>
        <v>0.56646650653856423</v>
      </c>
      <c r="R40" s="36">
        <f>SUM(O40:Q40)</f>
        <v>1.8829711975526711</v>
      </c>
      <c r="S40" s="36">
        <f t="shared" ref="S40" si="21">100*O40/R40</f>
        <v>35.725350817916414</v>
      </c>
      <c r="T40" s="36">
        <f t="shared" ref="T40" si="22">100*P40/R40</f>
        <v>34.190996958682078</v>
      </c>
      <c r="U40" s="38">
        <f t="shared" ref="U40" si="23">100*Q40/R40</f>
        <v>30.083652223401515</v>
      </c>
      <c r="V40" s="36">
        <f t="shared" ref="V40" si="24">SUM(S40:U40)</f>
        <v>100</v>
      </c>
      <c r="X40">
        <v>28.224633862677294</v>
      </c>
    </row>
    <row r="41" spans="1:24" x14ac:dyDescent="0.3">
      <c r="A41" t="s">
        <v>154</v>
      </c>
      <c r="B41">
        <v>42.271900000000002</v>
      </c>
      <c r="C41">
        <v>21.781199999999998</v>
      </c>
      <c r="D41">
        <v>35.984000000000002</v>
      </c>
      <c r="E41">
        <v>4.4299999999999999E-3</v>
      </c>
      <c r="F41">
        <v>6.0000000000000002E-5</v>
      </c>
      <c r="G41">
        <v>-2.31E-3</v>
      </c>
      <c r="H41">
        <v>100.039</v>
      </c>
      <c r="J41">
        <f t="shared" si="2"/>
        <v>7.2666666666666669E-4</v>
      </c>
      <c r="K41" s="22">
        <f t="shared" si="1"/>
        <v>7.2666666666666666</v>
      </c>
      <c r="L41" s="3"/>
      <c r="N41" s="36">
        <f t="shared" ref="N41:N43" si="25">D41</f>
        <v>35.984000000000002</v>
      </c>
      <c r="O41" s="36">
        <f t="shared" ref="O41:O43" si="26">C41/32.06</f>
        <v>0.6793886462882095</v>
      </c>
      <c r="P41" s="36">
        <f t="shared" ref="P41:P43" si="27">(N41)/55.85</f>
        <v>0.64429722470904205</v>
      </c>
      <c r="Q41" s="36">
        <f t="shared" ref="Q41:Q43" si="28">(B41)/74.94</f>
        <v>0.5640765946090206</v>
      </c>
      <c r="R41" s="36">
        <f t="shared" ref="R41:R43" si="29">SUM(O41:Q41)</f>
        <v>1.8877624656062721</v>
      </c>
      <c r="S41" s="36">
        <f t="shared" ref="S41:S43" si="30">100*O41/R41</f>
        <v>35.989096015319788</v>
      </c>
      <c r="T41" s="36">
        <f t="shared" ref="T41:T43" si="31">100*P41/R41</f>
        <v>34.130206339393453</v>
      </c>
      <c r="U41" s="38">
        <f t="shared" ref="U41:U43" si="32">100*Q41/R41</f>
        <v>29.880697645286759</v>
      </c>
      <c r="V41" s="36">
        <f t="shared" ref="V41:V43" si="33">SUM(S41:U41)</f>
        <v>100</v>
      </c>
      <c r="X41">
        <v>30.505385718698175</v>
      </c>
    </row>
    <row r="42" spans="1:24" x14ac:dyDescent="0.3">
      <c r="A42" t="s">
        <v>155</v>
      </c>
      <c r="B42">
        <v>43.162100000000002</v>
      </c>
      <c r="C42">
        <v>21.4467</v>
      </c>
      <c r="D42">
        <v>36.457599999999999</v>
      </c>
      <c r="E42">
        <v>3.1900000000000001E-3</v>
      </c>
      <c r="F42">
        <v>-2.47E-3</v>
      </c>
      <c r="G42">
        <v>-1.1299999999999999E-3</v>
      </c>
      <c r="H42">
        <v>101.066</v>
      </c>
      <c r="J42">
        <f t="shared" si="2"/>
        <v>-1.3666666666666658E-4</v>
      </c>
      <c r="K42" s="22">
        <f t="shared" si="1"/>
        <v>-1.3666666666666658</v>
      </c>
      <c r="L42" s="3"/>
      <c r="N42" s="36">
        <f t="shared" si="25"/>
        <v>36.457599999999999</v>
      </c>
      <c r="O42" s="36">
        <f t="shared" si="26"/>
        <v>0.66895508421709293</v>
      </c>
      <c r="P42" s="36">
        <f t="shared" si="27"/>
        <v>0.65277708146821845</v>
      </c>
      <c r="Q42" s="36">
        <f t="shared" si="28"/>
        <v>0.57595543101147595</v>
      </c>
      <c r="R42" s="36">
        <f t="shared" si="29"/>
        <v>1.8976875966967874</v>
      </c>
      <c r="S42" s="36">
        <f t="shared" si="30"/>
        <v>35.251064789668781</v>
      </c>
      <c r="T42" s="36">
        <f t="shared" si="31"/>
        <v>34.398553408078115</v>
      </c>
      <c r="U42" s="38">
        <f t="shared" si="32"/>
        <v>30.3503818022531</v>
      </c>
      <c r="V42" s="36">
        <f t="shared" si="33"/>
        <v>99.999999999999986</v>
      </c>
      <c r="X42">
        <v>27.525726601879661</v>
      </c>
    </row>
    <row r="43" spans="1:24" x14ac:dyDescent="0.3">
      <c r="A43" t="s">
        <v>156</v>
      </c>
      <c r="B43">
        <v>43.015300000000003</v>
      </c>
      <c r="C43">
        <v>21.118099999999998</v>
      </c>
      <c r="D43">
        <v>36.095399999999998</v>
      </c>
      <c r="E43">
        <v>1.06E-3</v>
      </c>
      <c r="F43">
        <v>-4.2999999999999999E-4</v>
      </c>
      <c r="G43">
        <v>-4.6800000000000001E-3</v>
      </c>
      <c r="H43">
        <v>100.22499999999999</v>
      </c>
      <c r="J43">
        <f t="shared" si="2"/>
        <v>-1.3499999999999999E-3</v>
      </c>
      <c r="K43" s="22">
        <f t="shared" si="1"/>
        <v>-13.499999999999998</v>
      </c>
      <c r="L43" s="3"/>
      <c r="N43" s="36">
        <f t="shared" si="25"/>
        <v>36.095399999999998</v>
      </c>
      <c r="O43" s="36">
        <f t="shared" si="26"/>
        <v>0.6587055520898315</v>
      </c>
      <c r="P43" s="36">
        <f t="shared" si="27"/>
        <v>0.64629185317815574</v>
      </c>
      <c r="Q43" s="36">
        <f t="shared" si="28"/>
        <v>0.57399653055777966</v>
      </c>
      <c r="R43" s="36">
        <f t="shared" si="29"/>
        <v>1.878993935825767</v>
      </c>
      <c r="S43" s="36">
        <f t="shared" si="30"/>
        <v>35.056289407360339</v>
      </c>
      <c r="T43" s="36">
        <f t="shared" si="31"/>
        <v>34.395632729603669</v>
      </c>
      <c r="U43" s="38">
        <f t="shared" si="32"/>
        <v>30.548077863035981</v>
      </c>
      <c r="V43" s="36">
        <f t="shared" si="33"/>
        <v>100</v>
      </c>
      <c r="X43">
        <v>30.464044443748431</v>
      </c>
    </row>
    <row r="44" spans="1:24" x14ac:dyDescent="0.3">
      <c r="K44" s="22"/>
      <c r="L44" s="3"/>
      <c r="N44" s="36"/>
      <c r="O44" s="36"/>
      <c r="P44" s="36"/>
      <c r="Q44" s="36"/>
      <c r="R44" s="36"/>
      <c r="S44" s="36"/>
      <c r="T44" s="36"/>
      <c r="U44" s="38"/>
      <c r="V44" s="36"/>
      <c r="X44">
        <v>28.272861756188053</v>
      </c>
    </row>
    <row r="45" spans="1:24" x14ac:dyDescent="0.3">
      <c r="A45" s="1" t="s">
        <v>139</v>
      </c>
      <c r="B45" s="1" t="s">
        <v>140</v>
      </c>
      <c r="K45" s="22"/>
      <c r="L45" s="3"/>
      <c r="N45" s="36"/>
      <c r="O45" s="36"/>
      <c r="P45" s="36"/>
      <c r="Q45" s="36"/>
      <c r="R45" s="36"/>
      <c r="S45" s="36"/>
      <c r="T45" s="36"/>
      <c r="U45" s="38"/>
      <c r="V45" s="36"/>
      <c r="X45">
        <v>4.993017856657235E-2</v>
      </c>
    </row>
    <row r="46" spans="1:24" x14ac:dyDescent="0.3">
      <c r="A46" t="s">
        <v>0</v>
      </c>
      <c r="B46" t="s">
        <v>12</v>
      </c>
      <c r="C46" t="s">
        <v>13</v>
      </c>
      <c r="D46" t="s">
        <v>14</v>
      </c>
      <c r="E46" t="s">
        <v>15</v>
      </c>
      <c r="F46" t="s">
        <v>15</v>
      </c>
      <c r="G46" t="s">
        <v>15</v>
      </c>
      <c r="H46" t="s">
        <v>29</v>
      </c>
      <c r="K46" s="22"/>
      <c r="L46" s="3"/>
      <c r="N46" s="36"/>
      <c r="O46" s="36"/>
      <c r="P46" s="36"/>
      <c r="Q46" s="36"/>
      <c r="R46" s="36"/>
      <c r="S46" s="36"/>
      <c r="T46" s="36"/>
      <c r="U46" s="38"/>
      <c r="V46" s="36"/>
      <c r="X46">
        <v>3.8053757947573229E-2</v>
      </c>
    </row>
    <row r="47" spans="1:24" x14ac:dyDescent="0.3">
      <c r="A47" t="s">
        <v>157</v>
      </c>
      <c r="B47">
        <v>41.571399999999997</v>
      </c>
      <c r="C47">
        <v>21.858599999999999</v>
      </c>
      <c r="D47">
        <v>35.2622</v>
      </c>
      <c r="E47">
        <v>0.20684</v>
      </c>
      <c r="F47">
        <v>0.20427999999999999</v>
      </c>
      <c r="G47">
        <v>0.20448</v>
      </c>
      <c r="H47">
        <v>99.307699999999997</v>
      </c>
      <c r="J47">
        <f t="shared" si="2"/>
        <v>0.20519999999999997</v>
      </c>
      <c r="K47" s="22">
        <f t="shared" si="1"/>
        <v>2051.9999999999995</v>
      </c>
      <c r="L47" s="3"/>
      <c r="N47" s="36">
        <f t="shared" ref="N47:N60" si="34">D47</f>
        <v>35.2622</v>
      </c>
      <c r="O47" s="36">
        <f t="shared" ref="O47:O60" si="35">C47/32.06</f>
        <v>0.68180286961946346</v>
      </c>
      <c r="P47" s="36">
        <f t="shared" ref="P47:P60" si="36">(N47)/55.85</f>
        <v>0.63137332139659796</v>
      </c>
      <c r="Q47" s="36">
        <f t="shared" ref="Q47:Q60" si="37">(B47)/74.94</f>
        <v>0.5547291166266346</v>
      </c>
      <c r="R47" s="36">
        <f t="shared" ref="R47:R60" si="38">SUM(O47:Q47)</f>
        <v>1.8679053076426961</v>
      </c>
      <c r="S47" s="36">
        <f t="shared" ref="S47:S60" si="39">100*O47/R47</f>
        <v>36.500933255546094</v>
      </c>
      <c r="T47" s="36">
        <f t="shared" ref="T47:T60" si="40">100*P47/R47</f>
        <v>33.801141782363345</v>
      </c>
      <c r="U47" s="38">
        <f t="shared" ref="U47:U60" si="41">100*Q47/R47</f>
        <v>29.697924962090557</v>
      </c>
      <c r="V47" s="36">
        <f t="shared" ref="V47:V60" si="42">SUM(S47:U47)</f>
        <v>100</v>
      </c>
      <c r="X47">
        <v>29.568853322723271</v>
      </c>
    </row>
    <row r="48" spans="1:24" x14ac:dyDescent="0.3">
      <c r="A48" t="s">
        <v>158</v>
      </c>
      <c r="B48">
        <v>40.045400000000001</v>
      </c>
      <c r="C48">
        <v>23.185500000000001</v>
      </c>
      <c r="D48">
        <v>35.504100000000001</v>
      </c>
      <c r="E48">
        <v>2.64E-3</v>
      </c>
      <c r="F48">
        <v>-2.7000000000000001E-3</v>
      </c>
      <c r="G48">
        <v>4.6800000000000001E-3</v>
      </c>
      <c r="H48">
        <v>98.739500000000007</v>
      </c>
      <c r="J48">
        <f t="shared" si="2"/>
        <v>1.5399999999999999E-3</v>
      </c>
      <c r="K48" s="22">
        <f t="shared" si="1"/>
        <v>15.399999999999999</v>
      </c>
      <c r="L48" s="3"/>
      <c r="N48" s="36">
        <f t="shared" si="34"/>
        <v>35.504100000000001</v>
      </c>
      <c r="O48" s="36">
        <f t="shared" si="35"/>
        <v>0.72319089207735499</v>
      </c>
      <c r="P48" s="36">
        <f t="shared" si="36"/>
        <v>0.63570456580125334</v>
      </c>
      <c r="Q48" s="36">
        <f t="shared" si="37"/>
        <v>0.53436615959434219</v>
      </c>
      <c r="R48" s="36">
        <f t="shared" si="38"/>
        <v>1.8932616174729504</v>
      </c>
      <c r="S48" s="36">
        <f t="shared" si="39"/>
        <v>38.198148919463186</v>
      </c>
      <c r="T48" s="36">
        <f t="shared" si="40"/>
        <v>33.577217217859527</v>
      </c>
      <c r="U48" s="38">
        <f t="shared" si="41"/>
        <v>28.224633862677294</v>
      </c>
      <c r="V48" s="36">
        <f t="shared" si="42"/>
        <v>100.00000000000001</v>
      </c>
      <c r="X48">
        <v>28.29855460970786</v>
      </c>
    </row>
    <row r="49" spans="1:24" x14ac:dyDescent="0.3">
      <c r="A49" t="s">
        <v>159</v>
      </c>
      <c r="B49">
        <v>43.540100000000002</v>
      </c>
      <c r="C49">
        <v>21.015499999999999</v>
      </c>
      <c r="D49">
        <v>37.311999999999998</v>
      </c>
      <c r="E49">
        <v>-3.6000000000000002E-4</v>
      </c>
      <c r="F49">
        <v>-6.4999999999999997E-4</v>
      </c>
      <c r="G49">
        <v>-6.7400000000000003E-3</v>
      </c>
      <c r="H49">
        <v>101.86</v>
      </c>
      <c r="J49">
        <f t="shared" si="2"/>
        <v>-2.5833333333333333E-3</v>
      </c>
      <c r="K49" s="22">
        <f t="shared" si="1"/>
        <v>-25.833333333333332</v>
      </c>
      <c r="L49" s="3"/>
      <c r="N49" s="36">
        <f t="shared" si="34"/>
        <v>37.311999999999998</v>
      </c>
      <c r="O49" s="36">
        <f t="shared" si="35"/>
        <v>0.65550530255770423</v>
      </c>
      <c r="P49" s="36">
        <f t="shared" si="36"/>
        <v>0.66807520143240817</v>
      </c>
      <c r="Q49" s="36">
        <f t="shared" si="37"/>
        <v>0.58099946623965848</v>
      </c>
      <c r="R49" s="36">
        <f t="shared" si="38"/>
        <v>1.904579970229771</v>
      </c>
      <c r="S49" s="36">
        <f t="shared" si="39"/>
        <v>34.417315775857041</v>
      </c>
      <c r="T49" s="36">
        <f t="shared" si="40"/>
        <v>35.077298505444787</v>
      </c>
      <c r="U49" s="38">
        <f t="shared" si="41"/>
        <v>30.505385718698175</v>
      </c>
      <c r="V49" s="36">
        <f t="shared" si="42"/>
        <v>100.00000000000001</v>
      </c>
      <c r="X49">
        <v>30.599004758890622</v>
      </c>
    </row>
    <row r="50" spans="1:24" x14ac:dyDescent="0.3">
      <c r="A50" t="s">
        <v>160</v>
      </c>
      <c r="B50">
        <v>39.756700000000002</v>
      </c>
      <c r="C50">
        <v>23.431999999999999</v>
      </c>
      <c r="D50">
        <v>37.192999999999998</v>
      </c>
      <c r="E50">
        <v>1.3600000000000001E-3</v>
      </c>
      <c r="F50">
        <v>-2.0899999999999998E-3</v>
      </c>
      <c r="G50">
        <v>4.0000000000000002E-4</v>
      </c>
      <c r="H50">
        <v>100.381</v>
      </c>
      <c r="J50">
        <f t="shared" si="2"/>
        <v>-1.0999999999999991E-4</v>
      </c>
      <c r="K50" s="22">
        <f t="shared" si="1"/>
        <v>-1.0999999999999992</v>
      </c>
      <c r="L50" s="3"/>
      <c r="N50" s="36">
        <f t="shared" si="34"/>
        <v>37.192999999999998</v>
      </c>
      <c r="O50" s="36">
        <f t="shared" si="35"/>
        <v>0.73087960074859626</v>
      </c>
      <c r="P50" s="36">
        <f t="shared" si="36"/>
        <v>0.66594449418084145</v>
      </c>
      <c r="Q50" s="36">
        <f t="shared" si="37"/>
        <v>0.53051374432879639</v>
      </c>
      <c r="R50" s="36">
        <f t="shared" si="38"/>
        <v>1.9273378392582341</v>
      </c>
      <c r="S50" s="36">
        <f t="shared" si="39"/>
        <v>37.921716985014243</v>
      </c>
      <c r="T50" s="36">
        <f t="shared" si="40"/>
        <v>34.552556413106096</v>
      </c>
      <c r="U50" s="38">
        <f t="shared" si="41"/>
        <v>27.525726601879661</v>
      </c>
      <c r="V50" s="36">
        <f t="shared" si="42"/>
        <v>100</v>
      </c>
      <c r="X50">
        <v>29.934507356866288</v>
      </c>
    </row>
    <row r="51" spans="1:24" x14ac:dyDescent="0.3">
      <c r="A51" t="s">
        <v>161</v>
      </c>
      <c r="B51">
        <v>42.559199999999997</v>
      </c>
      <c r="C51">
        <v>21.397600000000001</v>
      </c>
      <c r="D51">
        <v>35.122100000000003</v>
      </c>
      <c r="E51">
        <v>2.5360000000000001E-2</v>
      </c>
      <c r="F51">
        <v>2.6100000000000002E-2</v>
      </c>
      <c r="G51">
        <v>1.8329999999999999E-2</v>
      </c>
      <c r="H51">
        <v>99.148700000000005</v>
      </c>
      <c r="J51">
        <f t="shared" si="2"/>
        <v>2.3263333333333334E-2</v>
      </c>
      <c r="K51" s="22">
        <f t="shared" si="1"/>
        <v>232.63333333333333</v>
      </c>
      <c r="L51" s="3"/>
      <c r="N51" s="36">
        <f t="shared" si="34"/>
        <v>35.122100000000003</v>
      </c>
      <c r="O51" s="36">
        <f t="shared" si="35"/>
        <v>0.66742358078602615</v>
      </c>
      <c r="P51" s="36">
        <f t="shared" si="36"/>
        <v>0.62886481647269477</v>
      </c>
      <c r="Q51" s="36">
        <f t="shared" si="37"/>
        <v>0.56791032826261012</v>
      </c>
      <c r="R51" s="36">
        <f t="shared" si="38"/>
        <v>1.864198725521331</v>
      </c>
      <c r="S51" s="36">
        <f t="shared" si="39"/>
        <v>35.802169138345398</v>
      </c>
      <c r="T51" s="36">
        <f t="shared" si="40"/>
        <v>33.733786417906174</v>
      </c>
      <c r="U51" s="38">
        <f t="shared" si="41"/>
        <v>30.464044443748431</v>
      </c>
      <c r="V51" s="36">
        <f t="shared" si="42"/>
        <v>100</v>
      </c>
      <c r="X51">
        <v>28.868980229949145</v>
      </c>
    </row>
    <row r="52" spans="1:24" x14ac:dyDescent="0.3">
      <c r="A52" t="s">
        <v>162</v>
      </c>
      <c r="B52">
        <v>40.062600000000003</v>
      </c>
      <c r="C52">
        <v>23.179099999999998</v>
      </c>
      <c r="D52">
        <v>35.367400000000004</v>
      </c>
      <c r="E52">
        <v>-1.92E-3</v>
      </c>
      <c r="F52">
        <v>1.92E-3</v>
      </c>
      <c r="G52">
        <v>2.99E-3</v>
      </c>
      <c r="H52">
        <v>98.611999999999995</v>
      </c>
      <c r="J52">
        <f t="shared" si="2"/>
        <v>9.9666666666666675E-4</v>
      </c>
      <c r="K52" s="22">
        <f t="shared" si="1"/>
        <v>9.9666666666666668</v>
      </c>
      <c r="L52" s="3"/>
      <c r="N52" s="36">
        <f t="shared" si="34"/>
        <v>35.367400000000004</v>
      </c>
      <c r="O52" s="36">
        <f t="shared" si="35"/>
        <v>0.72299126637554578</v>
      </c>
      <c r="P52" s="36">
        <f t="shared" si="36"/>
        <v>0.63325693822739482</v>
      </c>
      <c r="Q52" s="36">
        <f t="shared" si="37"/>
        <v>0.53459567654123308</v>
      </c>
      <c r="R52" s="36">
        <f t="shared" si="38"/>
        <v>1.8908438811441739</v>
      </c>
      <c r="S52" s="36">
        <f t="shared" si="39"/>
        <v>38.236433667810509</v>
      </c>
      <c r="T52" s="36">
        <f t="shared" si="40"/>
        <v>33.490704576001427</v>
      </c>
      <c r="U52" s="38">
        <f t="shared" si="41"/>
        <v>28.272861756188053</v>
      </c>
      <c r="V52" s="36">
        <f t="shared" si="42"/>
        <v>99.999999999999986</v>
      </c>
      <c r="X52">
        <v>29.313847428945973</v>
      </c>
    </row>
    <row r="53" spans="1:24" x14ac:dyDescent="0.3">
      <c r="A53" t="s">
        <v>163</v>
      </c>
      <c r="B53" s="6">
        <v>9.4409999999999994E-2</v>
      </c>
      <c r="C53">
        <v>54.639400000000002</v>
      </c>
      <c r="D53">
        <v>45.662599999999998</v>
      </c>
      <c r="E53">
        <v>5.5799999999999999E-3</v>
      </c>
      <c r="F53">
        <v>5.8500000000000002E-3</v>
      </c>
      <c r="G53">
        <v>1.6800000000000001E-3</v>
      </c>
      <c r="H53">
        <v>100.41</v>
      </c>
      <c r="J53">
        <f t="shared" si="2"/>
        <v>4.3699999999999998E-3</v>
      </c>
      <c r="K53" s="22">
        <f t="shared" si="1"/>
        <v>43.699999999999996</v>
      </c>
      <c r="L53" s="3"/>
      <c r="N53" s="36">
        <f t="shared" si="34"/>
        <v>45.662599999999998</v>
      </c>
      <c r="O53" s="36">
        <f t="shared" si="35"/>
        <v>1.7042857142857142</v>
      </c>
      <c r="P53" s="36">
        <f t="shared" si="36"/>
        <v>0.81759355416293633</v>
      </c>
      <c r="Q53" s="36">
        <f t="shared" si="37"/>
        <v>1.2598078462770215E-3</v>
      </c>
      <c r="R53" s="36">
        <f t="shared" si="38"/>
        <v>2.5231390762949277</v>
      </c>
      <c r="S53" s="36">
        <f t="shared" si="39"/>
        <v>67.546245480385934</v>
      </c>
      <c r="T53" s="36">
        <f t="shared" si="40"/>
        <v>32.403824341047482</v>
      </c>
      <c r="U53" s="38">
        <f t="shared" si="41"/>
        <v>4.993017856657235E-2</v>
      </c>
      <c r="V53" s="36">
        <f t="shared" si="42"/>
        <v>99.999999999999986</v>
      </c>
      <c r="X53">
        <f>_xlfn.STDEV.P(X27:X52)</f>
        <v>7.9091046175526101</v>
      </c>
    </row>
    <row r="54" spans="1:24" x14ac:dyDescent="0.3">
      <c r="A54" t="s">
        <v>164</v>
      </c>
      <c r="B54" s="6">
        <v>7.1879999999999999E-2</v>
      </c>
      <c r="C54">
        <v>54.582099999999997</v>
      </c>
      <c r="D54">
        <v>45.635100000000001</v>
      </c>
      <c r="E54">
        <v>6.1700000000000001E-3</v>
      </c>
      <c r="F54">
        <v>1.1299999999999999E-3</v>
      </c>
      <c r="G54">
        <v>-8.1999999999999998E-4</v>
      </c>
      <c r="H54">
        <v>100.29600000000001</v>
      </c>
      <c r="J54">
        <f t="shared" si="2"/>
        <v>2.16E-3</v>
      </c>
      <c r="K54" s="22">
        <f t="shared" si="1"/>
        <v>21.6</v>
      </c>
      <c r="L54" s="3"/>
      <c r="N54" s="36">
        <f t="shared" si="34"/>
        <v>45.635100000000001</v>
      </c>
      <c r="O54" s="36">
        <f t="shared" si="35"/>
        <v>1.7024984404242045</v>
      </c>
      <c r="P54" s="36">
        <f t="shared" si="36"/>
        <v>0.81710116383169207</v>
      </c>
      <c r="Q54" s="36">
        <f t="shared" si="37"/>
        <v>9.5916733386709372E-4</v>
      </c>
      <c r="R54" s="36">
        <f t="shared" si="38"/>
        <v>2.5205587715897635</v>
      </c>
      <c r="S54" s="36">
        <f t="shared" si="39"/>
        <v>67.54448496157886</v>
      </c>
      <c r="T54" s="36">
        <f t="shared" si="40"/>
        <v>32.417461280473582</v>
      </c>
      <c r="U54" s="38">
        <f t="shared" si="41"/>
        <v>3.8053757947573229E-2</v>
      </c>
      <c r="V54" s="36">
        <f t="shared" si="42"/>
        <v>100.00000000000003</v>
      </c>
    </row>
    <row r="55" spans="1:24" x14ac:dyDescent="0.3">
      <c r="K55" s="22"/>
      <c r="L55" s="3"/>
      <c r="N55" s="36"/>
      <c r="O55" s="36"/>
      <c r="P55" s="36"/>
      <c r="Q55" s="36"/>
      <c r="R55" s="36"/>
      <c r="S55" s="36"/>
      <c r="T55" s="36"/>
      <c r="U55" s="38"/>
      <c r="V55" s="36"/>
    </row>
    <row r="56" spans="1:24" x14ac:dyDescent="0.3">
      <c r="A56" s="1" t="s">
        <v>142</v>
      </c>
      <c r="B56" s="1" t="s">
        <v>141</v>
      </c>
      <c r="K56" s="22"/>
      <c r="L56" s="3"/>
      <c r="N56" s="36"/>
      <c r="O56" s="36"/>
      <c r="P56" s="36"/>
      <c r="Q56" s="36"/>
      <c r="R56" s="36"/>
      <c r="S56" s="36"/>
      <c r="T56" s="36"/>
      <c r="U56" s="38"/>
      <c r="V56" s="36"/>
    </row>
    <row r="57" spans="1:24" x14ac:dyDescent="0.3">
      <c r="A57" t="s">
        <v>0</v>
      </c>
      <c r="B57" t="s">
        <v>12</v>
      </c>
      <c r="C57" t="s">
        <v>13</v>
      </c>
      <c r="D57" t="s">
        <v>14</v>
      </c>
      <c r="E57" t="s">
        <v>15</v>
      </c>
      <c r="F57" t="s">
        <v>15</v>
      </c>
      <c r="G57" t="s">
        <v>15</v>
      </c>
      <c r="H57" t="s">
        <v>29</v>
      </c>
      <c r="K57" s="22"/>
      <c r="L57" s="3"/>
      <c r="N57" s="36"/>
      <c r="O57" s="36"/>
      <c r="P57" s="36"/>
      <c r="Q57" s="36"/>
      <c r="R57" s="36"/>
      <c r="S57" s="36"/>
      <c r="T57" s="36"/>
      <c r="U57" s="38"/>
      <c r="V57" s="36"/>
    </row>
    <row r="58" spans="1:24" x14ac:dyDescent="0.3">
      <c r="A58" t="s">
        <v>165</v>
      </c>
      <c r="B58">
        <v>41.872</v>
      </c>
      <c r="C58">
        <v>22.116800000000001</v>
      </c>
      <c r="D58">
        <v>35.801400000000001</v>
      </c>
      <c r="E58">
        <v>-1.034E-2</v>
      </c>
      <c r="F58">
        <v>-1E-3</v>
      </c>
      <c r="G58">
        <v>-2.0200000000000001E-3</v>
      </c>
      <c r="H58">
        <v>99.776799999999994</v>
      </c>
      <c r="J58">
        <f t="shared" si="2"/>
        <v>-4.4533333333333334E-3</v>
      </c>
      <c r="K58" s="22">
        <f t="shared" si="1"/>
        <v>-44.533333333333331</v>
      </c>
      <c r="L58" s="3"/>
      <c r="N58" s="36">
        <f t="shared" si="34"/>
        <v>35.801400000000001</v>
      </c>
      <c r="O58" s="36">
        <f t="shared" si="35"/>
        <v>0.68985651902682465</v>
      </c>
      <c r="P58" s="36">
        <f t="shared" si="36"/>
        <v>0.64102775290957925</v>
      </c>
      <c r="Q58" s="36">
        <f t="shared" si="37"/>
        <v>0.55874032559380837</v>
      </c>
      <c r="R58" s="36">
        <f t="shared" si="38"/>
        <v>1.8896245975302122</v>
      </c>
      <c r="S58" s="36">
        <f t="shared" si="39"/>
        <v>36.507596266924381</v>
      </c>
      <c r="T58" s="36">
        <f t="shared" si="40"/>
        <v>33.923550410352348</v>
      </c>
      <c r="U58" s="38">
        <f t="shared" si="41"/>
        <v>29.568853322723271</v>
      </c>
      <c r="V58" s="36">
        <f t="shared" si="42"/>
        <v>100</v>
      </c>
    </row>
    <row r="59" spans="1:24" x14ac:dyDescent="0.3">
      <c r="A59" t="s">
        <v>166</v>
      </c>
      <c r="B59">
        <v>40.555</v>
      </c>
      <c r="C59">
        <v>23.364699999999999</v>
      </c>
      <c r="D59">
        <v>35.878</v>
      </c>
      <c r="E59">
        <v>-5.4599999999999996E-3</v>
      </c>
      <c r="F59">
        <v>-1.0200000000000001E-3</v>
      </c>
      <c r="G59">
        <v>-4.3800000000000002E-3</v>
      </c>
      <c r="H59">
        <v>99.786900000000003</v>
      </c>
      <c r="J59">
        <f t="shared" si="2"/>
        <v>-3.62E-3</v>
      </c>
      <c r="K59" s="22">
        <f t="shared" si="1"/>
        <v>-36.200000000000003</v>
      </c>
      <c r="L59" s="3"/>
      <c r="N59" s="36">
        <f t="shared" si="34"/>
        <v>35.878</v>
      </c>
      <c r="O59" s="36">
        <f t="shared" si="35"/>
        <v>0.72878041172800989</v>
      </c>
      <c r="P59" s="36">
        <f t="shared" si="36"/>
        <v>0.64239928379588185</v>
      </c>
      <c r="Q59" s="36">
        <f t="shared" si="37"/>
        <v>0.54116626634641052</v>
      </c>
      <c r="R59" s="36">
        <f t="shared" si="38"/>
        <v>1.9123459618703023</v>
      </c>
      <c r="S59" s="36">
        <f t="shared" si="39"/>
        <v>38.109234744075913</v>
      </c>
      <c r="T59" s="36">
        <f t="shared" si="40"/>
        <v>33.59221064621623</v>
      </c>
      <c r="U59" s="38">
        <f t="shared" si="41"/>
        <v>28.29855460970786</v>
      </c>
      <c r="V59" s="36">
        <f t="shared" si="42"/>
        <v>100.00000000000001</v>
      </c>
    </row>
    <row r="60" spans="1:24" x14ac:dyDescent="0.3">
      <c r="A60" t="s">
        <v>167</v>
      </c>
      <c r="B60">
        <v>43.1083</v>
      </c>
      <c r="C60">
        <v>21.3172</v>
      </c>
      <c r="D60">
        <v>35.731099999999998</v>
      </c>
      <c r="E60">
        <v>-3.81E-3</v>
      </c>
      <c r="F60">
        <v>2.7999999999999998E-4</v>
      </c>
      <c r="G60">
        <v>-2.6700000000000001E-3</v>
      </c>
      <c r="H60">
        <v>100.15</v>
      </c>
      <c r="J60">
        <f t="shared" si="2"/>
        <v>-2.0666666666666667E-3</v>
      </c>
      <c r="K60" s="22">
        <f t="shared" si="1"/>
        <v>-20.666666666666668</v>
      </c>
      <c r="L60" s="3"/>
      <c r="N60" s="36">
        <f t="shared" si="34"/>
        <v>35.731099999999998</v>
      </c>
      <c r="O60" s="36">
        <f t="shared" si="35"/>
        <v>0.66491578290704922</v>
      </c>
      <c r="P60" s="36">
        <f t="shared" si="36"/>
        <v>0.63976902417188897</v>
      </c>
      <c r="Q60" s="36">
        <f t="shared" si="37"/>
        <v>0.57523752335201495</v>
      </c>
      <c r="R60" s="36">
        <f t="shared" si="38"/>
        <v>1.8799223304309534</v>
      </c>
      <c r="S60" s="36">
        <f t="shared" si="39"/>
        <v>35.369322026970337</v>
      </c>
      <c r="T60" s="36">
        <f t="shared" si="40"/>
        <v>34.031673214139026</v>
      </c>
      <c r="U60" s="38">
        <f t="shared" si="41"/>
        <v>30.599004758890622</v>
      </c>
      <c r="V60" s="36">
        <f t="shared" si="42"/>
        <v>100</v>
      </c>
    </row>
    <row r="61" spans="1:24" x14ac:dyDescent="0.3">
      <c r="K61" s="22"/>
      <c r="L61" s="3"/>
    </row>
    <row r="62" spans="1:24" x14ac:dyDescent="0.3">
      <c r="A62" s="1" t="s">
        <v>144</v>
      </c>
      <c r="B62" s="1" t="s">
        <v>143</v>
      </c>
      <c r="K62" s="22"/>
      <c r="L62" s="3"/>
    </row>
    <row r="63" spans="1:24" x14ac:dyDescent="0.3">
      <c r="A63" t="s">
        <v>0</v>
      </c>
      <c r="B63" t="s">
        <v>12</v>
      </c>
      <c r="C63" t="s">
        <v>13</v>
      </c>
      <c r="D63" t="s">
        <v>14</v>
      </c>
      <c r="E63" t="s">
        <v>15</v>
      </c>
      <c r="F63" t="s">
        <v>15</v>
      </c>
      <c r="G63" t="s">
        <v>15</v>
      </c>
      <c r="H63" t="s">
        <v>29</v>
      </c>
      <c r="K63" s="22"/>
      <c r="L63" s="3"/>
    </row>
    <row r="64" spans="1:24" x14ac:dyDescent="0.3">
      <c r="A64" t="s">
        <v>168</v>
      </c>
      <c r="B64">
        <v>42.406599999999997</v>
      </c>
      <c r="C64">
        <v>21.938800000000001</v>
      </c>
      <c r="D64">
        <v>35.754899999999999</v>
      </c>
      <c r="E64">
        <v>-3.6900000000000001E-3</v>
      </c>
      <c r="F64">
        <v>5.0000000000000001E-4</v>
      </c>
      <c r="G64">
        <v>1.4999999999999999E-4</v>
      </c>
      <c r="H64">
        <v>100.09699999999999</v>
      </c>
      <c r="J64">
        <f t="shared" si="2"/>
        <v>-1.0133333333333333E-3</v>
      </c>
      <c r="K64" s="22">
        <f t="shared" si="1"/>
        <v>-10.133333333333333</v>
      </c>
      <c r="L64" s="3"/>
      <c r="N64" s="36">
        <f t="shared" ref="N64:N66" si="43">D64</f>
        <v>35.754899999999999</v>
      </c>
      <c r="O64" s="36">
        <f t="shared" ref="O64:O66" si="44">C64/32.06</f>
        <v>0.68430442919525891</v>
      </c>
      <c r="P64" s="36">
        <f t="shared" ref="P64:P66" si="45">(N64)/55.85</f>
        <v>0.64019516562220224</v>
      </c>
      <c r="Q64" s="36">
        <f t="shared" ref="Q64:Q66" si="46">(B64)/74.94</f>
        <v>0.56587403255938085</v>
      </c>
      <c r="R64" s="36">
        <f t="shared" ref="R64:R66" si="47">SUM(O64:Q64)</f>
        <v>1.8903736273768419</v>
      </c>
      <c r="S64" s="36">
        <f t="shared" ref="S64:S66" si="48">100*O64/R64</f>
        <v>36.199427419267749</v>
      </c>
      <c r="T64" s="36">
        <f t="shared" ref="T64:T66" si="49">100*P64/R64</f>
        <v>33.866065223865959</v>
      </c>
      <c r="U64" s="38">
        <f t="shared" ref="U64:U66" si="50">100*Q64/R64</f>
        <v>29.934507356866288</v>
      </c>
      <c r="V64" s="36">
        <f t="shared" ref="V64:V66" si="51">SUM(S64:U64)</f>
        <v>100</v>
      </c>
    </row>
    <row r="65" spans="1:22" x14ac:dyDescent="0.3">
      <c r="A65" t="s">
        <v>169</v>
      </c>
      <c r="B65">
        <v>41.414499999999997</v>
      </c>
      <c r="C65">
        <v>22.926200000000001</v>
      </c>
      <c r="D65">
        <v>36.1098</v>
      </c>
      <c r="E65">
        <v>2.9199999999999999E-3</v>
      </c>
      <c r="F65">
        <v>-4.0499999999999998E-3</v>
      </c>
      <c r="G65">
        <v>-3.0699999999999998E-3</v>
      </c>
      <c r="H65">
        <v>100.446</v>
      </c>
      <c r="J65">
        <f t="shared" si="2"/>
        <v>-1.4E-3</v>
      </c>
      <c r="K65" s="22">
        <f t="shared" si="1"/>
        <v>-14</v>
      </c>
      <c r="L65" s="3"/>
      <c r="N65" s="36">
        <f t="shared" si="43"/>
        <v>36.1098</v>
      </c>
      <c r="O65" s="36">
        <f t="shared" si="44"/>
        <v>0.71510293200249531</v>
      </c>
      <c r="P65" s="36">
        <f t="shared" si="45"/>
        <v>0.64654968666069823</v>
      </c>
      <c r="Q65" s="36">
        <f t="shared" si="46"/>
        <v>0.55263544168668266</v>
      </c>
      <c r="R65" s="36">
        <f t="shared" si="47"/>
        <v>1.9142880603498762</v>
      </c>
      <c r="S65" s="36">
        <f t="shared" si="48"/>
        <v>37.356077531601763</v>
      </c>
      <c r="T65" s="36">
        <f t="shared" si="49"/>
        <v>33.774942238449093</v>
      </c>
      <c r="U65" s="38">
        <f t="shared" si="50"/>
        <v>28.868980229949145</v>
      </c>
      <c r="V65" s="36">
        <f t="shared" si="51"/>
        <v>100</v>
      </c>
    </row>
    <row r="66" spans="1:22" x14ac:dyDescent="0.3">
      <c r="A66" t="s">
        <v>170</v>
      </c>
      <c r="B66">
        <v>42.2</v>
      </c>
      <c r="C66">
        <v>22.19</v>
      </c>
      <c r="D66">
        <v>37.181399999999996</v>
      </c>
      <c r="E66">
        <v>2.0999999999999999E-3</v>
      </c>
      <c r="F66">
        <v>1.3600000000000001E-3</v>
      </c>
      <c r="G66">
        <v>-1.15E-3</v>
      </c>
      <c r="H66">
        <v>101.574</v>
      </c>
      <c r="J66">
        <f t="shared" si="2"/>
        <v>7.6999999999999996E-4</v>
      </c>
      <c r="K66" s="22">
        <f t="shared" si="1"/>
        <v>7.6999999999999993</v>
      </c>
      <c r="L66" s="3"/>
      <c r="N66" s="36">
        <f t="shared" si="43"/>
        <v>37.181399999999996</v>
      </c>
      <c r="O66" s="36">
        <f t="shared" si="44"/>
        <v>0.69213973799126638</v>
      </c>
      <c r="P66" s="36">
        <f t="shared" si="45"/>
        <v>0.66573679498657112</v>
      </c>
      <c r="Q66" s="36">
        <f t="shared" si="46"/>
        <v>0.56311716039498272</v>
      </c>
      <c r="R66" s="36">
        <f t="shared" si="47"/>
        <v>1.9209936933728202</v>
      </c>
      <c r="S66" s="36">
        <f t="shared" si="48"/>
        <v>36.030297256001354</v>
      </c>
      <c r="T66" s="36">
        <f t="shared" si="49"/>
        <v>34.655855315052669</v>
      </c>
      <c r="U66" s="38">
        <f t="shared" si="50"/>
        <v>29.313847428945973</v>
      </c>
      <c r="V66" s="36">
        <f t="shared" si="51"/>
        <v>100</v>
      </c>
    </row>
    <row r="68" spans="1:22" x14ac:dyDescent="0.3">
      <c r="B68" s="1"/>
    </row>
    <row r="69" spans="1:22" x14ac:dyDescent="0.3">
      <c r="A69" s="1"/>
      <c r="B69" s="1"/>
    </row>
    <row r="70" spans="1:22" x14ac:dyDescent="0.3">
      <c r="A70" s="1"/>
      <c r="B70" s="1"/>
    </row>
  </sheetData>
  <conditionalFormatting sqref="K4:K66">
    <cfRule type="cellIs" dxfId="108" priority="1" operator="greaterThan">
      <formula>465.6</formula>
    </cfRule>
  </conditionalFormatting>
  <pageMargins left="0.7" right="0.7" top="0.75" bottom="0.75" header="0.3" footer="0.3"/>
  <ignoredErrors>
    <ignoredError sqref="J29 J4 J5:J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AE63"/>
  <sheetViews>
    <sheetView topLeftCell="A25" workbookViewId="0">
      <selection activeCell="Y41" sqref="Y41"/>
    </sheetView>
  </sheetViews>
  <sheetFormatPr defaultRowHeight="14.4" x14ac:dyDescent="0.3"/>
  <sheetData>
    <row r="2" spans="1:31" x14ac:dyDescent="0.3">
      <c r="A2" s="1" t="s">
        <v>406</v>
      </c>
      <c r="B2" s="1" t="s">
        <v>412</v>
      </c>
    </row>
    <row r="3" spans="1:31" x14ac:dyDescent="0.3">
      <c r="A3" t="s">
        <v>0</v>
      </c>
      <c r="B3" t="s">
        <v>13</v>
      </c>
      <c r="C3" t="s">
        <v>380</v>
      </c>
      <c r="D3" t="s">
        <v>12</v>
      </c>
      <c r="E3" t="s">
        <v>15</v>
      </c>
      <c r="F3" t="s">
        <v>15</v>
      </c>
      <c r="G3" t="s">
        <v>15</v>
      </c>
      <c r="H3" t="s">
        <v>29</v>
      </c>
      <c r="W3" t="s">
        <v>61</v>
      </c>
      <c r="X3" t="s">
        <v>62</v>
      </c>
      <c r="Y3" t="s">
        <v>63</v>
      </c>
      <c r="Z3" t="s">
        <v>64</v>
      </c>
      <c r="AA3" t="s">
        <v>65</v>
      </c>
      <c r="AB3" t="s">
        <v>66</v>
      </c>
      <c r="AC3" t="s">
        <v>67</v>
      </c>
      <c r="AE3">
        <v>34.064621209728401</v>
      </c>
    </row>
    <row r="4" spans="1:31" x14ac:dyDescent="0.3">
      <c r="A4" t="s">
        <v>407</v>
      </c>
      <c r="B4">
        <v>51.766399999999997</v>
      </c>
      <c r="C4">
        <v>46.36</v>
      </c>
      <c r="D4">
        <v>1.36656</v>
      </c>
      <c r="E4">
        <v>-1.42E-3</v>
      </c>
      <c r="F4">
        <v>1.0499999999999999E-3</v>
      </c>
      <c r="G4">
        <v>-2.2699999999999999E-3</v>
      </c>
      <c r="H4">
        <v>99.490300000000005</v>
      </c>
      <c r="J4">
        <f>AVERAGE(E4:G4)</f>
        <v>-8.8000000000000003E-4</v>
      </c>
      <c r="K4" s="22">
        <f>J4*10000</f>
        <v>-8.8000000000000007</v>
      </c>
      <c r="M4" t="str">
        <f>A4</f>
        <v xml:space="preserve"> 2144 G</v>
      </c>
      <c r="N4">
        <f>D4</f>
        <v>1.36656</v>
      </c>
      <c r="O4">
        <f>B4</f>
        <v>51.766399999999997</v>
      </c>
      <c r="P4">
        <f>C4</f>
        <v>46.36</v>
      </c>
      <c r="Q4">
        <f>E4</f>
        <v>-1.42E-3</v>
      </c>
      <c r="R4">
        <f>F4</f>
        <v>1.0499999999999999E-3</v>
      </c>
      <c r="S4">
        <f>G4</f>
        <v>-2.2699999999999999E-3</v>
      </c>
      <c r="T4">
        <f>H4</f>
        <v>99.490300000000005</v>
      </c>
      <c r="W4">
        <f>B4/32.06</f>
        <v>1.6146724890829693</v>
      </c>
      <c r="X4">
        <f>(C4)/55.85</f>
        <v>0.83008057296329452</v>
      </c>
      <c r="Y4">
        <f>(D4)/74.94</f>
        <v>1.8235388310648519E-2</v>
      </c>
      <c r="Z4">
        <f>SUM(W4:Y4)</f>
        <v>2.4629884503569119</v>
      </c>
      <c r="AA4">
        <f>100*W4/Z4</f>
        <v>65.557452729792018</v>
      </c>
      <c r="AB4">
        <f>100*X4/Z4</f>
        <v>33.702170744771763</v>
      </c>
      <c r="AC4">
        <f>100*Y4/Z4</f>
        <v>0.74037652543624499</v>
      </c>
      <c r="AE4">
        <v>34.041892692973079</v>
      </c>
    </row>
    <row r="5" spans="1:31" x14ac:dyDescent="0.3">
      <c r="A5" t="s">
        <v>408</v>
      </c>
      <c r="B5">
        <v>52.729300000000002</v>
      </c>
      <c r="C5">
        <v>46.847999999999999</v>
      </c>
      <c r="D5">
        <v>4.2930000000000003E-2</v>
      </c>
      <c r="E5">
        <v>1.81E-3</v>
      </c>
      <c r="F5">
        <v>6.4999999999999997E-4</v>
      </c>
      <c r="G5">
        <v>-5.1500000000000001E-3</v>
      </c>
      <c r="H5">
        <v>99.617500000000007</v>
      </c>
      <c r="J5">
        <f>AVERAGE(E5:G5)</f>
        <v>-8.9666666666666671E-4</v>
      </c>
      <c r="K5" s="22">
        <f>J5*10000</f>
        <v>-8.9666666666666668</v>
      </c>
      <c r="M5" t="str">
        <f t="shared" ref="M5:M36" si="0">A5</f>
        <v xml:space="preserve"> 2145 G</v>
      </c>
      <c r="N5">
        <f t="shared" ref="N5:N36" si="1">D5</f>
        <v>4.2930000000000003E-2</v>
      </c>
      <c r="O5">
        <f t="shared" ref="O5:O36" si="2">B5</f>
        <v>52.729300000000002</v>
      </c>
      <c r="P5">
        <f t="shared" ref="P5:P36" si="3">C5</f>
        <v>46.847999999999999</v>
      </c>
      <c r="Q5">
        <f t="shared" ref="Q5:Q36" si="4">E5</f>
        <v>1.81E-3</v>
      </c>
      <c r="R5">
        <f t="shared" ref="R5:R36" si="5">F5</f>
        <v>6.4999999999999997E-4</v>
      </c>
      <c r="S5">
        <f t="shared" ref="S5:S36" si="6">G5</f>
        <v>-5.1500000000000001E-3</v>
      </c>
      <c r="T5">
        <f t="shared" ref="T5:T36" si="7">H5</f>
        <v>99.617500000000007</v>
      </c>
      <c r="W5">
        <f t="shared" ref="W5:W31" si="8">B5/32.06</f>
        <v>1.6447067997504679</v>
      </c>
      <c r="X5">
        <f t="shared" ref="X5:X31" si="9">(C5)/55.85</f>
        <v>0.8388182632050134</v>
      </c>
      <c r="Y5">
        <f t="shared" ref="Y5:Y31" si="10">(D5)/74.94</f>
        <v>5.728582866293035E-4</v>
      </c>
      <c r="Z5">
        <f t="shared" ref="Z5:Z31" si="11">SUM(W5:Y5)</f>
        <v>2.4840979212421104</v>
      </c>
      <c r="AA5">
        <f t="shared" ref="AA5:AA31" si="12">100*W5/Z5</f>
        <v>66.20941894786796</v>
      </c>
      <c r="AB5">
        <f t="shared" ref="AB5:AB31" si="13">100*X5/Z5</f>
        <v>33.767520033412517</v>
      </c>
      <c r="AC5">
        <f t="shared" ref="AC5:AC31" si="14">100*Y5/Z5</f>
        <v>2.3061018719538244E-2</v>
      </c>
      <c r="AE5">
        <v>33.213394189236666</v>
      </c>
    </row>
    <row r="6" spans="1:31" x14ac:dyDescent="0.3">
      <c r="A6" t="s">
        <v>409</v>
      </c>
      <c r="B6">
        <v>52.353000000000002</v>
      </c>
      <c r="C6">
        <v>46.617699999999999</v>
      </c>
      <c r="D6">
        <v>0.46604000000000001</v>
      </c>
      <c r="E6">
        <v>-4.4099999999999999E-3</v>
      </c>
      <c r="F6">
        <v>1.9599999999999999E-3</v>
      </c>
      <c r="G6">
        <v>1.7799999999999999E-3</v>
      </c>
      <c r="H6">
        <v>99.436099999999996</v>
      </c>
      <c r="J6">
        <f>AVERAGE(E6:G6)</f>
        <v>-2.2333333333333333E-4</v>
      </c>
      <c r="K6" s="22">
        <f>J6*10000</f>
        <v>-2.2333333333333334</v>
      </c>
      <c r="M6" t="str">
        <f t="shared" si="0"/>
        <v xml:space="preserve"> 2146 G</v>
      </c>
      <c r="N6">
        <f t="shared" si="1"/>
        <v>0.46604000000000001</v>
      </c>
      <c r="O6">
        <f t="shared" si="2"/>
        <v>52.353000000000002</v>
      </c>
      <c r="P6">
        <f t="shared" si="3"/>
        <v>46.617699999999999</v>
      </c>
      <c r="Q6">
        <f t="shared" si="4"/>
        <v>-4.4099999999999999E-3</v>
      </c>
      <c r="R6">
        <f t="shared" si="5"/>
        <v>1.9599999999999999E-3</v>
      </c>
      <c r="S6">
        <f t="shared" si="6"/>
        <v>1.7799999999999999E-3</v>
      </c>
      <c r="T6">
        <f t="shared" si="7"/>
        <v>99.436099999999996</v>
      </c>
      <c r="W6">
        <f t="shared" si="8"/>
        <v>1.6329694323144104</v>
      </c>
      <c r="X6">
        <f t="shared" si="9"/>
        <v>0.83469471799462847</v>
      </c>
      <c r="Y6">
        <f t="shared" si="10"/>
        <v>6.2188417400587141E-3</v>
      </c>
      <c r="Z6">
        <f t="shared" si="11"/>
        <v>2.4738829920490977</v>
      </c>
      <c r="AA6">
        <f t="shared" si="12"/>
        <v>66.008353570588028</v>
      </c>
      <c r="AB6">
        <f t="shared" si="13"/>
        <v>33.740266644674954</v>
      </c>
      <c r="AC6">
        <f t="shared" si="14"/>
        <v>0.25137978473701766</v>
      </c>
      <c r="AE6">
        <v>33.563266271761393</v>
      </c>
    </row>
    <row r="7" spans="1:31" x14ac:dyDescent="0.3">
      <c r="A7" t="s">
        <v>410</v>
      </c>
      <c r="B7">
        <v>52.338500000000003</v>
      </c>
      <c r="C7">
        <v>46.430700000000002</v>
      </c>
      <c r="D7">
        <v>0.65724000000000005</v>
      </c>
      <c r="E7">
        <v>-2.6700000000000001E-3</v>
      </c>
      <c r="F7">
        <v>9.3999999999999997E-4</v>
      </c>
      <c r="G7">
        <v>-2.48E-3</v>
      </c>
      <c r="H7">
        <v>99.422200000000004</v>
      </c>
      <c r="J7">
        <f>AVERAGE(E7:G7)</f>
        <v>-1.4033333333333335E-3</v>
      </c>
      <c r="K7" s="22">
        <f>J7*10000</f>
        <v>-14.033333333333335</v>
      </c>
      <c r="M7" t="str">
        <f t="shared" si="0"/>
        <v xml:space="preserve"> 2147 G</v>
      </c>
      <c r="N7">
        <f t="shared" si="1"/>
        <v>0.65724000000000005</v>
      </c>
      <c r="O7">
        <f t="shared" si="2"/>
        <v>52.338500000000003</v>
      </c>
      <c r="P7">
        <f t="shared" si="3"/>
        <v>46.430700000000002</v>
      </c>
      <c r="Q7">
        <f t="shared" si="4"/>
        <v>-2.6700000000000001E-3</v>
      </c>
      <c r="R7">
        <f t="shared" si="5"/>
        <v>9.3999999999999997E-4</v>
      </c>
      <c r="S7">
        <f t="shared" si="6"/>
        <v>-2.48E-3</v>
      </c>
      <c r="T7">
        <f t="shared" si="7"/>
        <v>99.422200000000004</v>
      </c>
      <c r="W7">
        <f t="shared" si="8"/>
        <v>1.6325171553337492</v>
      </c>
      <c r="X7">
        <f t="shared" si="9"/>
        <v>0.83134646374216647</v>
      </c>
      <c r="Y7">
        <f t="shared" si="10"/>
        <v>8.770216172938352E-3</v>
      </c>
      <c r="Z7">
        <f t="shared" si="11"/>
        <v>2.4726338352488542</v>
      </c>
      <c r="AA7">
        <f t="shared" si="12"/>
        <v>66.023409210909193</v>
      </c>
      <c r="AB7">
        <f t="shared" si="13"/>
        <v>33.6218995263606</v>
      </c>
      <c r="AC7">
        <f t="shared" si="14"/>
        <v>0.35469126273020074</v>
      </c>
      <c r="AE7">
        <v>33.716739335292182</v>
      </c>
    </row>
    <row r="8" spans="1:31" x14ac:dyDescent="0.3">
      <c r="A8" t="s">
        <v>411</v>
      </c>
      <c r="B8">
        <v>52.489400000000003</v>
      </c>
      <c r="C8">
        <v>46.498899999999999</v>
      </c>
      <c r="D8">
        <v>0.42105999999999999</v>
      </c>
      <c r="E8">
        <v>-3.0200000000000001E-3</v>
      </c>
      <c r="F8">
        <v>2.7E-4</v>
      </c>
      <c r="G8">
        <v>2E-3</v>
      </c>
      <c r="H8">
        <v>99.408500000000004</v>
      </c>
      <c r="J8">
        <f>AVERAGE(E8:G8)</f>
        <v>-2.5000000000000006E-4</v>
      </c>
      <c r="K8" s="22">
        <f>J8*10000</f>
        <v>-2.5000000000000004</v>
      </c>
      <c r="M8" t="str">
        <f t="shared" si="0"/>
        <v xml:space="preserve"> 2148 G</v>
      </c>
      <c r="N8">
        <f t="shared" si="1"/>
        <v>0.42105999999999999</v>
      </c>
      <c r="O8">
        <f t="shared" si="2"/>
        <v>52.489400000000003</v>
      </c>
      <c r="P8">
        <f t="shared" si="3"/>
        <v>46.498899999999999</v>
      </c>
      <c r="Q8">
        <f t="shared" si="4"/>
        <v>-3.0200000000000001E-3</v>
      </c>
      <c r="R8">
        <f t="shared" si="5"/>
        <v>2.7E-4</v>
      </c>
      <c r="S8">
        <f t="shared" si="6"/>
        <v>2E-3</v>
      </c>
      <c r="T8">
        <f t="shared" si="7"/>
        <v>99.408500000000004</v>
      </c>
      <c r="W8">
        <f t="shared" si="8"/>
        <v>1.6372239550842171</v>
      </c>
      <c r="X8">
        <f t="shared" si="9"/>
        <v>0.83256759176365258</v>
      </c>
      <c r="Y8">
        <f t="shared" si="10"/>
        <v>5.6186282359220715E-3</v>
      </c>
      <c r="Z8">
        <f t="shared" si="11"/>
        <v>2.475410175083792</v>
      </c>
      <c r="AA8">
        <f t="shared" si="12"/>
        <v>66.139501710208393</v>
      </c>
      <c r="AB8">
        <f t="shared" si="13"/>
        <v>33.633520623929343</v>
      </c>
      <c r="AC8">
        <f t="shared" si="14"/>
        <v>0.2269776658622599</v>
      </c>
      <c r="AE8">
        <v>33.562570967403616</v>
      </c>
    </row>
    <row r="9" spans="1:31" x14ac:dyDescent="0.3">
      <c r="AE9">
        <v>33.793265232304357</v>
      </c>
    </row>
    <row r="10" spans="1:31" x14ac:dyDescent="0.3">
      <c r="AE10">
        <v>34.899956908739988</v>
      </c>
    </row>
    <row r="11" spans="1:31" x14ac:dyDescent="0.3">
      <c r="A11" s="1" t="s">
        <v>413</v>
      </c>
      <c r="B11" s="1" t="s">
        <v>417</v>
      </c>
      <c r="AE11">
        <v>33.101934773973205</v>
      </c>
    </row>
    <row r="12" spans="1:31" x14ac:dyDescent="0.3">
      <c r="A12" t="s">
        <v>0</v>
      </c>
      <c r="B12" t="s">
        <v>13</v>
      </c>
      <c r="C12" t="s">
        <v>380</v>
      </c>
      <c r="D12" t="s">
        <v>12</v>
      </c>
      <c r="E12" t="s">
        <v>15</v>
      </c>
      <c r="F12" t="s">
        <v>15</v>
      </c>
      <c r="G12" t="s">
        <v>15</v>
      </c>
      <c r="H12" t="s">
        <v>29</v>
      </c>
      <c r="AE12">
        <v>32.642970296271379</v>
      </c>
    </row>
    <row r="13" spans="1:31" x14ac:dyDescent="0.3">
      <c r="A13" t="s">
        <v>420</v>
      </c>
      <c r="B13">
        <v>18.148</v>
      </c>
      <c r="C13">
        <v>34.6541</v>
      </c>
      <c r="D13">
        <v>45.939300000000003</v>
      </c>
      <c r="E13">
        <v>1.16E-3</v>
      </c>
      <c r="F13">
        <v>-4.0699999999999998E-3</v>
      </c>
      <c r="G13">
        <v>2.5100000000000001E-3</v>
      </c>
      <c r="H13">
        <v>98.741</v>
      </c>
      <c r="J13">
        <f>AVERAGE(E13:G13)</f>
        <v>-1.3333333333333326E-4</v>
      </c>
      <c r="K13" s="22">
        <f>J13*10000</f>
        <v>-1.3333333333333326</v>
      </c>
      <c r="M13" t="str">
        <f t="shared" si="0"/>
        <v xml:space="preserve"> 2149 G</v>
      </c>
      <c r="N13">
        <f t="shared" si="1"/>
        <v>45.939300000000003</v>
      </c>
      <c r="O13">
        <f>B13</f>
        <v>18.148</v>
      </c>
      <c r="P13">
        <f t="shared" si="3"/>
        <v>34.6541</v>
      </c>
      <c r="Q13">
        <f t="shared" si="4"/>
        <v>1.16E-3</v>
      </c>
      <c r="R13">
        <f t="shared" si="5"/>
        <v>-4.0699999999999998E-3</v>
      </c>
      <c r="S13">
        <f t="shared" si="6"/>
        <v>2.5100000000000001E-3</v>
      </c>
      <c r="T13">
        <f t="shared" si="7"/>
        <v>98.741</v>
      </c>
      <c r="W13">
        <f t="shared" si="8"/>
        <v>0.56606363069245158</v>
      </c>
      <c r="X13">
        <f t="shared" si="9"/>
        <v>0.6204852282900627</v>
      </c>
      <c r="Y13">
        <f t="shared" si="10"/>
        <v>0.61301441152922342</v>
      </c>
      <c r="Z13">
        <f t="shared" si="11"/>
        <v>1.7995632705117375</v>
      </c>
      <c r="AA13">
        <f t="shared" si="12"/>
        <v>31.455611479083</v>
      </c>
      <c r="AB13">
        <f t="shared" si="13"/>
        <v>34.47976731118861</v>
      </c>
      <c r="AC13">
        <f t="shared" si="14"/>
        <v>34.064621209728401</v>
      </c>
      <c r="AE13">
        <v>32.926628566037962</v>
      </c>
    </row>
    <row r="14" spans="1:31" x14ac:dyDescent="0.3">
      <c r="A14" t="s">
        <v>421</v>
      </c>
      <c r="B14">
        <v>18.194400000000002</v>
      </c>
      <c r="C14">
        <v>34.660299999999999</v>
      </c>
      <c r="D14">
        <v>45.953099999999999</v>
      </c>
      <c r="E14">
        <v>-4.6899999999999997E-3</v>
      </c>
      <c r="F14">
        <v>2.2399999999999998E-3</v>
      </c>
      <c r="G14">
        <v>-9.3000000000000005E-4</v>
      </c>
      <c r="H14">
        <v>98.804500000000004</v>
      </c>
      <c r="J14">
        <f t="shared" ref="J14:J19" si="15">AVERAGE(E14:G14)</f>
        <v>-1.1266666666666667E-3</v>
      </c>
      <c r="K14" s="22">
        <f t="shared" ref="K14:K19" si="16">J14*10000</f>
        <v>-11.266666666666666</v>
      </c>
      <c r="M14" t="str">
        <f t="shared" si="0"/>
        <v xml:space="preserve"> 2150 G</v>
      </c>
      <c r="N14">
        <f t="shared" si="1"/>
        <v>45.953099999999999</v>
      </c>
      <c r="O14">
        <f t="shared" si="2"/>
        <v>18.194400000000002</v>
      </c>
      <c r="P14">
        <f t="shared" si="3"/>
        <v>34.660299999999999</v>
      </c>
      <c r="Q14">
        <f t="shared" si="4"/>
        <v>-4.6899999999999997E-3</v>
      </c>
      <c r="R14">
        <f t="shared" si="5"/>
        <v>2.2399999999999998E-3</v>
      </c>
      <c r="S14">
        <f t="shared" si="6"/>
        <v>-9.3000000000000005E-4</v>
      </c>
      <c r="T14">
        <f t="shared" si="7"/>
        <v>98.804500000000004</v>
      </c>
      <c r="W14">
        <f t="shared" si="8"/>
        <v>0.56751091703056766</v>
      </c>
      <c r="X14">
        <f t="shared" si="9"/>
        <v>0.62059623992837953</v>
      </c>
      <c r="Y14">
        <f t="shared" si="10"/>
        <v>0.61319855884707763</v>
      </c>
      <c r="Z14">
        <f t="shared" si="11"/>
        <v>1.8013057158060248</v>
      </c>
      <c r="AA14">
        <f t="shared" si="12"/>
        <v>31.505530241246433</v>
      </c>
      <c r="AB14">
        <f t="shared" si="13"/>
        <v>34.452577065780488</v>
      </c>
      <c r="AC14">
        <f t="shared" si="14"/>
        <v>34.041892692973079</v>
      </c>
      <c r="AE14">
        <v>32.452015927794882</v>
      </c>
    </row>
    <row r="15" spans="1:31" x14ac:dyDescent="0.3">
      <c r="A15" s="1" t="s">
        <v>422</v>
      </c>
      <c r="B15" s="1">
        <v>18.756</v>
      </c>
      <c r="C15">
        <v>34.883499999999998</v>
      </c>
      <c r="D15">
        <v>45.080300000000001</v>
      </c>
      <c r="E15">
        <v>-8.3000000000000001E-4</v>
      </c>
      <c r="F15">
        <v>2.0300000000000001E-3</v>
      </c>
      <c r="G15">
        <v>2.1199999999999999E-3</v>
      </c>
      <c r="H15">
        <v>98.723100000000002</v>
      </c>
      <c r="J15">
        <f t="shared" si="15"/>
        <v>1.1066666666666666E-3</v>
      </c>
      <c r="K15" s="22">
        <f t="shared" si="16"/>
        <v>11.066666666666666</v>
      </c>
      <c r="M15" t="str">
        <f t="shared" si="0"/>
        <v xml:space="preserve"> 2151 G</v>
      </c>
      <c r="N15">
        <f t="shared" si="1"/>
        <v>45.080300000000001</v>
      </c>
      <c r="O15">
        <f t="shared" si="2"/>
        <v>18.756</v>
      </c>
      <c r="P15">
        <f t="shared" si="3"/>
        <v>34.883499999999998</v>
      </c>
      <c r="Q15">
        <f t="shared" si="4"/>
        <v>-8.3000000000000001E-4</v>
      </c>
      <c r="R15">
        <f t="shared" si="5"/>
        <v>2.0300000000000001E-3</v>
      </c>
      <c r="S15">
        <f t="shared" si="6"/>
        <v>2.1199999999999999E-3</v>
      </c>
      <c r="T15">
        <f t="shared" si="7"/>
        <v>98.723100000000002</v>
      </c>
      <c r="W15">
        <f t="shared" si="8"/>
        <v>0.58502807236431686</v>
      </c>
      <c r="X15">
        <f t="shared" si="9"/>
        <v>0.6245926589077887</v>
      </c>
      <c r="Y15">
        <f t="shared" si="10"/>
        <v>0.60155190819322124</v>
      </c>
      <c r="Z15">
        <f t="shared" si="11"/>
        <v>1.8111726394653269</v>
      </c>
      <c r="AA15">
        <f t="shared" si="12"/>
        <v>32.301066149995613</v>
      </c>
      <c r="AB15">
        <f t="shared" si="13"/>
        <v>34.485539660767714</v>
      </c>
      <c r="AC15">
        <f t="shared" si="14"/>
        <v>33.213394189236666</v>
      </c>
      <c r="AE15">
        <v>35.572803531258643</v>
      </c>
    </row>
    <row r="16" spans="1:31" x14ac:dyDescent="0.3">
      <c r="A16" t="s">
        <v>423</v>
      </c>
      <c r="B16">
        <v>18.472200000000001</v>
      </c>
      <c r="C16">
        <v>34.8523</v>
      </c>
      <c r="D16">
        <v>45.438800000000001</v>
      </c>
      <c r="E16">
        <v>-1.82E-3</v>
      </c>
      <c r="F16">
        <v>-2.0699999999999998E-3</v>
      </c>
      <c r="G16">
        <v>2.0200000000000001E-3</v>
      </c>
      <c r="H16">
        <v>98.761499999999998</v>
      </c>
      <c r="J16">
        <f t="shared" si="15"/>
        <v>-6.2333333333333327E-4</v>
      </c>
      <c r="K16" s="22">
        <f t="shared" si="16"/>
        <v>-6.2333333333333325</v>
      </c>
      <c r="M16" t="str">
        <f t="shared" si="0"/>
        <v xml:space="preserve"> 2152 G</v>
      </c>
      <c r="N16">
        <f t="shared" si="1"/>
        <v>45.438800000000001</v>
      </c>
      <c r="O16">
        <f t="shared" si="2"/>
        <v>18.472200000000001</v>
      </c>
      <c r="P16">
        <f t="shared" si="3"/>
        <v>34.8523</v>
      </c>
      <c r="Q16">
        <f t="shared" si="4"/>
        <v>-1.82E-3</v>
      </c>
      <c r="R16">
        <f t="shared" si="5"/>
        <v>-2.0699999999999998E-3</v>
      </c>
      <c r="S16">
        <f t="shared" si="6"/>
        <v>2.0200000000000001E-3</v>
      </c>
      <c r="T16">
        <f t="shared" si="7"/>
        <v>98.761499999999998</v>
      </c>
      <c r="W16">
        <f t="shared" si="8"/>
        <v>0.5761759201497193</v>
      </c>
      <c r="X16">
        <f t="shared" si="9"/>
        <v>0.62403401969561323</v>
      </c>
      <c r="Y16">
        <f t="shared" si="10"/>
        <v>0.60633573525487061</v>
      </c>
      <c r="Z16">
        <f t="shared" si="11"/>
        <v>1.8065456751002031</v>
      </c>
      <c r="AA16">
        <f t="shared" si="12"/>
        <v>31.893792008207086</v>
      </c>
      <c r="AB16">
        <f t="shared" si="13"/>
        <v>34.542941720031521</v>
      </c>
      <c r="AC16">
        <f t="shared" si="14"/>
        <v>33.563266271761393</v>
      </c>
      <c r="AE16">
        <v>36.744625506147315</v>
      </c>
    </row>
    <row r="17" spans="1:31" x14ac:dyDescent="0.3">
      <c r="A17" t="s">
        <v>424</v>
      </c>
      <c r="B17">
        <v>18.376300000000001</v>
      </c>
      <c r="C17">
        <v>34.774299999999997</v>
      </c>
      <c r="D17">
        <v>45.585000000000001</v>
      </c>
      <c r="E17">
        <v>3.9699999999999996E-3</v>
      </c>
      <c r="F17">
        <v>3.6000000000000002E-4</v>
      </c>
      <c r="G17">
        <v>-1.7000000000000001E-4</v>
      </c>
      <c r="H17">
        <v>98.739800000000002</v>
      </c>
      <c r="J17">
        <f t="shared" si="15"/>
        <v>1.3866666666666665E-3</v>
      </c>
      <c r="K17" s="22">
        <f t="shared" si="16"/>
        <v>13.866666666666665</v>
      </c>
      <c r="M17" t="str">
        <f t="shared" si="0"/>
        <v xml:space="preserve"> 2153 G</v>
      </c>
      <c r="N17">
        <f t="shared" si="1"/>
        <v>45.585000000000001</v>
      </c>
      <c r="O17">
        <f t="shared" si="2"/>
        <v>18.376300000000001</v>
      </c>
      <c r="P17">
        <f t="shared" si="3"/>
        <v>34.774299999999997</v>
      </c>
      <c r="Q17">
        <f t="shared" si="4"/>
        <v>3.9699999999999996E-3</v>
      </c>
      <c r="R17">
        <f t="shared" si="5"/>
        <v>3.6000000000000002E-4</v>
      </c>
      <c r="S17">
        <f t="shared" si="6"/>
        <v>-1.7000000000000001E-4</v>
      </c>
      <c r="T17">
        <f t="shared" si="7"/>
        <v>98.739800000000002</v>
      </c>
      <c r="W17">
        <f t="shared" si="8"/>
        <v>0.57318465377417338</v>
      </c>
      <c r="X17">
        <f t="shared" si="9"/>
        <v>0.62263742166517455</v>
      </c>
      <c r="Y17">
        <f t="shared" si="10"/>
        <v>0.60828662930344279</v>
      </c>
      <c r="Z17">
        <f t="shared" si="11"/>
        <v>1.8041087047427906</v>
      </c>
      <c r="AA17">
        <f t="shared" si="12"/>
        <v>31.771070793424922</v>
      </c>
      <c r="AB17">
        <f t="shared" si="13"/>
        <v>34.512189871282899</v>
      </c>
      <c r="AC17">
        <f t="shared" si="14"/>
        <v>33.716739335292182</v>
      </c>
      <c r="AE17">
        <v>32.69987511379771</v>
      </c>
    </row>
    <row r="18" spans="1:31" x14ac:dyDescent="0.3">
      <c r="A18" t="s">
        <v>425</v>
      </c>
      <c r="B18">
        <v>18.450900000000001</v>
      </c>
      <c r="C18">
        <v>34.742199999999997</v>
      </c>
      <c r="D18">
        <v>45.337600000000002</v>
      </c>
      <c r="E18">
        <v>-1.5299999999999999E-3</v>
      </c>
      <c r="F18">
        <v>1E-3</v>
      </c>
      <c r="G18">
        <v>1.9000000000000001E-4</v>
      </c>
      <c r="H18">
        <v>98.5304</v>
      </c>
      <c r="J18">
        <f t="shared" si="15"/>
        <v>-1.1333333333333329E-4</v>
      </c>
      <c r="K18" s="22">
        <f t="shared" si="16"/>
        <v>-1.1333333333333329</v>
      </c>
      <c r="M18" t="str">
        <f t="shared" si="0"/>
        <v xml:space="preserve"> 2154 G</v>
      </c>
      <c r="N18">
        <f t="shared" si="1"/>
        <v>45.337600000000002</v>
      </c>
      <c r="O18">
        <f t="shared" si="2"/>
        <v>18.450900000000001</v>
      </c>
      <c r="P18">
        <f t="shared" si="3"/>
        <v>34.742199999999997</v>
      </c>
      <c r="Q18">
        <f t="shared" si="4"/>
        <v>-1.5299999999999999E-3</v>
      </c>
      <c r="R18">
        <f t="shared" si="5"/>
        <v>1E-3</v>
      </c>
      <c r="S18">
        <f t="shared" si="6"/>
        <v>1.9000000000000001E-4</v>
      </c>
      <c r="T18">
        <f t="shared" si="7"/>
        <v>98.5304</v>
      </c>
      <c r="W18">
        <f t="shared" si="8"/>
        <v>0.57551154086088585</v>
      </c>
      <c r="X18">
        <f t="shared" si="9"/>
        <v>0.62206266786034015</v>
      </c>
      <c r="Y18">
        <f t="shared" si="10"/>
        <v>0.60498532159060581</v>
      </c>
      <c r="Z18">
        <f t="shared" si="11"/>
        <v>1.8025595303118318</v>
      </c>
      <c r="AA18">
        <f t="shared" si="12"/>
        <v>31.927463763780711</v>
      </c>
      <c r="AB18">
        <f t="shared" si="13"/>
        <v>34.509965268815677</v>
      </c>
      <c r="AC18">
        <f t="shared" si="14"/>
        <v>33.562570967403616</v>
      </c>
      <c r="AE18">
        <v>35.628297716950485</v>
      </c>
    </row>
    <row r="19" spans="1:31" x14ac:dyDescent="0.3">
      <c r="A19" t="s">
        <v>426</v>
      </c>
      <c r="B19">
        <v>18.285399999999999</v>
      </c>
      <c r="C19">
        <v>34.5976</v>
      </c>
      <c r="D19">
        <v>45.511800000000001</v>
      </c>
      <c r="E19">
        <v>-3.5100000000000001E-3</v>
      </c>
      <c r="F19">
        <v>1.1199999999999999E-3</v>
      </c>
      <c r="G19">
        <v>-1.47E-3</v>
      </c>
      <c r="H19">
        <v>98.390900000000002</v>
      </c>
      <c r="J19">
        <f t="shared" si="15"/>
        <v>-1.2866666666666666E-3</v>
      </c>
      <c r="K19" s="22">
        <f t="shared" si="16"/>
        <v>-12.866666666666667</v>
      </c>
      <c r="M19" t="str">
        <f t="shared" si="0"/>
        <v xml:space="preserve"> 2155 G</v>
      </c>
      <c r="N19">
        <f t="shared" si="1"/>
        <v>45.511800000000001</v>
      </c>
      <c r="O19">
        <f t="shared" si="2"/>
        <v>18.285399999999999</v>
      </c>
      <c r="P19">
        <f t="shared" si="3"/>
        <v>34.5976</v>
      </c>
      <c r="Q19">
        <f t="shared" si="4"/>
        <v>-3.5100000000000001E-3</v>
      </c>
      <c r="R19">
        <f t="shared" si="5"/>
        <v>1.1199999999999999E-3</v>
      </c>
      <c r="S19">
        <f t="shared" si="6"/>
        <v>-1.47E-3</v>
      </c>
      <c r="T19">
        <f t="shared" si="7"/>
        <v>98.390900000000002</v>
      </c>
      <c r="W19">
        <f t="shared" si="8"/>
        <v>0.57034934497816592</v>
      </c>
      <c r="X19">
        <f t="shared" si="9"/>
        <v>0.61947358997314228</v>
      </c>
      <c r="Y19">
        <f t="shared" si="10"/>
        <v>0.60730984787830267</v>
      </c>
      <c r="Z19">
        <f t="shared" si="11"/>
        <v>1.7971327828296109</v>
      </c>
      <c r="AA19">
        <f t="shared" si="12"/>
        <v>31.736627945773872</v>
      </c>
      <c r="AB19">
        <f t="shared" si="13"/>
        <v>34.470106821921767</v>
      </c>
      <c r="AC19">
        <f t="shared" si="14"/>
        <v>33.793265232304357</v>
      </c>
      <c r="AE19">
        <v>36.358132576312329</v>
      </c>
    </row>
    <row r="20" spans="1:31" x14ac:dyDescent="0.3">
      <c r="AE20">
        <v>36.097078077950357</v>
      </c>
    </row>
    <row r="21" spans="1:31" x14ac:dyDescent="0.3">
      <c r="AE21">
        <v>35.548529329848726</v>
      </c>
    </row>
    <row r="22" spans="1:31" x14ac:dyDescent="0.3">
      <c r="A22" s="1" t="s">
        <v>414</v>
      </c>
      <c r="B22" s="1" t="s">
        <v>418</v>
      </c>
      <c r="AE22">
        <v>35.79065100688247</v>
      </c>
    </row>
    <row r="23" spans="1:31" x14ac:dyDescent="0.3">
      <c r="A23" t="s">
        <v>0</v>
      </c>
      <c r="B23" t="s">
        <v>13</v>
      </c>
      <c r="C23" t="s">
        <v>380</v>
      </c>
      <c r="D23" t="s">
        <v>12</v>
      </c>
      <c r="E23" t="s">
        <v>15</v>
      </c>
      <c r="F23" t="s">
        <v>15</v>
      </c>
      <c r="G23" t="s">
        <v>15</v>
      </c>
      <c r="H23" t="s">
        <v>29</v>
      </c>
      <c r="AE23">
        <v>35.863400093132626</v>
      </c>
    </row>
    <row r="24" spans="1:31" x14ac:dyDescent="0.3">
      <c r="A24" t="s">
        <v>427</v>
      </c>
      <c r="B24">
        <v>17.646100000000001</v>
      </c>
      <c r="C24">
        <v>34.414000000000001</v>
      </c>
      <c r="D24">
        <v>46.868099999999998</v>
      </c>
      <c r="E24">
        <v>3.9899999999999996E-3</v>
      </c>
      <c r="F24">
        <v>-9.3999999999999997E-4</v>
      </c>
      <c r="G24">
        <v>5.2199999999999998E-3</v>
      </c>
      <c r="H24">
        <v>98.936599999999999</v>
      </c>
      <c r="J24">
        <f t="shared" ref="J24" si="17">AVERAGE(E24:G24)</f>
        <v>2.7566666666666664E-3</v>
      </c>
      <c r="K24" s="22">
        <f t="shared" ref="K24:K31" si="18">J24*10000</f>
        <v>27.566666666666663</v>
      </c>
      <c r="M24" t="str">
        <f t="shared" si="0"/>
        <v xml:space="preserve"> 2156 G</v>
      </c>
      <c r="N24">
        <f t="shared" si="1"/>
        <v>46.868099999999998</v>
      </c>
      <c r="O24">
        <f t="shared" si="2"/>
        <v>17.646100000000001</v>
      </c>
      <c r="P24">
        <f t="shared" si="3"/>
        <v>34.414000000000001</v>
      </c>
      <c r="Q24">
        <f t="shared" si="4"/>
        <v>3.9899999999999996E-3</v>
      </c>
      <c r="R24">
        <f t="shared" si="5"/>
        <v>-9.3999999999999997E-4</v>
      </c>
      <c r="S24">
        <f t="shared" si="6"/>
        <v>5.2199999999999998E-3</v>
      </c>
      <c r="T24">
        <f t="shared" si="7"/>
        <v>98.936599999999999</v>
      </c>
      <c r="W24">
        <f t="shared" si="8"/>
        <v>0.55040860885839049</v>
      </c>
      <c r="X24">
        <f t="shared" si="9"/>
        <v>0.61618621307072519</v>
      </c>
      <c r="Y24">
        <f t="shared" si="10"/>
        <v>0.62540832666132906</v>
      </c>
      <c r="Z24">
        <f t="shared" si="11"/>
        <v>1.7920031485904448</v>
      </c>
      <c r="AA24">
        <f t="shared" si="12"/>
        <v>30.714712152784514</v>
      </c>
      <c r="AB24">
        <f t="shared" si="13"/>
        <v>34.385330938475491</v>
      </c>
      <c r="AC24">
        <f t="shared" si="14"/>
        <v>34.899956908739988</v>
      </c>
      <c r="AE24">
        <v>36.562470956610625</v>
      </c>
    </row>
    <row r="25" spans="1:31" x14ac:dyDescent="0.3">
      <c r="A25" t="s">
        <v>428</v>
      </c>
      <c r="B25">
        <v>18.971499999999999</v>
      </c>
      <c r="C25">
        <v>35.083500000000001</v>
      </c>
      <c r="D25">
        <v>45.236199999999997</v>
      </c>
      <c r="E25">
        <v>-4.0400000000000002E-3</v>
      </c>
      <c r="F25">
        <v>-4.8700000000000002E-3</v>
      </c>
      <c r="G25">
        <v>-1.8799999999999999E-3</v>
      </c>
      <c r="H25">
        <v>99.2804</v>
      </c>
      <c r="J25">
        <f t="shared" ref="J25:J31" si="19">AVERAGE(E25:G25)</f>
        <v>-3.5966666666666668E-3</v>
      </c>
      <c r="K25" s="22">
        <f t="shared" si="18"/>
        <v>-35.966666666666669</v>
      </c>
      <c r="M25" t="str">
        <f t="shared" si="0"/>
        <v xml:space="preserve"> 2157 G</v>
      </c>
      <c r="N25">
        <f t="shared" si="1"/>
        <v>45.236199999999997</v>
      </c>
      <c r="O25">
        <f t="shared" si="2"/>
        <v>18.971499999999999</v>
      </c>
      <c r="P25">
        <f t="shared" si="3"/>
        <v>35.083500000000001</v>
      </c>
      <c r="Q25">
        <f t="shared" si="4"/>
        <v>-4.0400000000000002E-3</v>
      </c>
      <c r="R25">
        <f t="shared" si="5"/>
        <v>-4.8700000000000002E-3</v>
      </c>
      <c r="S25">
        <f t="shared" si="6"/>
        <v>-1.8799999999999999E-3</v>
      </c>
      <c r="T25">
        <f t="shared" si="7"/>
        <v>99.2804</v>
      </c>
      <c r="W25">
        <f t="shared" si="8"/>
        <v>0.59174984404242037</v>
      </c>
      <c r="X25">
        <f t="shared" si="9"/>
        <v>0.6281736794986571</v>
      </c>
      <c r="Y25">
        <f t="shared" si="10"/>
        <v>0.60363223912463304</v>
      </c>
      <c r="Z25">
        <f t="shared" si="11"/>
        <v>1.8235557626657104</v>
      </c>
      <c r="AA25">
        <f t="shared" si="12"/>
        <v>32.450328975813086</v>
      </c>
      <c r="AB25">
        <f t="shared" si="13"/>
        <v>34.447736250213715</v>
      </c>
      <c r="AC25">
        <f t="shared" si="14"/>
        <v>33.101934773973205</v>
      </c>
      <c r="AE25">
        <v>35.682182400412891</v>
      </c>
    </row>
    <row r="26" spans="1:31" x14ac:dyDescent="0.3">
      <c r="A26" t="s">
        <v>429</v>
      </c>
      <c r="B26">
        <v>19.3184</v>
      </c>
      <c r="C26">
        <v>34.985999999999997</v>
      </c>
      <c r="D26">
        <v>44.634599999999999</v>
      </c>
      <c r="E26">
        <v>9.3999999999999997E-4</v>
      </c>
      <c r="F26">
        <v>2.3400000000000001E-3</v>
      </c>
      <c r="G26">
        <v>1.8699999999999999E-3</v>
      </c>
      <c r="H26">
        <v>98.944100000000006</v>
      </c>
      <c r="J26">
        <f t="shared" si="19"/>
        <v>1.7166666666666667E-3</v>
      </c>
      <c r="K26" s="22">
        <f t="shared" si="18"/>
        <v>17.166666666666668</v>
      </c>
      <c r="M26" t="str">
        <f t="shared" si="0"/>
        <v xml:space="preserve"> 2158 G</v>
      </c>
      <c r="N26">
        <f t="shared" si="1"/>
        <v>44.634599999999999</v>
      </c>
      <c r="O26">
        <f t="shared" si="2"/>
        <v>19.3184</v>
      </c>
      <c r="P26">
        <f t="shared" si="3"/>
        <v>34.985999999999997</v>
      </c>
      <c r="Q26">
        <f t="shared" si="4"/>
        <v>9.3999999999999997E-4</v>
      </c>
      <c r="R26">
        <f t="shared" si="5"/>
        <v>2.3400000000000001E-3</v>
      </c>
      <c r="S26">
        <f t="shared" si="6"/>
        <v>1.8699999999999999E-3</v>
      </c>
      <c r="T26">
        <f t="shared" si="7"/>
        <v>98.944100000000006</v>
      </c>
      <c r="W26">
        <f t="shared" si="8"/>
        <v>0.60257018091079229</v>
      </c>
      <c r="X26">
        <f t="shared" si="9"/>
        <v>0.62642793196060875</v>
      </c>
      <c r="Y26">
        <f t="shared" si="10"/>
        <v>0.59560448358686946</v>
      </c>
      <c r="Z26">
        <f t="shared" si="11"/>
        <v>1.8246025964582704</v>
      </c>
      <c r="AA26">
        <f t="shared" si="12"/>
        <v>33.024735472833328</v>
      </c>
      <c r="AB26">
        <f t="shared" si="13"/>
        <v>34.332294230895307</v>
      </c>
      <c r="AC26">
        <f t="shared" si="14"/>
        <v>32.642970296271379</v>
      </c>
      <c r="AE26">
        <v>36.097865353051873</v>
      </c>
    </row>
    <row r="27" spans="1:31" x14ac:dyDescent="0.3">
      <c r="A27" t="s">
        <v>430</v>
      </c>
      <c r="B27">
        <v>18.947800000000001</v>
      </c>
      <c r="C27">
        <v>34.807000000000002</v>
      </c>
      <c r="D27">
        <v>44.669699999999999</v>
      </c>
      <c r="E27">
        <v>4.2999999999999999E-4</v>
      </c>
      <c r="F27">
        <v>9.1E-4</v>
      </c>
      <c r="G27">
        <v>2.98E-3</v>
      </c>
      <c r="H27">
        <v>98.428799999999995</v>
      </c>
      <c r="J27">
        <f t="shared" si="19"/>
        <v>1.4400000000000001E-3</v>
      </c>
      <c r="K27" s="22">
        <f t="shared" si="18"/>
        <v>14.4</v>
      </c>
      <c r="M27" t="str">
        <f t="shared" si="0"/>
        <v xml:space="preserve"> 2159 G</v>
      </c>
      <c r="N27">
        <f t="shared" si="1"/>
        <v>44.669699999999999</v>
      </c>
      <c r="O27">
        <f t="shared" si="2"/>
        <v>18.947800000000001</v>
      </c>
      <c r="P27">
        <f t="shared" si="3"/>
        <v>34.807000000000002</v>
      </c>
      <c r="Q27">
        <f t="shared" si="4"/>
        <v>4.2999999999999999E-4</v>
      </c>
      <c r="R27">
        <f t="shared" si="5"/>
        <v>9.1E-4</v>
      </c>
      <c r="S27">
        <f t="shared" si="6"/>
        <v>2.98E-3</v>
      </c>
      <c r="T27">
        <f t="shared" si="7"/>
        <v>98.428799999999995</v>
      </c>
      <c r="W27">
        <f t="shared" si="8"/>
        <v>0.59101060511540859</v>
      </c>
      <c r="X27">
        <f t="shared" si="9"/>
        <v>0.62322291853178158</v>
      </c>
      <c r="Y27">
        <f t="shared" si="10"/>
        <v>0.59607285828662926</v>
      </c>
      <c r="Z27">
        <f t="shared" si="11"/>
        <v>1.8103063819338194</v>
      </c>
      <c r="AA27">
        <f t="shared" si="12"/>
        <v>32.64699340473377</v>
      </c>
      <c r="AB27">
        <f t="shared" si="13"/>
        <v>34.426378029228268</v>
      </c>
      <c r="AC27">
        <f t="shared" si="14"/>
        <v>32.926628566037962</v>
      </c>
      <c r="AE27">
        <v>35.377972852096022</v>
      </c>
    </row>
    <row r="28" spans="1:31" x14ac:dyDescent="0.3">
      <c r="A28" t="s">
        <v>431</v>
      </c>
      <c r="B28">
        <v>19.214300000000001</v>
      </c>
      <c r="C28">
        <v>35.228999999999999</v>
      </c>
      <c r="D28">
        <v>44.287799999999997</v>
      </c>
      <c r="E28">
        <v>-5.0899999999999999E-3</v>
      </c>
      <c r="F28">
        <v>1.4300000000000001E-3</v>
      </c>
      <c r="G28">
        <v>2.98E-3</v>
      </c>
      <c r="H28">
        <v>98.730400000000003</v>
      </c>
      <c r="J28">
        <f t="shared" si="19"/>
        <v>-2.2666666666666668E-4</v>
      </c>
      <c r="K28" s="22">
        <f t="shared" si="18"/>
        <v>-2.2666666666666666</v>
      </c>
      <c r="M28" t="str">
        <f t="shared" si="0"/>
        <v xml:space="preserve"> 2160 G</v>
      </c>
      <c r="N28">
        <f t="shared" si="1"/>
        <v>44.287799999999997</v>
      </c>
      <c r="O28">
        <f t="shared" si="2"/>
        <v>19.214300000000001</v>
      </c>
      <c r="P28">
        <f t="shared" si="3"/>
        <v>35.228999999999999</v>
      </c>
      <c r="Q28">
        <f t="shared" si="4"/>
        <v>-5.0899999999999999E-3</v>
      </c>
      <c r="R28">
        <f t="shared" si="5"/>
        <v>1.4300000000000001E-3</v>
      </c>
      <c r="S28">
        <f t="shared" si="6"/>
        <v>2.98E-3</v>
      </c>
      <c r="T28">
        <f t="shared" si="7"/>
        <v>98.730400000000003</v>
      </c>
      <c r="W28">
        <f t="shared" si="8"/>
        <v>0.59932314410480347</v>
      </c>
      <c r="X28">
        <f t="shared" si="9"/>
        <v>0.6307788719785139</v>
      </c>
      <c r="Y28">
        <f t="shared" si="10"/>
        <v>0.5909767814251401</v>
      </c>
      <c r="Z28">
        <f t="shared" si="11"/>
        <v>1.8210787975084575</v>
      </c>
      <c r="AA28">
        <f t="shared" si="12"/>
        <v>32.910335616711286</v>
      </c>
      <c r="AB28">
        <f t="shared" si="13"/>
        <v>34.637648455493832</v>
      </c>
      <c r="AC28">
        <f t="shared" si="14"/>
        <v>32.452015927794882</v>
      </c>
      <c r="AE28">
        <v>34.950622778252509</v>
      </c>
    </row>
    <row r="29" spans="1:31" x14ac:dyDescent="0.3">
      <c r="A29" t="s">
        <v>432</v>
      </c>
      <c r="B29">
        <v>17.340800000000002</v>
      </c>
      <c r="C29">
        <v>32.584299999999999</v>
      </c>
      <c r="D29">
        <v>46.521000000000001</v>
      </c>
      <c r="E29">
        <v>5.13E-3</v>
      </c>
      <c r="F29">
        <v>5.2100000000000002E-3</v>
      </c>
      <c r="G29">
        <v>7.2999999999999996E-4</v>
      </c>
      <c r="H29">
        <v>96.4572</v>
      </c>
      <c r="J29">
        <f t="shared" si="19"/>
        <v>3.6900000000000001E-3</v>
      </c>
      <c r="K29" s="22">
        <f t="shared" si="18"/>
        <v>36.9</v>
      </c>
      <c r="M29" t="str">
        <f t="shared" si="0"/>
        <v xml:space="preserve"> 2161 G</v>
      </c>
      <c r="N29">
        <f t="shared" si="1"/>
        <v>46.521000000000001</v>
      </c>
      <c r="O29">
        <f t="shared" si="2"/>
        <v>17.340800000000002</v>
      </c>
      <c r="P29">
        <f t="shared" si="3"/>
        <v>32.584299999999999</v>
      </c>
      <c r="Q29">
        <f t="shared" si="4"/>
        <v>5.13E-3</v>
      </c>
      <c r="R29">
        <f t="shared" si="5"/>
        <v>5.2100000000000002E-3</v>
      </c>
      <c r="S29">
        <f t="shared" si="6"/>
        <v>7.2999999999999996E-4</v>
      </c>
      <c r="T29">
        <f t="shared" si="7"/>
        <v>96.4572</v>
      </c>
      <c r="W29">
        <f t="shared" si="8"/>
        <v>0.54088583905177789</v>
      </c>
      <c r="X29">
        <f t="shared" si="9"/>
        <v>0.58342524619516556</v>
      </c>
      <c r="Y29">
        <f t="shared" si="10"/>
        <v>0.6207766212970377</v>
      </c>
      <c r="Z29">
        <f t="shared" si="11"/>
        <v>1.7450877065439809</v>
      </c>
      <c r="AA29">
        <f t="shared" si="12"/>
        <v>30.994765307410418</v>
      </c>
      <c r="AB29">
        <f t="shared" si="13"/>
        <v>33.432431161330953</v>
      </c>
      <c r="AC29">
        <f t="shared" si="14"/>
        <v>35.572803531258643</v>
      </c>
      <c r="AE29">
        <v>33.946953480205487</v>
      </c>
    </row>
    <row r="30" spans="1:31" x14ac:dyDescent="0.3">
      <c r="A30" t="s">
        <v>433</v>
      </c>
      <c r="B30">
        <v>16.727</v>
      </c>
      <c r="C30">
        <v>30.779</v>
      </c>
      <c r="D30">
        <v>46.703099999999999</v>
      </c>
      <c r="E30">
        <v>-5.5700000000000003E-3</v>
      </c>
      <c r="F30">
        <v>2.5400000000000002E-3</v>
      </c>
      <c r="G30">
        <v>3.7100000000000002E-3</v>
      </c>
      <c r="H30">
        <v>94.209800000000001</v>
      </c>
      <c r="J30">
        <f t="shared" si="19"/>
        <v>2.2666666666666668E-4</v>
      </c>
      <c r="K30" s="22">
        <f t="shared" si="18"/>
        <v>2.2666666666666666</v>
      </c>
      <c r="M30" t="str">
        <f t="shared" si="0"/>
        <v xml:space="preserve"> 2162 G</v>
      </c>
      <c r="N30">
        <f t="shared" si="1"/>
        <v>46.703099999999999</v>
      </c>
      <c r="O30">
        <f t="shared" si="2"/>
        <v>16.727</v>
      </c>
      <c r="P30">
        <f t="shared" si="3"/>
        <v>30.779</v>
      </c>
      <c r="Q30">
        <f t="shared" si="4"/>
        <v>-5.5700000000000003E-3</v>
      </c>
      <c r="R30">
        <f t="shared" si="5"/>
        <v>2.5400000000000002E-3</v>
      </c>
      <c r="S30">
        <f t="shared" si="6"/>
        <v>3.7100000000000002E-3</v>
      </c>
      <c r="T30">
        <f t="shared" si="7"/>
        <v>94.209800000000001</v>
      </c>
      <c r="W30">
        <f t="shared" si="8"/>
        <v>0.52174048658764816</v>
      </c>
      <c r="X30">
        <f t="shared" si="9"/>
        <v>0.55110116383169205</v>
      </c>
      <c r="Y30">
        <f t="shared" si="10"/>
        <v>0.62320656525220175</v>
      </c>
      <c r="Z30">
        <f t="shared" si="11"/>
        <v>1.6960482156715417</v>
      </c>
      <c r="AA30">
        <f t="shared" si="12"/>
        <v>30.762125850359016</v>
      </c>
      <c r="AB30">
        <f t="shared" si="13"/>
        <v>32.493248643493686</v>
      </c>
      <c r="AC30">
        <f t="shared" si="14"/>
        <v>36.744625506147315</v>
      </c>
      <c r="AE30">
        <v>35.632301307306413</v>
      </c>
    </row>
    <row r="31" spans="1:31" x14ac:dyDescent="0.3">
      <c r="A31" t="s">
        <v>434</v>
      </c>
      <c r="B31">
        <v>19.203099999999999</v>
      </c>
      <c r="C31">
        <v>35.223799999999997</v>
      </c>
      <c r="D31">
        <v>44.774299999999997</v>
      </c>
      <c r="E31">
        <v>-2.64E-3</v>
      </c>
      <c r="F31">
        <v>-2.6099999999999999E-3</v>
      </c>
      <c r="G31">
        <v>-3.0699999999999998E-3</v>
      </c>
      <c r="H31">
        <v>99.192999999999998</v>
      </c>
      <c r="J31">
        <f t="shared" si="19"/>
        <v>-2.7733333333333329E-3</v>
      </c>
      <c r="K31" s="22">
        <f t="shared" si="18"/>
        <v>-27.733333333333331</v>
      </c>
      <c r="M31" t="str">
        <f t="shared" si="0"/>
        <v xml:space="preserve"> 2163 G</v>
      </c>
      <c r="N31">
        <f t="shared" si="1"/>
        <v>44.774299999999997</v>
      </c>
      <c r="O31">
        <f t="shared" si="2"/>
        <v>19.203099999999999</v>
      </c>
      <c r="P31">
        <f t="shared" si="3"/>
        <v>35.223799999999997</v>
      </c>
      <c r="Q31">
        <f t="shared" si="4"/>
        <v>-2.64E-3</v>
      </c>
      <c r="R31">
        <f t="shared" si="5"/>
        <v>-2.6099999999999999E-3</v>
      </c>
      <c r="S31">
        <f t="shared" si="6"/>
        <v>-3.0699999999999998E-3</v>
      </c>
      <c r="T31">
        <f t="shared" si="7"/>
        <v>99.192999999999998</v>
      </c>
      <c r="W31">
        <f t="shared" si="8"/>
        <v>0.59897379912663751</v>
      </c>
      <c r="X31">
        <f t="shared" si="9"/>
        <v>0.63068576544315125</v>
      </c>
      <c r="Y31">
        <f t="shared" si="10"/>
        <v>0.59746864157993063</v>
      </c>
      <c r="Z31">
        <f t="shared" si="11"/>
        <v>1.8271282061497194</v>
      </c>
      <c r="AA31">
        <f t="shared" si="12"/>
        <v>32.78225343523355</v>
      </c>
      <c r="AB31">
        <f t="shared" si="13"/>
        <v>34.517871450968741</v>
      </c>
      <c r="AC31">
        <f t="shared" si="14"/>
        <v>32.69987511379771</v>
      </c>
      <c r="AE31">
        <v>35.682939623206643</v>
      </c>
    </row>
    <row r="32" spans="1:31" x14ac:dyDescent="0.3">
      <c r="AE32">
        <v>34.126841199701232</v>
      </c>
    </row>
    <row r="33" spans="1:31" x14ac:dyDescent="0.3">
      <c r="AE33">
        <v>32.193202516017919</v>
      </c>
    </row>
    <row r="34" spans="1:31" x14ac:dyDescent="0.3">
      <c r="A34" s="1" t="s">
        <v>462</v>
      </c>
      <c r="B34" s="1" t="s">
        <v>419</v>
      </c>
      <c r="AE34">
        <v>35.662061517962584</v>
      </c>
    </row>
    <row r="35" spans="1:31" x14ac:dyDescent="0.3">
      <c r="A35" t="s">
        <v>0</v>
      </c>
      <c r="B35" t="s">
        <v>13</v>
      </c>
      <c r="C35" t="s">
        <v>380</v>
      </c>
      <c r="D35" t="s">
        <v>12</v>
      </c>
      <c r="E35" t="s">
        <v>15</v>
      </c>
      <c r="F35" t="s">
        <v>15</v>
      </c>
      <c r="G35" t="s">
        <v>15</v>
      </c>
      <c r="H35" t="s">
        <v>29</v>
      </c>
      <c r="AE35">
        <v>35.144100312518717</v>
      </c>
    </row>
    <row r="36" spans="1:31" x14ac:dyDescent="0.3">
      <c r="A36" t="s">
        <v>449</v>
      </c>
      <c r="B36">
        <v>53.075000000000003</v>
      </c>
      <c r="C36">
        <v>47.032600000000002</v>
      </c>
      <c r="D36">
        <v>-1.4599999999999999E-3</v>
      </c>
      <c r="E36">
        <v>2.5500000000000002E-3</v>
      </c>
      <c r="F36">
        <v>6.7200000000000003E-3</v>
      </c>
      <c r="G36">
        <v>5.0000000000000001E-4</v>
      </c>
      <c r="H36">
        <v>100.116</v>
      </c>
      <c r="J36">
        <f t="shared" ref="J36" si="20">AVERAGE(E36:G36)</f>
        <v>3.2566666666666668E-3</v>
      </c>
      <c r="K36" s="22">
        <f t="shared" ref="K36" si="21">J36*10000</f>
        <v>32.56666666666667</v>
      </c>
      <c r="M36" t="str">
        <f t="shared" si="0"/>
        <v xml:space="preserve"> 2176 G</v>
      </c>
      <c r="N36">
        <f t="shared" si="1"/>
        <v>-1.4599999999999999E-3</v>
      </c>
      <c r="O36">
        <f t="shared" si="2"/>
        <v>53.075000000000003</v>
      </c>
      <c r="P36">
        <f t="shared" si="3"/>
        <v>47.032600000000002</v>
      </c>
      <c r="Q36">
        <f t="shared" si="4"/>
        <v>2.5500000000000002E-3</v>
      </c>
      <c r="R36">
        <f t="shared" si="5"/>
        <v>6.7200000000000003E-3</v>
      </c>
      <c r="S36">
        <f t="shared" si="6"/>
        <v>5.0000000000000001E-4</v>
      </c>
      <c r="T36">
        <f t="shared" si="7"/>
        <v>100.116</v>
      </c>
      <c r="W36">
        <f t="shared" ref="W36" si="22">B36/32.06</f>
        <v>1.6554897067997505</v>
      </c>
      <c r="X36">
        <f t="shared" ref="X36" si="23">(C36)/55.85</f>
        <v>0.84212354521038502</v>
      </c>
      <c r="Y36">
        <f t="shared" ref="Y36" si="24">(D36)/74.94</f>
        <v>-1.9482252468641578E-5</v>
      </c>
      <c r="Z36">
        <f t="shared" ref="Z36" si="25">SUM(W36:Y36)</f>
        <v>2.4975937697576671</v>
      </c>
      <c r="AA36">
        <f t="shared" ref="AA36" si="26">100*W36/Z36</f>
        <v>66.283385506698181</v>
      </c>
      <c r="AB36">
        <f t="shared" ref="AB36" si="27">100*X36/Z36</f>
        <v>33.717394534183732</v>
      </c>
      <c r="AC36">
        <f t="shared" ref="AC36" si="28">100*Y36/Z36</f>
        <v>-7.800408819298053E-4</v>
      </c>
      <c r="AE36">
        <v>35.277029852903446</v>
      </c>
    </row>
    <row r="37" spans="1:31" x14ac:dyDescent="0.3">
      <c r="D37" s="3"/>
      <c r="AE37">
        <f>_xlfn.STDEV.P(AE3:AE36)</f>
        <v>1.3010582525944732</v>
      </c>
    </row>
    <row r="39" spans="1:31" x14ac:dyDescent="0.3">
      <c r="A39" s="1" t="s">
        <v>978</v>
      </c>
      <c r="B39" s="1" t="s">
        <v>714</v>
      </c>
    </row>
    <row r="40" spans="1:31" x14ac:dyDescent="0.3">
      <c r="A40" t="s">
        <v>0</v>
      </c>
      <c r="B40" t="s">
        <v>13</v>
      </c>
      <c r="C40" t="s">
        <v>380</v>
      </c>
      <c r="D40" t="s">
        <v>12</v>
      </c>
      <c r="E40" t="s">
        <v>15</v>
      </c>
      <c r="F40" t="s">
        <v>15</v>
      </c>
      <c r="G40" t="s">
        <v>15</v>
      </c>
      <c r="H40" t="s">
        <v>29</v>
      </c>
    </row>
    <row r="41" spans="1:31" x14ac:dyDescent="0.3">
      <c r="A41" t="s">
        <v>979</v>
      </c>
      <c r="B41">
        <v>17.111999999999998</v>
      </c>
      <c r="C41">
        <v>33.123399999999997</v>
      </c>
      <c r="D41">
        <v>46.738100000000003</v>
      </c>
      <c r="E41">
        <v>3.8999999999999999E-4</v>
      </c>
      <c r="F41">
        <v>3.4099999999999998E-3</v>
      </c>
      <c r="G41">
        <v>2.2599999999999999E-3</v>
      </c>
      <c r="H41">
        <v>96.979500000000002</v>
      </c>
      <c r="J41">
        <f t="shared" ref="J41" si="29">AVERAGE(E41:G41)</f>
        <v>2.0199999999999997E-3</v>
      </c>
      <c r="K41" s="22">
        <f t="shared" ref="K41" si="30">J41*10000</f>
        <v>20.199999999999996</v>
      </c>
      <c r="W41">
        <f t="shared" ref="W41" si="31">B41/32.06</f>
        <v>0.53374922021210225</v>
      </c>
      <c r="X41">
        <f t="shared" ref="X41" si="32">(C41)/55.85</f>
        <v>0.59307788719785126</v>
      </c>
      <c r="Y41">
        <f t="shared" ref="Y41" si="33">(D41)/74.94</f>
        <v>0.62367360555110762</v>
      </c>
      <c r="Z41">
        <f t="shared" ref="Z41" si="34">SUM(W41:Y41)</f>
        <v>1.750500712961061</v>
      </c>
      <c r="AA41">
        <f t="shared" ref="AA41" si="35">100*W41/Z41</f>
        <v>30.491231238017509</v>
      </c>
      <c r="AB41">
        <f t="shared" ref="AB41" si="36">100*X41/Z41</f>
        <v>33.88047104503201</v>
      </c>
      <c r="AC41">
        <f t="shared" ref="AC41" si="37">100*Y41/Z41</f>
        <v>35.628297716950485</v>
      </c>
    </row>
    <row r="42" spans="1:31" x14ac:dyDescent="0.3">
      <c r="A42" t="s">
        <v>980</v>
      </c>
      <c r="B42">
        <v>16.642099999999999</v>
      </c>
      <c r="C42">
        <v>32.922400000000003</v>
      </c>
      <c r="D42">
        <v>47.460900000000002</v>
      </c>
      <c r="E42">
        <v>-2.2000000000000001E-3</v>
      </c>
      <c r="F42">
        <v>1.83E-3</v>
      </c>
      <c r="G42">
        <v>6.7000000000000002E-4</v>
      </c>
      <c r="H42">
        <v>97.025700000000001</v>
      </c>
      <c r="J42">
        <f t="shared" ref="J42:J50" si="38">AVERAGE(E42:G42)</f>
        <v>9.9999999999999978E-5</v>
      </c>
      <c r="K42" s="22">
        <f t="shared" ref="K42:K50" si="39">J42*10000</f>
        <v>0.99999999999999978</v>
      </c>
      <c r="W42">
        <f t="shared" ref="W42:W63" si="40">B42/32.06</f>
        <v>0.51909232688708662</v>
      </c>
      <c r="X42">
        <f t="shared" ref="X42:X63" si="41">(C42)/55.85</f>
        <v>0.58947896150402868</v>
      </c>
      <c r="Y42">
        <f t="shared" ref="Y42:Y63" si="42">(D42)/74.94</f>
        <v>0.63331865492393924</v>
      </c>
      <c r="Z42">
        <f t="shared" ref="Z42:Z63" si="43">SUM(W42:Y42)</f>
        <v>1.7418899433150545</v>
      </c>
      <c r="AA42">
        <f t="shared" ref="AA42:AA63" si="44">100*W42/Z42</f>
        <v>29.800523786203335</v>
      </c>
      <c r="AB42">
        <f t="shared" ref="AB42:AB63" si="45">100*X42/Z42</f>
        <v>33.841343637484336</v>
      </c>
      <c r="AC42">
        <f t="shared" ref="AC42:AC63" si="46">100*Y42/Z42</f>
        <v>36.358132576312329</v>
      </c>
    </row>
    <row r="43" spans="1:31" x14ac:dyDescent="0.3">
      <c r="A43" t="s">
        <v>981</v>
      </c>
      <c r="B43">
        <v>16.7165</v>
      </c>
      <c r="C43">
        <v>33.614699999999999</v>
      </c>
      <c r="D43">
        <v>47.550600000000003</v>
      </c>
      <c r="E43">
        <v>3.3800000000000002E-3</v>
      </c>
      <c r="F43">
        <v>3.5300000000000002E-3</v>
      </c>
      <c r="G43">
        <v>6.2300000000000003E-3</v>
      </c>
      <c r="H43">
        <v>97.894900000000007</v>
      </c>
      <c r="J43">
        <f t="shared" si="38"/>
        <v>4.3800000000000002E-3</v>
      </c>
      <c r="K43" s="22">
        <f t="shared" si="39"/>
        <v>43.800000000000004</v>
      </c>
      <c r="W43">
        <f t="shared" si="40"/>
        <v>0.52141297567061751</v>
      </c>
      <c r="X43">
        <f t="shared" si="41"/>
        <v>0.60187466427931957</v>
      </c>
      <c r="Y43">
        <f t="shared" si="42"/>
        <v>0.634515612489992</v>
      </c>
      <c r="Z43">
        <f t="shared" si="43"/>
        <v>1.757803252439929</v>
      </c>
      <c r="AA43">
        <f t="shared" si="44"/>
        <v>29.662760889016855</v>
      </c>
      <c r="AB43">
        <f t="shared" si="45"/>
        <v>34.240161033032791</v>
      </c>
      <c r="AC43">
        <f t="shared" si="46"/>
        <v>36.097078077950357</v>
      </c>
    </row>
    <row r="44" spans="1:31" x14ac:dyDescent="0.3">
      <c r="A44" t="s">
        <v>982</v>
      </c>
      <c r="B44">
        <v>17.136500000000002</v>
      </c>
      <c r="C44">
        <v>33.756399999999999</v>
      </c>
      <c r="D44">
        <v>47.075800000000001</v>
      </c>
      <c r="E44">
        <v>3.0000000000000001E-5</v>
      </c>
      <c r="F44">
        <v>1.6299999999999999E-3</v>
      </c>
      <c r="G44">
        <v>-3.4499999999999999E-3</v>
      </c>
      <c r="H44">
        <v>97.966899999999995</v>
      </c>
      <c r="J44">
        <f t="shared" si="38"/>
        <v>-5.9666666666666668E-4</v>
      </c>
      <c r="K44" s="22">
        <f t="shared" si="39"/>
        <v>-5.9666666666666668</v>
      </c>
      <c r="W44">
        <f t="shared" si="40"/>
        <v>0.53451341235184036</v>
      </c>
      <c r="X44">
        <f t="shared" si="41"/>
        <v>0.6044118173679498</v>
      </c>
      <c r="Y44">
        <f t="shared" si="42"/>
        <v>0.62817987723512148</v>
      </c>
      <c r="Z44">
        <f t="shared" si="43"/>
        <v>1.7671051069549117</v>
      </c>
      <c r="AA44">
        <f t="shared" si="44"/>
        <v>30.247969418916895</v>
      </c>
      <c r="AB44">
        <f t="shared" si="45"/>
        <v>34.203501251234378</v>
      </c>
      <c r="AC44">
        <f t="shared" si="46"/>
        <v>35.548529329848726</v>
      </c>
    </row>
    <row r="45" spans="1:31" x14ac:dyDescent="0.3">
      <c r="A45" t="s">
        <v>983</v>
      </c>
      <c r="B45">
        <v>16.782399999999999</v>
      </c>
      <c r="C45">
        <v>34.005099999999999</v>
      </c>
      <c r="D45">
        <v>47.299799999999998</v>
      </c>
      <c r="E45">
        <v>-1.48E-3</v>
      </c>
      <c r="F45">
        <v>-5.4000000000000001E-4</v>
      </c>
      <c r="G45">
        <v>2.2300000000000002E-3</v>
      </c>
      <c r="H45">
        <v>98.087500000000006</v>
      </c>
      <c r="J45">
        <f t="shared" si="38"/>
        <v>7.0000000000000035E-5</v>
      </c>
      <c r="K45" s="22">
        <f t="shared" si="39"/>
        <v>0.7000000000000004</v>
      </c>
      <c r="W45">
        <f t="shared" si="40"/>
        <v>0.52346849656893324</v>
      </c>
      <c r="X45">
        <f t="shared" si="41"/>
        <v>0.60886481647269464</v>
      </c>
      <c r="Y45">
        <f t="shared" si="42"/>
        <v>0.63116893514811845</v>
      </c>
      <c r="Z45">
        <f t="shared" si="43"/>
        <v>1.7635022481897462</v>
      </c>
      <c r="AA45">
        <f t="shared" si="44"/>
        <v>29.683460687746742</v>
      </c>
      <c r="AB45">
        <f t="shared" si="45"/>
        <v>34.525888305370792</v>
      </c>
      <c r="AC45">
        <f t="shared" si="46"/>
        <v>35.79065100688247</v>
      </c>
    </row>
    <row r="46" spans="1:31" x14ac:dyDescent="0.3">
      <c r="A46" t="s">
        <v>984</v>
      </c>
      <c r="B46">
        <v>17.097000000000001</v>
      </c>
      <c r="C46">
        <v>32.499299999999998</v>
      </c>
      <c r="D46">
        <v>46.731099999999998</v>
      </c>
      <c r="E46">
        <v>5.3299999999999997E-3</v>
      </c>
      <c r="F46">
        <v>2.8800000000000002E-3</v>
      </c>
      <c r="G46">
        <v>3.3E-4</v>
      </c>
      <c r="H46">
        <v>96.335999999999999</v>
      </c>
      <c r="J46">
        <f t="shared" si="38"/>
        <v>2.846666666666667E-3</v>
      </c>
      <c r="K46" s="22">
        <f t="shared" si="39"/>
        <v>28.466666666666672</v>
      </c>
      <c r="W46">
        <f t="shared" si="40"/>
        <v>0.53328134747348721</v>
      </c>
      <c r="X46">
        <f t="shared" si="41"/>
        <v>0.58190331244404647</v>
      </c>
      <c r="Y46">
        <f t="shared" si="42"/>
        <v>0.62358019749132643</v>
      </c>
      <c r="Z46">
        <f t="shared" si="43"/>
        <v>1.7387648574088601</v>
      </c>
      <c r="AA46">
        <f t="shared" si="44"/>
        <v>30.670124554288098</v>
      </c>
      <c r="AB46">
        <f t="shared" si="45"/>
        <v>33.46647535257928</v>
      </c>
      <c r="AC46">
        <f t="shared" si="46"/>
        <v>35.863400093132626</v>
      </c>
    </row>
    <row r="47" spans="1:31" x14ac:dyDescent="0.3">
      <c r="A47" t="s">
        <v>985</v>
      </c>
      <c r="B47">
        <v>16.924499999999998</v>
      </c>
      <c r="C47">
        <v>30.197099999999999</v>
      </c>
      <c r="D47">
        <v>46.154200000000003</v>
      </c>
      <c r="E47">
        <v>4.8399999999999997E-3</v>
      </c>
      <c r="F47">
        <v>1.8000000000000001E-4</v>
      </c>
      <c r="G47">
        <v>-2.0799999999999998E-3</v>
      </c>
      <c r="H47">
        <v>93.278700000000001</v>
      </c>
      <c r="J47">
        <f t="shared" si="38"/>
        <v>9.7999999999999975E-4</v>
      </c>
      <c r="K47" s="22">
        <f t="shared" si="39"/>
        <v>9.7999999999999972</v>
      </c>
      <c r="W47">
        <f t="shared" si="40"/>
        <v>0.52790081097941355</v>
      </c>
      <c r="X47">
        <f t="shared" si="41"/>
        <v>0.54068218442256044</v>
      </c>
      <c r="Y47">
        <f t="shared" si="42"/>
        <v>0.615882038964505</v>
      </c>
      <c r="Z47">
        <f t="shared" si="43"/>
        <v>1.6844650343664789</v>
      </c>
      <c r="AA47">
        <f t="shared" si="44"/>
        <v>31.339374828754167</v>
      </c>
      <c r="AB47">
        <f t="shared" si="45"/>
        <v>32.098154214635215</v>
      </c>
      <c r="AC47">
        <f t="shared" si="46"/>
        <v>36.562470956610625</v>
      </c>
    </row>
    <row r="48" spans="1:31" x14ac:dyDescent="0.3">
      <c r="A48" t="s">
        <v>986</v>
      </c>
      <c r="B48">
        <v>17.277699999999999</v>
      </c>
      <c r="C48">
        <v>32.387</v>
      </c>
      <c r="D48">
        <v>46.514699999999998</v>
      </c>
      <c r="E48">
        <v>-8.8999999999999995E-4</v>
      </c>
      <c r="F48">
        <v>2.7000000000000001E-3</v>
      </c>
      <c r="G48">
        <v>4.4000000000000003E-3</v>
      </c>
      <c r="H48">
        <v>96.185599999999994</v>
      </c>
      <c r="J48">
        <f t="shared" si="38"/>
        <v>2.0700000000000002E-3</v>
      </c>
      <c r="K48" s="22">
        <f t="shared" si="39"/>
        <v>20.700000000000003</v>
      </c>
      <c r="W48">
        <f t="shared" si="40"/>
        <v>0.53891765439800365</v>
      </c>
      <c r="X48">
        <f t="shared" si="41"/>
        <v>0.57989256938227396</v>
      </c>
      <c r="Y48">
        <f t="shared" si="42"/>
        <v>0.62069255404323453</v>
      </c>
      <c r="Z48">
        <f t="shared" si="43"/>
        <v>1.7395027778235121</v>
      </c>
      <c r="AA48">
        <f t="shared" si="44"/>
        <v>30.981132152735292</v>
      </c>
      <c r="AB48">
        <f t="shared" si="45"/>
        <v>33.336685446851824</v>
      </c>
      <c r="AC48">
        <f t="shared" si="46"/>
        <v>35.682182400412891</v>
      </c>
    </row>
    <row r="49" spans="1:29" x14ac:dyDescent="0.3">
      <c r="A49" t="s">
        <v>987</v>
      </c>
      <c r="B49">
        <v>16.911999999999999</v>
      </c>
      <c r="C49">
        <v>32.716299999999997</v>
      </c>
      <c r="D49">
        <v>47.129399999999997</v>
      </c>
      <c r="E49">
        <v>4.9800000000000001E-3</v>
      </c>
      <c r="F49">
        <v>3.63E-3</v>
      </c>
      <c r="G49">
        <v>5.9500000000000004E-3</v>
      </c>
      <c r="H49">
        <v>96.772199999999998</v>
      </c>
      <c r="J49">
        <f t="shared" si="38"/>
        <v>4.8533333333333336E-3</v>
      </c>
      <c r="K49" s="22">
        <f t="shared" si="39"/>
        <v>48.533333333333339</v>
      </c>
      <c r="W49">
        <f t="shared" si="40"/>
        <v>0.52751091703056763</v>
      </c>
      <c r="X49">
        <f t="shared" si="41"/>
        <v>0.58578871978513869</v>
      </c>
      <c r="Y49">
        <f t="shared" si="42"/>
        <v>0.6288951160928743</v>
      </c>
      <c r="Z49">
        <f t="shared" si="43"/>
        <v>1.7421947529085808</v>
      </c>
      <c r="AA49">
        <f t="shared" si="44"/>
        <v>30.278527480919813</v>
      </c>
      <c r="AB49">
        <f t="shared" si="45"/>
        <v>33.6236071660283</v>
      </c>
      <c r="AC49">
        <f t="shared" si="46"/>
        <v>36.097865353051873</v>
      </c>
    </row>
    <row r="50" spans="1:29" x14ac:dyDescent="0.3">
      <c r="A50" t="s">
        <v>988</v>
      </c>
      <c r="B50">
        <v>17.3322</v>
      </c>
      <c r="C50">
        <v>33.569600000000001</v>
      </c>
      <c r="D50">
        <v>46.839500000000001</v>
      </c>
      <c r="E50">
        <v>5.9999999999999995E-4</v>
      </c>
      <c r="F50">
        <v>3.0699999999999998E-3</v>
      </c>
      <c r="G50">
        <v>5.8300000000000001E-3</v>
      </c>
      <c r="H50">
        <v>97.750799999999998</v>
      </c>
      <c r="J50">
        <f t="shared" si="38"/>
        <v>3.1666666666666666E-3</v>
      </c>
      <c r="K50" s="22">
        <f t="shared" si="39"/>
        <v>31.666666666666664</v>
      </c>
      <c r="W50">
        <f t="shared" si="40"/>
        <v>0.54061759201497195</v>
      </c>
      <c r="X50">
        <f t="shared" si="41"/>
        <v>0.60106714413607876</v>
      </c>
      <c r="Y50">
        <f t="shared" si="42"/>
        <v>0.62502668801708039</v>
      </c>
      <c r="Z50">
        <f t="shared" si="43"/>
        <v>1.7667114241681312</v>
      </c>
      <c r="AA50">
        <f t="shared" si="44"/>
        <v>30.600220535140629</v>
      </c>
      <c r="AB50">
        <f t="shared" si="45"/>
        <v>34.021806612763349</v>
      </c>
      <c r="AC50">
        <f t="shared" si="46"/>
        <v>35.377972852096022</v>
      </c>
    </row>
    <row r="53" spans="1:29" x14ac:dyDescent="0.3">
      <c r="A53" s="1" t="s">
        <v>989</v>
      </c>
      <c r="B53" s="1" t="s">
        <v>716</v>
      </c>
    </row>
    <row r="54" spans="1:29" x14ac:dyDescent="0.3">
      <c r="A54" t="s">
        <v>0</v>
      </c>
      <c r="B54" t="s">
        <v>13</v>
      </c>
      <c r="C54" t="s">
        <v>380</v>
      </c>
      <c r="D54" t="s">
        <v>12</v>
      </c>
      <c r="E54" t="s">
        <v>15</v>
      </c>
      <c r="F54" t="s">
        <v>15</v>
      </c>
      <c r="G54" t="s">
        <v>15</v>
      </c>
      <c r="H54" t="s">
        <v>29</v>
      </c>
    </row>
    <row r="55" spans="1:29" x14ac:dyDescent="0.3">
      <c r="A55" t="s">
        <v>990</v>
      </c>
      <c r="B55">
        <v>17.520499999999998</v>
      </c>
      <c r="C55">
        <v>34.3264</v>
      </c>
      <c r="D55">
        <v>46.751800000000003</v>
      </c>
      <c r="E55">
        <v>2.3500000000000001E-3</v>
      </c>
      <c r="F55">
        <v>-9.8999999999999999E-4</v>
      </c>
      <c r="G55">
        <v>2.96E-3</v>
      </c>
      <c r="H55">
        <v>98.602900000000005</v>
      </c>
      <c r="J55">
        <f t="shared" ref="J55" si="47">AVERAGE(E55:G55)</f>
        <v>1.4400000000000001E-3</v>
      </c>
      <c r="K55" s="22">
        <f t="shared" ref="K55" si="48">J55*10000</f>
        <v>14.4</v>
      </c>
      <c r="W55">
        <f t="shared" si="40"/>
        <v>0.54649095446038665</v>
      </c>
      <c r="X55">
        <f t="shared" si="41"/>
        <v>0.61461772605192477</v>
      </c>
      <c r="Y55">
        <f t="shared" si="42"/>
        <v>0.62385641846810791</v>
      </c>
      <c r="Z55">
        <f t="shared" si="43"/>
        <v>1.7849650989804193</v>
      </c>
      <c r="AA55">
        <f t="shared" si="44"/>
        <v>30.616338368326918</v>
      </c>
      <c r="AB55">
        <f t="shared" si="45"/>
        <v>34.433038853420577</v>
      </c>
      <c r="AC55">
        <f t="shared" si="46"/>
        <v>34.950622778252509</v>
      </c>
    </row>
    <row r="56" spans="1:29" x14ac:dyDescent="0.3">
      <c r="A56" t="s">
        <v>991</v>
      </c>
      <c r="B56">
        <v>18.378499999999999</v>
      </c>
      <c r="C56">
        <v>34.299599999999998</v>
      </c>
      <c r="D56">
        <v>45.731499999999997</v>
      </c>
      <c r="E56">
        <v>-2.2599999999999999E-3</v>
      </c>
      <c r="F56">
        <v>3.15E-3</v>
      </c>
      <c r="G56">
        <v>1.111E-2</v>
      </c>
      <c r="H56">
        <v>98.421499999999995</v>
      </c>
      <c r="J56">
        <f t="shared" ref="J56:J63" si="49">AVERAGE(E56:G56)</f>
        <v>4.0000000000000001E-3</v>
      </c>
      <c r="K56" s="22">
        <f t="shared" ref="K56:K63" si="50">J56*10000</f>
        <v>40</v>
      </c>
      <c r="W56">
        <f t="shared" si="40"/>
        <v>0.57325327510917023</v>
      </c>
      <c r="X56">
        <f t="shared" si="41"/>
        <v>0.61413786929274838</v>
      </c>
      <c r="Y56">
        <f t="shared" si="42"/>
        <v>0.61024152655457697</v>
      </c>
      <c r="Z56">
        <f t="shared" si="43"/>
        <v>1.7976326709564958</v>
      </c>
      <c r="AA56">
        <f t="shared" si="44"/>
        <v>31.889344490170505</v>
      </c>
      <c r="AB56">
        <f t="shared" si="45"/>
        <v>34.163702029623991</v>
      </c>
      <c r="AC56">
        <f t="shared" si="46"/>
        <v>33.946953480205487</v>
      </c>
    </row>
    <row r="57" spans="1:29" x14ac:dyDescent="0.3">
      <c r="A57" t="s">
        <v>992</v>
      </c>
      <c r="B57">
        <v>17.185700000000001</v>
      </c>
      <c r="C57">
        <v>33.504899999999999</v>
      </c>
      <c r="D57">
        <v>47.125</v>
      </c>
      <c r="E57">
        <v>2.0899999999999998E-3</v>
      </c>
      <c r="F57">
        <v>1.4E-3</v>
      </c>
      <c r="G57">
        <v>2.4599999999999999E-3</v>
      </c>
      <c r="H57">
        <v>97.821399999999997</v>
      </c>
      <c r="J57">
        <f t="shared" si="49"/>
        <v>1.9833333333333335E-3</v>
      </c>
      <c r="K57" s="22">
        <f t="shared" si="50"/>
        <v>19.833333333333336</v>
      </c>
      <c r="W57">
        <f t="shared" si="40"/>
        <v>0.53604803493449782</v>
      </c>
      <c r="X57">
        <f t="shared" si="41"/>
        <v>0.5999086839749328</v>
      </c>
      <c r="Y57">
        <f t="shared" si="42"/>
        <v>0.62883640245529759</v>
      </c>
      <c r="Z57">
        <f t="shared" si="43"/>
        <v>1.7647931213647281</v>
      </c>
      <c r="AA57">
        <f t="shared" si="44"/>
        <v>30.374553733525872</v>
      </c>
      <c r="AB57">
        <f t="shared" si="45"/>
        <v>33.993144959167722</v>
      </c>
      <c r="AC57">
        <f t="shared" si="46"/>
        <v>35.632301307306413</v>
      </c>
    </row>
    <row r="58" spans="1:29" x14ac:dyDescent="0.3">
      <c r="A58" t="s">
        <v>993</v>
      </c>
      <c r="B58">
        <v>17.1938</v>
      </c>
      <c r="C58">
        <v>33.294899999999998</v>
      </c>
      <c r="D58">
        <v>47.083300000000001</v>
      </c>
      <c r="E58">
        <v>-4.8999999999999998E-4</v>
      </c>
      <c r="F58">
        <v>2.3500000000000001E-3</v>
      </c>
      <c r="G58">
        <v>2.5999999999999999E-3</v>
      </c>
      <c r="H58">
        <v>97.576400000000007</v>
      </c>
      <c r="J58">
        <f t="shared" si="49"/>
        <v>1.4866666666666667E-3</v>
      </c>
      <c r="K58" s="22">
        <f t="shared" si="50"/>
        <v>14.866666666666667</v>
      </c>
      <c r="W58">
        <f t="shared" si="40"/>
        <v>0.53630068621334992</v>
      </c>
      <c r="X58">
        <f t="shared" si="41"/>
        <v>0.59614861235452099</v>
      </c>
      <c r="Y58">
        <f t="shared" si="42"/>
        <v>0.62827995729917274</v>
      </c>
      <c r="Z58">
        <f t="shared" si="43"/>
        <v>1.7607292558670435</v>
      </c>
      <c r="AA58">
        <f t="shared" si="44"/>
        <v>30.459009210320474</v>
      </c>
      <c r="AB58">
        <f t="shared" si="45"/>
        <v>33.85805116647289</v>
      </c>
      <c r="AC58">
        <f t="shared" si="46"/>
        <v>35.682939623206643</v>
      </c>
    </row>
    <row r="59" spans="1:29" x14ac:dyDescent="0.3">
      <c r="A59" t="s">
        <v>994</v>
      </c>
      <c r="B59">
        <v>18.222000000000001</v>
      </c>
      <c r="C59">
        <v>34.242400000000004</v>
      </c>
      <c r="D59">
        <v>45.870100000000001</v>
      </c>
      <c r="E59">
        <v>1.99E-3</v>
      </c>
      <c r="F59">
        <v>5.8799999999999998E-3</v>
      </c>
      <c r="G59">
        <v>-8.0000000000000007E-5</v>
      </c>
      <c r="H59">
        <v>98.342299999999994</v>
      </c>
      <c r="J59">
        <f t="shared" si="49"/>
        <v>2.5966666666666668E-3</v>
      </c>
      <c r="K59" s="22">
        <f t="shared" si="50"/>
        <v>25.966666666666669</v>
      </c>
      <c r="W59">
        <f t="shared" si="40"/>
        <v>0.56837180286961941</v>
      </c>
      <c r="X59">
        <f t="shared" si="41"/>
        <v>0.61311369740376009</v>
      </c>
      <c r="Y59">
        <f t="shared" si="42"/>
        <v>0.61209100613824396</v>
      </c>
      <c r="Z59">
        <f t="shared" si="43"/>
        <v>1.7935765064116236</v>
      </c>
      <c r="AA59">
        <f t="shared" si="44"/>
        <v>31.689297938382939</v>
      </c>
      <c r="AB59">
        <f t="shared" si="45"/>
        <v>34.183860861915818</v>
      </c>
      <c r="AC59">
        <f t="shared" si="46"/>
        <v>34.126841199701232</v>
      </c>
    </row>
    <row r="60" spans="1:29" x14ac:dyDescent="0.3">
      <c r="A60" t="s">
        <v>995</v>
      </c>
      <c r="B60">
        <v>19.492100000000001</v>
      </c>
      <c r="C60">
        <v>35.101700000000001</v>
      </c>
      <c r="D60">
        <v>43.994100000000003</v>
      </c>
      <c r="E60">
        <v>4.1900000000000001E-3</v>
      </c>
      <c r="F60">
        <v>-4.0999999999999999E-4</v>
      </c>
      <c r="G60">
        <v>-6.8999999999999997E-4</v>
      </c>
      <c r="H60">
        <v>98.590999999999994</v>
      </c>
      <c r="J60">
        <f t="shared" si="49"/>
        <v>1.0300000000000001E-3</v>
      </c>
      <c r="K60" s="22">
        <f t="shared" si="50"/>
        <v>10.3</v>
      </c>
      <c r="W60">
        <f t="shared" si="40"/>
        <v>0.60798814722395511</v>
      </c>
      <c r="X60">
        <f t="shared" si="41"/>
        <v>0.62849955237242616</v>
      </c>
      <c r="Y60">
        <f t="shared" si="42"/>
        <v>0.58705764611689359</v>
      </c>
      <c r="Z60">
        <f t="shared" si="43"/>
        <v>1.8235453457132746</v>
      </c>
      <c r="AA60">
        <f t="shared" si="44"/>
        <v>33.340994160259953</v>
      </c>
      <c r="AB60">
        <f t="shared" si="45"/>
        <v>34.465803323722142</v>
      </c>
      <c r="AC60">
        <f t="shared" si="46"/>
        <v>32.193202516017919</v>
      </c>
    </row>
    <row r="61" spans="1:29" x14ac:dyDescent="0.3">
      <c r="A61" t="s">
        <v>996</v>
      </c>
      <c r="B61">
        <v>17.415800000000001</v>
      </c>
      <c r="C61">
        <v>31.5763</v>
      </c>
      <c r="D61">
        <v>46.049900000000001</v>
      </c>
      <c r="E61">
        <v>2.32E-3</v>
      </c>
      <c r="F61">
        <v>2.5400000000000002E-3</v>
      </c>
      <c r="G61">
        <v>6.6100000000000004E-3</v>
      </c>
      <c r="H61">
        <v>95.0535</v>
      </c>
      <c r="J61">
        <f t="shared" si="49"/>
        <v>3.8233333333333335E-3</v>
      </c>
      <c r="K61" s="22">
        <f t="shared" si="50"/>
        <v>38.233333333333334</v>
      </c>
      <c r="W61">
        <f t="shared" si="40"/>
        <v>0.54322520274485342</v>
      </c>
      <c r="X61">
        <f t="shared" si="41"/>
        <v>0.56537690241718885</v>
      </c>
      <c r="Y61">
        <f t="shared" si="42"/>
        <v>0.61449025887376574</v>
      </c>
      <c r="Z61">
        <f t="shared" si="43"/>
        <v>1.723092364035808</v>
      </c>
      <c r="AA61">
        <f t="shared" si="44"/>
        <v>31.526180144662547</v>
      </c>
      <c r="AB61">
        <f t="shared" si="45"/>
        <v>32.811758337374862</v>
      </c>
      <c r="AC61">
        <f t="shared" si="46"/>
        <v>35.662061517962584</v>
      </c>
    </row>
    <row r="62" spans="1:29" x14ac:dyDescent="0.3">
      <c r="A62" t="s">
        <v>997</v>
      </c>
      <c r="B62">
        <v>17.7118</v>
      </c>
      <c r="C62">
        <v>32.972999999999999</v>
      </c>
      <c r="D62">
        <v>46.409100000000002</v>
      </c>
      <c r="E62">
        <v>3.0799999999999998E-3</v>
      </c>
      <c r="F62">
        <v>2.2200000000000002E-3</v>
      </c>
      <c r="G62">
        <v>-3.6000000000000002E-4</v>
      </c>
      <c r="H62">
        <v>97.098799999999997</v>
      </c>
      <c r="J62">
        <f t="shared" si="49"/>
        <v>1.6466666666666667E-3</v>
      </c>
      <c r="K62" s="22">
        <f t="shared" si="50"/>
        <v>16.466666666666669</v>
      </c>
      <c r="W62">
        <f t="shared" si="40"/>
        <v>0.55245789145352464</v>
      </c>
      <c r="X62">
        <f t="shared" si="41"/>
        <v>0.59038495971351834</v>
      </c>
      <c r="Y62">
        <f t="shared" si="42"/>
        <v>0.61928342674139314</v>
      </c>
      <c r="Z62">
        <f t="shared" si="43"/>
        <v>1.7621262779084361</v>
      </c>
      <c r="AA62">
        <f t="shared" si="44"/>
        <v>31.351776452097806</v>
      </c>
      <c r="AB62">
        <f t="shared" si="45"/>
        <v>33.504123235383474</v>
      </c>
      <c r="AC62">
        <f t="shared" si="46"/>
        <v>35.144100312518717</v>
      </c>
    </row>
    <row r="63" spans="1:29" x14ac:dyDescent="0.3">
      <c r="A63" t="s">
        <v>998</v>
      </c>
      <c r="B63">
        <v>17.5684</v>
      </c>
      <c r="C63">
        <v>33.707099999999997</v>
      </c>
      <c r="D63">
        <v>47.034500000000001</v>
      </c>
      <c r="E63">
        <v>-4.4099999999999999E-3</v>
      </c>
      <c r="F63">
        <v>2.0000000000000002E-5</v>
      </c>
      <c r="G63">
        <v>4.5300000000000002E-3</v>
      </c>
      <c r="H63">
        <v>98.310100000000006</v>
      </c>
      <c r="J63">
        <f t="shared" si="49"/>
        <v>4.6666666666666787E-5</v>
      </c>
      <c r="K63" s="22">
        <f t="shared" si="50"/>
        <v>0.4666666666666679</v>
      </c>
      <c r="W63">
        <f t="shared" si="40"/>
        <v>0.54798502807236427</v>
      </c>
      <c r="X63">
        <f t="shared" si="41"/>
        <v>0.60352909579230074</v>
      </c>
      <c r="Y63">
        <f t="shared" si="42"/>
        <v>0.62762876968241266</v>
      </c>
      <c r="Z63">
        <f t="shared" si="43"/>
        <v>1.7791428935470774</v>
      </c>
      <c r="AA63">
        <f t="shared" si="44"/>
        <v>30.800506809199931</v>
      </c>
      <c r="AB63">
        <f t="shared" si="45"/>
        <v>33.922463337896637</v>
      </c>
      <c r="AC63">
        <f t="shared" si="46"/>
        <v>35.277029852903446</v>
      </c>
    </row>
  </sheetData>
  <conditionalFormatting sqref="K4:K8">
    <cfRule type="cellIs" dxfId="93" priority="6" operator="greaterThan">
      <formula>100</formula>
    </cfRule>
  </conditionalFormatting>
  <conditionalFormatting sqref="K13:K19">
    <cfRule type="cellIs" dxfId="92" priority="5" operator="greaterThan">
      <formula>100</formula>
    </cfRule>
  </conditionalFormatting>
  <conditionalFormatting sqref="K24:K31">
    <cfRule type="cellIs" dxfId="91" priority="4" operator="greaterThan">
      <formula>100</formula>
    </cfRule>
  </conditionalFormatting>
  <conditionalFormatting sqref="K36">
    <cfRule type="cellIs" dxfId="90" priority="3" operator="greaterThan">
      <formula>100</formula>
    </cfRule>
  </conditionalFormatting>
  <conditionalFormatting sqref="K41:K50">
    <cfRule type="cellIs" dxfId="89" priority="2" operator="greaterThan">
      <formula>100</formula>
    </cfRule>
  </conditionalFormatting>
  <conditionalFormatting sqref="K55:K63">
    <cfRule type="cellIs" dxfId="88" priority="1" operator="greaterThan">
      <formula>100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Y41"/>
  <sheetViews>
    <sheetView workbookViewId="0">
      <selection activeCell="Y33" sqref="Y33"/>
    </sheetView>
  </sheetViews>
  <sheetFormatPr defaultRowHeight="14.4" x14ac:dyDescent="0.3"/>
  <sheetData>
    <row r="2" spans="1:25" x14ac:dyDescent="0.3">
      <c r="A2" s="1" t="s">
        <v>187</v>
      </c>
      <c r="B2" s="1" t="s">
        <v>209</v>
      </c>
    </row>
    <row r="3" spans="1:25" x14ac:dyDescent="0.3">
      <c r="A3" t="s">
        <v>0</v>
      </c>
      <c r="B3" t="s">
        <v>12</v>
      </c>
      <c r="C3" t="s">
        <v>13</v>
      </c>
      <c r="D3" t="s">
        <v>14</v>
      </c>
      <c r="E3" t="s">
        <v>15</v>
      </c>
      <c r="F3" t="s">
        <v>15</v>
      </c>
      <c r="G3" t="s">
        <v>15</v>
      </c>
      <c r="H3" t="s">
        <v>29</v>
      </c>
      <c r="N3" t="s">
        <v>60</v>
      </c>
      <c r="O3" t="s">
        <v>61</v>
      </c>
      <c r="P3" t="s">
        <v>62</v>
      </c>
      <c r="Q3" t="s">
        <v>63</v>
      </c>
      <c r="R3" t="s">
        <v>64</v>
      </c>
      <c r="S3" t="s">
        <v>65</v>
      </c>
      <c r="T3" t="s">
        <v>66</v>
      </c>
      <c r="U3" t="s">
        <v>67</v>
      </c>
    </row>
    <row r="4" spans="1:25" x14ac:dyDescent="0.3">
      <c r="A4" t="s">
        <v>217</v>
      </c>
      <c r="B4">
        <v>45.794499999999999</v>
      </c>
      <c r="C4">
        <v>19.459599999999998</v>
      </c>
      <c r="D4">
        <v>34.783099999999997</v>
      </c>
      <c r="E4">
        <v>-3.65E-3</v>
      </c>
      <c r="F4">
        <v>1.91E-3</v>
      </c>
      <c r="G4">
        <v>-1.2199999999999999E-3</v>
      </c>
      <c r="H4">
        <v>100.03400000000001</v>
      </c>
      <c r="J4">
        <f>AVERAGE(E4:G4)</f>
        <v>-9.8666666666666672E-4</v>
      </c>
      <c r="K4" s="22">
        <f>J4*10000</f>
        <v>-9.8666666666666671</v>
      </c>
      <c r="L4" s="3"/>
      <c r="N4" s="36">
        <f>D4</f>
        <v>34.783099999999997</v>
      </c>
      <c r="O4" s="36">
        <f>C4/32.06</f>
        <v>0.60697442295695558</v>
      </c>
      <c r="P4" s="36">
        <f>(N4)/55.85</f>
        <v>0.62279498657117272</v>
      </c>
      <c r="Q4" s="36">
        <f>(B4)/74.94</f>
        <v>0.61108219909260741</v>
      </c>
      <c r="R4" s="36">
        <f>SUM(O4:Q4)</f>
        <v>1.8408516086207358</v>
      </c>
      <c r="S4" s="36">
        <f t="shared" ref="S4:S7" si="0">100*O4/R4</f>
        <v>32.972479699856592</v>
      </c>
      <c r="T4" s="36">
        <f t="shared" ref="T4:T7" si="1">100*P4/R4</f>
        <v>33.831895175831363</v>
      </c>
      <c r="U4" s="38">
        <f t="shared" ref="U4:U7" si="2">100*Q4/R4</f>
        <v>33.195625124312045</v>
      </c>
      <c r="V4" s="36">
        <f t="shared" ref="V4:V7" si="3">SUM(S4:U4)</f>
        <v>100</v>
      </c>
      <c r="Y4">
        <v>33.195625124312045</v>
      </c>
    </row>
    <row r="5" spans="1:25" x14ac:dyDescent="0.3">
      <c r="A5" t="s">
        <v>218</v>
      </c>
      <c r="B5">
        <v>45.112699999999997</v>
      </c>
      <c r="C5">
        <v>19.968699999999998</v>
      </c>
      <c r="D5">
        <v>35.066000000000003</v>
      </c>
      <c r="E5">
        <v>9.8999999999999999E-4</v>
      </c>
      <c r="F5">
        <v>-2.63E-3</v>
      </c>
      <c r="G5">
        <v>-6.0400000000000002E-3</v>
      </c>
      <c r="H5">
        <v>100.14</v>
      </c>
      <c r="J5">
        <f t="shared" ref="J5:J40" si="4">AVERAGE(E5:G5)</f>
        <v>-2.5600000000000002E-3</v>
      </c>
      <c r="K5" s="22">
        <f t="shared" ref="K5:K40" si="5">J5*10000</f>
        <v>-25.6</v>
      </c>
      <c r="L5" s="3"/>
      <c r="N5" s="36">
        <f t="shared" ref="N5:N7" si="6">D5</f>
        <v>35.066000000000003</v>
      </c>
      <c r="O5" s="36">
        <f t="shared" ref="O5:O7" si="7">C5/32.06</f>
        <v>0.62285402370555198</v>
      </c>
      <c r="P5" s="36">
        <f t="shared" ref="P5:P7" si="8">(N5)/55.85</f>
        <v>0.62786034019695613</v>
      </c>
      <c r="Q5" s="36">
        <f t="shared" ref="Q5:Q7" si="9">(B5)/74.94</f>
        <v>0.60198425406992262</v>
      </c>
      <c r="R5" s="36">
        <f t="shared" ref="R5:R7" si="10">SUM(O5:Q5)</f>
        <v>1.8526986179724307</v>
      </c>
      <c r="S5" s="36">
        <f t="shared" si="0"/>
        <v>33.618744984394453</v>
      </c>
      <c r="T5" s="36">
        <f t="shared" si="1"/>
        <v>33.88896251696233</v>
      </c>
      <c r="U5" s="38">
        <f t="shared" si="2"/>
        <v>32.492292498643216</v>
      </c>
      <c r="V5" s="36">
        <f t="shared" si="3"/>
        <v>100</v>
      </c>
      <c r="Y5">
        <v>32.492292498643216</v>
      </c>
    </row>
    <row r="6" spans="1:25" x14ac:dyDescent="0.3">
      <c r="A6" s="1" t="s">
        <v>219</v>
      </c>
      <c r="B6" s="1">
        <v>44.354999999999997</v>
      </c>
      <c r="C6">
        <v>20.444900000000001</v>
      </c>
      <c r="D6">
        <v>35.2258</v>
      </c>
      <c r="E6">
        <v>3.7100000000000002E-3</v>
      </c>
      <c r="F6">
        <v>6.9999999999999994E-5</v>
      </c>
      <c r="G6">
        <v>-3.0899999999999999E-3</v>
      </c>
      <c r="H6">
        <v>100.026</v>
      </c>
      <c r="J6">
        <f t="shared" si="4"/>
        <v>2.3000000000000017E-4</v>
      </c>
      <c r="K6" s="22">
        <f t="shared" si="5"/>
        <v>2.3000000000000016</v>
      </c>
      <c r="L6" s="3"/>
      <c r="N6" s="36">
        <f t="shared" si="6"/>
        <v>35.2258</v>
      </c>
      <c r="O6" s="36">
        <f t="shared" si="7"/>
        <v>0.63770742358078603</v>
      </c>
      <c r="P6" s="36">
        <f t="shared" si="8"/>
        <v>0.63072157564905995</v>
      </c>
      <c r="Q6" s="36">
        <f t="shared" si="9"/>
        <v>0.59187349879903917</v>
      </c>
      <c r="R6" s="36">
        <f t="shared" si="10"/>
        <v>1.8603024980288851</v>
      </c>
      <c r="S6" s="36">
        <f t="shared" si="0"/>
        <v>34.279770319960313</v>
      </c>
      <c r="T6" s="36">
        <f t="shared" si="1"/>
        <v>33.904248170249282</v>
      </c>
      <c r="U6" s="38">
        <f t="shared" si="2"/>
        <v>31.815981509790408</v>
      </c>
      <c r="V6" s="36">
        <f t="shared" si="3"/>
        <v>100</v>
      </c>
      <c r="Y6">
        <v>31.815981509790408</v>
      </c>
    </row>
    <row r="7" spans="1:25" x14ac:dyDescent="0.3">
      <c r="A7" s="1" t="s">
        <v>220</v>
      </c>
      <c r="B7" s="1">
        <v>44.989199999999997</v>
      </c>
      <c r="C7">
        <v>20.09</v>
      </c>
      <c r="D7">
        <v>35.037199999999999</v>
      </c>
      <c r="E7">
        <v>1.1000000000000001E-3</v>
      </c>
      <c r="F7">
        <v>6.0899999999999999E-3</v>
      </c>
      <c r="G7">
        <v>-5.1000000000000004E-4</v>
      </c>
      <c r="H7">
        <v>100.123</v>
      </c>
      <c r="J7">
        <f t="shared" si="4"/>
        <v>2.2266666666666667E-3</v>
      </c>
      <c r="K7" s="22">
        <f t="shared" si="5"/>
        <v>22.266666666666666</v>
      </c>
      <c r="L7" s="3"/>
      <c r="N7" s="36">
        <f t="shared" si="6"/>
        <v>35.037199999999999</v>
      </c>
      <c r="O7" s="36">
        <f t="shared" si="7"/>
        <v>0.6266375545851528</v>
      </c>
      <c r="P7" s="36">
        <f t="shared" si="8"/>
        <v>0.62734467323187104</v>
      </c>
      <c r="Q7" s="36">
        <f t="shared" si="9"/>
        <v>0.6003362690152122</v>
      </c>
      <c r="R7" s="36">
        <f t="shared" si="10"/>
        <v>1.8543184968322359</v>
      </c>
      <c r="S7" s="36">
        <f t="shared" si="0"/>
        <v>33.793415513874692</v>
      </c>
      <c r="T7" s="36">
        <f t="shared" si="1"/>
        <v>33.831549127271003</v>
      </c>
      <c r="U7" s="38">
        <f t="shared" si="2"/>
        <v>32.375035358854312</v>
      </c>
      <c r="V7" s="36">
        <f t="shared" si="3"/>
        <v>100</v>
      </c>
      <c r="Y7">
        <v>32.375035358854312</v>
      </c>
    </row>
    <row r="8" spans="1:25" x14ac:dyDescent="0.3">
      <c r="A8" s="1"/>
      <c r="B8" s="1"/>
      <c r="K8" s="22"/>
      <c r="L8" s="3"/>
      <c r="N8" s="36"/>
      <c r="O8" s="36"/>
      <c r="P8" s="36"/>
      <c r="Q8" s="36"/>
      <c r="R8" s="36"/>
      <c r="S8" s="36"/>
      <c r="T8" s="36"/>
      <c r="U8" s="38"/>
      <c r="V8" s="36"/>
      <c r="Y8">
        <v>33.889731175579229</v>
      </c>
    </row>
    <row r="9" spans="1:25" x14ac:dyDescent="0.3">
      <c r="A9" s="1" t="s">
        <v>188</v>
      </c>
      <c r="B9" s="1" t="s">
        <v>210</v>
      </c>
      <c r="K9" s="22"/>
      <c r="L9" s="3"/>
      <c r="N9" s="36"/>
      <c r="O9" s="36"/>
      <c r="P9" s="36"/>
      <c r="Q9" s="36"/>
      <c r="R9" s="36"/>
      <c r="S9" s="36"/>
      <c r="T9" s="36"/>
      <c r="U9" s="38"/>
      <c r="V9" s="36"/>
      <c r="Y9">
        <v>32.196656811979217</v>
      </c>
    </row>
    <row r="10" spans="1:25" x14ac:dyDescent="0.3">
      <c r="A10" s="1" t="s">
        <v>0</v>
      </c>
      <c r="B10" s="1" t="s">
        <v>12</v>
      </c>
      <c r="C10" t="s">
        <v>13</v>
      </c>
      <c r="D10" t="s">
        <v>14</v>
      </c>
      <c r="E10" t="s">
        <v>15</v>
      </c>
      <c r="F10" t="s">
        <v>15</v>
      </c>
      <c r="G10" t="s">
        <v>15</v>
      </c>
      <c r="H10" t="s">
        <v>29</v>
      </c>
      <c r="K10" s="22"/>
      <c r="L10" s="3"/>
      <c r="N10" s="36"/>
      <c r="O10" s="36"/>
      <c r="P10" s="36"/>
      <c r="Q10" s="36"/>
      <c r="R10" s="36"/>
      <c r="S10" s="36"/>
      <c r="T10" s="36"/>
      <c r="U10" s="38"/>
      <c r="V10" s="36"/>
      <c r="Y10">
        <v>34.139112518611952</v>
      </c>
    </row>
    <row r="11" spans="1:25" x14ac:dyDescent="0.3">
      <c r="A11" s="1" t="s">
        <v>221</v>
      </c>
      <c r="B11" s="1">
        <v>46.115499999999997</v>
      </c>
      <c r="C11">
        <v>19.0151</v>
      </c>
      <c r="D11">
        <v>33.918399999999998</v>
      </c>
      <c r="E11">
        <v>8.4999999999999995E-4</v>
      </c>
      <c r="F11">
        <v>-2.2200000000000002E-3</v>
      </c>
      <c r="G11">
        <v>2.5000000000000001E-4</v>
      </c>
      <c r="H11">
        <v>99.047899999999998</v>
      </c>
      <c r="J11">
        <f t="shared" si="4"/>
        <v>-3.7333333333333337E-4</v>
      </c>
      <c r="K11" s="22">
        <f t="shared" si="5"/>
        <v>-3.7333333333333338</v>
      </c>
      <c r="L11" s="3"/>
      <c r="N11" s="36">
        <f t="shared" ref="N11:N40" si="11">D11</f>
        <v>33.918399999999998</v>
      </c>
      <c r="O11" s="36">
        <f t="shared" ref="O11:O40" si="12">C11/32.06</f>
        <v>0.59310979413599496</v>
      </c>
      <c r="P11" s="36">
        <f t="shared" ref="P11:P40" si="13">(N11)/55.85</f>
        <v>0.60731244404655327</v>
      </c>
      <c r="Q11" s="36">
        <f t="shared" ref="Q11:Q40" si="14">(B11)/74.94</f>
        <v>0.61536562583400056</v>
      </c>
      <c r="R11" s="36">
        <f t="shared" ref="R11:R40" si="15">SUM(O11:Q11)</f>
        <v>1.8157878640165488</v>
      </c>
      <c r="S11" s="36">
        <f t="shared" ref="S11:S40" si="16">100*O11/R11</f>
        <v>32.66404660421221</v>
      </c>
      <c r="T11" s="36">
        <f t="shared" ref="T11:T40" si="17">100*P11/R11</f>
        <v>33.446222220208554</v>
      </c>
      <c r="U11" s="38">
        <f t="shared" ref="U11:U40" si="18">100*Q11/R11</f>
        <v>33.889731175579229</v>
      </c>
      <c r="V11" s="36">
        <f t="shared" ref="V11:V40" si="19">SUM(S11:U11)</f>
        <v>99.999999999999986</v>
      </c>
      <c r="Y11">
        <v>32.46764573541914</v>
      </c>
    </row>
    <row r="12" spans="1:25" x14ac:dyDescent="0.3">
      <c r="A12" s="1" t="s">
        <v>222</v>
      </c>
      <c r="B12" s="1">
        <v>44.879899999999999</v>
      </c>
      <c r="C12">
        <v>20.042200000000001</v>
      </c>
      <c r="D12">
        <v>35.5227</v>
      </c>
      <c r="E12">
        <v>-5.0000000000000001E-4</v>
      </c>
      <c r="F12">
        <v>1.97E-3</v>
      </c>
      <c r="G12">
        <v>-2.0000000000000002E-5</v>
      </c>
      <c r="H12">
        <v>100.446</v>
      </c>
      <c r="J12">
        <f t="shared" si="4"/>
        <v>4.8333333333333328E-4</v>
      </c>
      <c r="K12" s="22">
        <f t="shared" si="5"/>
        <v>4.833333333333333</v>
      </c>
      <c r="L12" s="3"/>
      <c r="N12" s="36">
        <f t="shared" si="11"/>
        <v>35.5227</v>
      </c>
      <c r="O12" s="36">
        <f t="shared" si="12"/>
        <v>0.62514660012476608</v>
      </c>
      <c r="P12" s="36">
        <f t="shared" si="13"/>
        <v>0.63603760071620408</v>
      </c>
      <c r="Q12" s="36">
        <f t="shared" si="14"/>
        <v>0.59887776888177213</v>
      </c>
      <c r="R12" s="36">
        <f t="shared" si="15"/>
        <v>1.8600619697227423</v>
      </c>
      <c r="S12" s="36">
        <f t="shared" si="16"/>
        <v>33.608912514777636</v>
      </c>
      <c r="T12" s="36">
        <f t="shared" si="17"/>
        <v>34.194430673243147</v>
      </c>
      <c r="U12" s="38">
        <f t="shared" si="18"/>
        <v>32.196656811979217</v>
      </c>
      <c r="V12" s="36">
        <f t="shared" si="19"/>
        <v>100</v>
      </c>
      <c r="Y12">
        <v>33.521505732160399</v>
      </c>
    </row>
    <row r="13" spans="1:25" x14ac:dyDescent="0.3">
      <c r="A13" s="1" t="s">
        <v>223</v>
      </c>
      <c r="B13" s="1">
        <v>46.798200000000001</v>
      </c>
      <c r="C13">
        <v>18.5962</v>
      </c>
      <c r="D13">
        <v>34.8889</v>
      </c>
      <c r="E13">
        <v>3.5999999999999999E-3</v>
      </c>
      <c r="F13">
        <v>-1.7000000000000001E-4</v>
      </c>
      <c r="G13">
        <v>-7.9000000000000001E-4</v>
      </c>
      <c r="H13">
        <v>100.286</v>
      </c>
      <c r="J13">
        <f t="shared" si="4"/>
        <v>8.8000000000000003E-4</v>
      </c>
      <c r="K13" s="22">
        <f t="shared" si="5"/>
        <v>8.8000000000000007</v>
      </c>
      <c r="L13" s="3"/>
      <c r="N13" s="36">
        <f t="shared" si="11"/>
        <v>34.8889</v>
      </c>
      <c r="O13" s="36">
        <f t="shared" si="12"/>
        <v>0.58004366812227071</v>
      </c>
      <c r="P13" s="36">
        <f t="shared" si="13"/>
        <v>0.62468934646374219</v>
      </c>
      <c r="Q13" s="36">
        <f t="shared" si="14"/>
        <v>0.62447558046437157</v>
      </c>
      <c r="R13" s="36">
        <f t="shared" si="15"/>
        <v>1.8292085950503845</v>
      </c>
      <c r="S13" s="36">
        <f t="shared" si="16"/>
        <v>31.710088706766314</v>
      </c>
      <c r="T13" s="36">
        <f t="shared" si="17"/>
        <v>34.150798774621741</v>
      </c>
      <c r="U13" s="38">
        <f t="shared" si="18"/>
        <v>34.139112518611952</v>
      </c>
      <c r="V13" s="36">
        <f t="shared" si="19"/>
        <v>100.00000000000001</v>
      </c>
      <c r="Y13">
        <v>33.206648872451403</v>
      </c>
    </row>
    <row r="14" spans="1:25" x14ac:dyDescent="0.3">
      <c r="A14" s="1" t="s">
        <v>224</v>
      </c>
      <c r="B14" s="1">
        <v>44.616</v>
      </c>
      <c r="C14">
        <v>19.947399999999998</v>
      </c>
      <c r="D14">
        <v>34.411700000000003</v>
      </c>
      <c r="E14">
        <v>4.6000000000000001E-4</v>
      </c>
      <c r="F14">
        <v>-2.0200000000000001E-3</v>
      </c>
      <c r="G14">
        <v>1.5100000000000001E-3</v>
      </c>
      <c r="H14">
        <v>98.975099999999998</v>
      </c>
      <c r="J14">
        <f t="shared" si="4"/>
        <v>-1.6666666666666712E-5</v>
      </c>
      <c r="K14" s="22">
        <f t="shared" si="5"/>
        <v>-0.1666666666666671</v>
      </c>
      <c r="L14" s="3"/>
      <c r="N14" s="36">
        <f t="shared" si="11"/>
        <v>34.411700000000003</v>
      </c>
      <c r="O14" s="36">
        <f t="shared" si="12"/>
        <v>0.62218964441671853</v>
      </c>
      <c r="P14" s="36">
        <f t="shared" si="13"/>
        <v>0.61614503133393017</v>
      </c>
      <c r="Q14" s="36">
        <f t="shared" si="14"/>
        <v>0.5953562850280224</v>
      </c>
      <c r="R14" s="36">
        <f t="shared" si="15"/>
        <v>1.8336909607786711</v>
      </c>
      <c r="S14" s="36">
        <f t="shared" si="16"/>
        <v>33.930998064827001</v>
      </c>
      <c r="T14" s="36">
        <f t="shared" si="17"/>
        <v>33.601356199753859</v>
      </c>
      <c r="U14" s="38">
        <f t="shared" si="18"/>
        <v>32.46764573541914</v>
      </c>
      <c r="V14" s="36">
        <f t="shared" si="19"/>
        <v>100</v>
      </c>
      <c r="Y14">
        <v>31.492172700667762</v>
      </c>
    </row>
    <row r="15" spans="1:25" x14ac:dyDescent="0.3">
      <c r="A15" s="1" t="s">
        <v>225</v>
      </c>
      <c r="B15" s="1">
        <v>45.759</v>
      </c>
      <c r="C15">
        <v>19.1113</v>
      </c>
      <c r="D15">
        <v>34.337899999999998</v>
      </c>
      <c r="E15">
        <v>1.0499999999999999E-3</v>
      </c>
      <c r="F15">
        <v>2.2300000000000002E-3</v>
      </c>
      <c r="G15">
        <v>1.3699999999999999E-3</v>
      </c>
      <c r="H15">
        <v>99.212800000000001</v>
      </c>
      <c r="J15">
        <f t="shared" si="4"/>
        <v>1.5499999999999999E-3</v>
      </c>
      <c r="K15" s="22">
        <f t="shared" si="5"/>
        <v>15.5</v>
      </c>
      <c r="L15" s="3"/>
      <c r="N15" s="36">
        <f t="shared" si="11"/>
        <v>34.337899999999998</v>
      </c>
      <c r="O15" s="36">
        <f t="shared" si="12"/>
        <v>0.59611041796631314</v>
      </c>
      <c r="P15" s="36">
        <f t="shared" si="13"/>
        <v>0.61482363473589963</v>
      </c>
      <c r="Q15" s="36">
        <f t="shared" si="14"/>
        <v>0.61060848678943158</v>
      </c>
      <c r="R15" s="36">
        <f t="shared" si="15"/>
        <v>1.8215425394916442</v>
      </c>
      <c r="S15" s="36">
        <f t="shared" si="16"/>
        <v>32.725583127620808</v>
      </c>
      <c r="T15" s="36">
        <f t="shared" si="17"/>
        <v>33.752911140218799</v>
      </c>
      <c r="U15" s="38">
        <f t="shared" si="18"/>
        <v>33.521505732160399</v>
      </c>
      <c r="V15" s="36">
        <f t="shared" si="19"/>
        <v>100</v>
      </c>
      <c r="Y15">
        <v>34.331186615998945</v>
      </c>
    </row>
    <row r="16" spans="1:25" x14ac:dyDescent="0.3">
      <c r="A16" t="s">
        <v>226</v>
      </c>
      <c r="B16">
        <v>45.616500000000002</v>
      </c>
      <c r="C16">
        <v>19.272600000000001</v>
      </c>
      <c r="D16">
        <v>34.807899999999997</v>
      </c>
      <c r="E16">
        <v>1.3600000000000001E-3</v>
      </c>
      <c r="F16">
        <v>-1.5200000000000001E-3</v>
      </c>
      <c r="G16">
        <v>3.7200000000000002E-3</v>
      </c>
      <c r="H16">
        <v>99.700599999999994</v>
      </c>
      <c r="J16">
        <f t="shared" si="4"/>
        <v>1.1866666666666668E-3</v>
      </c>
      <c r="K16" s="22">
        <f t="shared" si="5"/>
        <v>11.866666666666669</v>
      </c>
      <c r="L16" s="3"/>
      <c r="N16" s="36">
        <f t="shared" si="11"/>
        <v>34.807899999999997</v>
      </c>
      <c r="O16" s="36">
        <f t="shared" si="12"/>
        <v>0.60114160948222084</v>
      </c>
      <c r="P16" s="36">
        <f t="shared" si="13"/>
        <v>0.6232390331244404</v>
      </c>
      <c r="Q16" s="36">
        <f t="shared" si="14"/>
        <v>0.60870696557245796</v>
      </c>
      <c r="R16" s="36">
        <f t="shared" si="15"/>
        <v>1.8330876081791192</v>
      </c>
      <c r="S16" s="36">
        <f t="shared" si="16"/>
        <v>32.793937769256942</v>
      </c>
      <c r="T16" s="36">
        <f t="shared" si="17"/>
        <v>33.999413358291655</v>
      </c>
      <c r="U16" s="38">
        <f t="shared" si="18"/>
        <v>33.206648872451403</v>
      </c>
      <c r="V16" s="36">
        <f t="shared" si="19"/>
        <v>100</v>
      </c>
      <c r="Y16">
        <v>32.852240453024017</v>
      </c>
    </row>
    <row r="17" spans="1:25" x14ac:dyDescent="0.3">
      <c r="K17" s="22"/>
      <c r="L17" s="3"/>
      <c r="N17" s="36"/>
      <c r="O17" s="36"/>
      <c r="P17" s="36"/>
      <c r="Q17" s="36"/>
      <c r="R17" s="36"/>
      <c r="S17" s="36"/>
      <c r="T17" s="36"/>
      <c r="U17" s="38"/>
      <c r="V17" s="36"/>
      <c r="Y17">
        <v>34.366236217077272</v>
      </c>
    </row>
    <row r="18" spans="1:25" x14ac:dyDescent="0.3">
      <c r="A18" s="1" t="s">
        <v>189</v>
      </c>
      <c r="B18" s="1" t="s">
        <v>211</v>
      </c>
      <c r="K18" s="22"/>
      <c r="L18" s="3"/>
      <c r="N18" s="36"/>
      <c r="O18" s="36"/>
      <c r="P18" s="36"/>
      <c r="Q18" s="36"/>
      <c r="R18" s="36"/>
      <c r="S18" s="36"/>
      <c r="T18" s="36"/>
      <c r="U18" s="38"/>
      <c r="V18" s="36"/>
      <c r="Y18">
        <v>33.312850617638517</v>
      </c>
    </row>
    <row r="19" spans="1:25" x14ac:dyDescent="0.3">
      <c r="A19" t="s">
        <v>0</v>
      </c>
      <c r="B19" t="s">
        <v>12</v>
      </c>
      <c r="C19" t="s">
        <v>13</v>
      </c>
      <c r="D19" t="s">
        <v>14</v>
      </c>
      <c r="E19" t="s">
        <v>15</v>
      </c>
      <c r="F19" t="s">
        <v>15</v>
      </c>
      <c r="G19" t="s">
        <v>15</v>
      </c>
      <c r="H19" t="s">
        <v>29</v>
      </c>
      <c r="K19" s="22"/>
      <c r="L19" s="3"/>
      <c r="N19" s="36"/>
      <c r="O19" s="36"/>
      <c r="P19" s="36"/>
      <c r="Q19" s="36"/>
      <c r="R19" s="36"/>
      <c r="S19" s="36"/>
      <c r="T19" s="36"/>
      <c r="U19" s="38"/>
      <c r="V19" s="36"/>
      <c r="Y19">
        <v>35.07115071619284</v>
      </c>
    </row>
    <row r="20" spans="1:25" x14ac:dyDescent="0.3">
      <c r="A20" t="s">
        <v>227</v>
      </c>
      <c r="B20">
        <v>44.804900000000004</v>
      </c>
      <c r="C20">
        <v>20.335599999999999</v>
      </c>
      <c r="D20">
        <v>37.213900000000002</v>
      </c>
      <c r="E20">
        <v>-7.5000000000000002E-4</v>
      </c>
      <c r="F20">
        <v>-1.1800000000000001E-3</v>
      </c>
      <c r="G20">
        <v>-7.6000000000000004E-4</v>
      </c>
      <c r="H20">
        <v>102.352</v>
      </c>
      <c r="J20">
        <f t="shared" si="4"/>
        <v>-8.9666666666666671E-4</v>
      </c>
      <c r="K20" s="22">
        <f t="shared" si="5"/>
        <v>-8.9666666666666668</v>
      </c>
      <c r="L20" s="3"/>
      <c r="N20" s="36">
        <f t="shared" si="11"/>
        <v>37.213900000000002</v>
      </c>
      <c r="O20" s="36">
        <f t="shared" si="12"/>
        <v>0.63429819089207728</v>
      </c>
      <c r="P20" s="36">
        <f t="shared" si="13"/>
        <v>0.66631871083258731</v>
      </c>
      <c r="Q20" s="36">
        <f t="shared" si="14"/>
        <v>0.59787696824125969</v>
      </c>
      <c r="R20" s="36">
        <f t="shared" si="15"/>
        <v>1.8984938699659242</v>
      </c>
      <c r="S20" s="36">
        <f t="shared" si="16"/>
        <v>33.410599893243912</v>
      </c>
      <c r="T20" s="36">
        <f t="shared" si="17"/>
        <v>35.097227406088329</v>
      </c>
      <c r="U20" s="38">
        <f t="shared" si="18"/>
        <v>31.492172700667762</v>
      </c>
      <c r="V20" s="36">
        <f t="shared" si="19"/>
        <v>100</v>
      </c>
      <c r="Y20">
        <v>36.246319530471339</v>
      </c>
    </row>
    <row r="21" spans="1:25" x14ac:dyDescent="0.3">
      <c r="A21" t="s">
        <v>228</v>
      </c>
      <c r="B21">
        <v>46.504800000000003</v>
      </c>
      <c r="C21">
        <v>18.620699999999999</v>
      </c>
      <c r="D21">
        <v>33.856400000000001</v>
      </c>
      <c r="E21">
        <v>1.8799999999999999E-3</v>
      </c>
      <c r="F21">
        <v>2.3500000000000001E-3</v>
      </c>
      <c r="G21">
        <v>-6.8999999999999997E-4</v>
      </c>
      <c r="H21">
        <v>98.985399999999998</v>
      </c>
      <c r="J21">
        <f t="shared" si="4"/>
        <v>1.1800000000000001E-3</v>
      </c>
      <c r="K21" s="22">
        <f t="shared" si="5"/>
        <v>11.8</v>
      </c>
      <c r="L21" s="3"/>
      <c r="N21" s="36">
        <f t="shared" si="11"/>
        <v>33.856400000000001</v>
      </c>
      <c r="O21" s="36">
        <f t="shared" si="12"/>
        <v>0.5808078602620087</v>
      </c>
      <c r="P21" s="36">
        <f t="shared" si="13"/>
        <v>0.60620232766338411</v>
      </c>
      <c r="Q21" s="36">
        <f t="shared" si="14"/>
        <v>0.62056044835868696</v>
      </c>
      <c r="R21" s="36">
        <f t="shared" si="15"/>
        <v>1.8075706362840798</v>
      </c>
      <c r="S21" s="36">
        <f t="shared" si="16"/>
        <v>32.131959249792125</v>
      </c>
      <c r="T21" s="36">
        <f t="shared" si="17"/>
        <v>33.53685413420893</v>
      </c>
      <c r="U21" s="38">
        <f t="shared" si="18"/>
        <v>34.331186615998945</v>
      </c>
      <c r="V21" s="36">
        <f t="shared" si="19"/>
        <v>100</v>
      </c>
      <c r="Y21">
        <v>31.628683985160535</v>
      </c>
    </row>
    <row r="22" spans="1:25" x14ac:dyDescent="0.3">
      <c r="A22" t="s">
        <v>229</v>
      </c>
      <c r="B22">
        <v>45.989100000000001</v>
      </c>
      <c r="C22">
        <v>19.374099999999999</v>
      </c>
      <c r="D22">
        <v>36.303100000000001</v>
      </c>
      <c r="E22">
        <v>3.8E-3</v>
      </c>
      <c r="F22">
        <v>-4.2900000000000004E-3</v>
      </c>
      <c r="G22">
        <v>-8.1099999999999992E-3</v>
      </c>
      <c r="H22">
        <v>101.658</v>
      </c>
      <c r="J22">
        <f t="shared" si="4"/>
        <v>-2.8666666666666667E-3</v>
      </c>
      <c r="K22" s="22">
        <f t="shared" si="5"/>
        <v>-28.666666666666668</v>
      </c>
      <c r="L22" s="3"/>
      <c r="N22" s="36">
        <f t="shared" si="11"/>
        <v>36.303100000000001</v>
      </c>
      <c r="O22" s="36">
        <f t="shared" si="12"/>
        <v>0.60430754834684952</v>
      </c>
      <c r="P22" s="36">
        <f t="shared" si="13"/>
        <v>0.65001074306177264</v>
      </c>
      <c r="Q22" s="36">
        <f t="shared" si="14"/>
        <v>0.61367894315452365</v>
      </c>
      <c r="R22" s="36">
        <f t="shared" si="15"/>
        <v>1.8679972345631457</v>
      </c>
      <c r="S22" s="36">
        <f t="shared" si="16"/>
        <v>32.350559046099143</v>
      </c>
      <c r="T22" s="36">
        <f t="shared" si="17"/>
        <v>34.797200500876848</v>
      </c>
      <c r="U22" s="38">
        <f t="shared" si="18"/>
        <v>32.852240453024017</v>
      </c>
      <c r="V22" s="36">
        <f t="shared" si="19"/>
        <v>100</v>
      </c>
      <c r="Y22">
        <v>34.475263483220758</v>
      </c>
    </row>
    <row r="23" spans="1:25" x14ac:dyDescent="0.3">
      <c r="A23" t="s">
        <v>230</v>
      </c>
      <c r="B23">
        <v>47.355800000000002</v>
      </c>
      <c r="C23">
        <v>18.2226</v>
      </c>
      <c r="D23">
        <v>35.658200000000001</v>
      </c>
      <c r="E23">
        <v>3.2000000000000003E-4</v>
      </c>
      <c r="F23">
        <v>1.06E-3</v>
      </c>
      <c r="G23">
        <v>2.64E-3</v>
      </c>
      <c r="H23">
        <v>101.241</v>
      </c>
      <c r="J23">
        <f t="shared" si="4"/>
        <v>1.34E-3</v>
      </c>
      <c r="K23" s="22">
        <f t="shared" si="5"/>
        <v>13.4</v>
      </c>
      <c r="L23" s="3"/>
      <c r="N23" s="36">
        <f t="shared" si="11"/>
        <v>35.658200000000001</v>
      </c>
      <c r="O23" s="36">
        <f t="shared" si="12"/>
        <v>0.56839051777916405</v>
      </c>
      <c r="P23" s="36">
        <f t="shared" si="13"/>
        <v>0.63846374216651747</v>
      </c>
      <c r="Q23" s="36">
        <f t="shared" si="14"/>
        <v>0.6319161996263678</v>
      </c>
      <c r="R23" s="36">
        <f t="shared" si="15"/>
        <v>1.8387704595720493</v>
      </c>
      <c r="S23" s="36">
        <f t="shared" si="16"/>
        <v>30.911444918005142</v>
      </c>
      <c r="T23" s="36">
        <f t="shared" si="17"/>
        <v>34.722318864917582</v>
      </c>
      <c r="U23" s="38">
        <f t="shared" si="18"/>
        <v>34.366236217077272</v>
      </c>
      <c r="V23" s="36">
        <f t="shared" si="19"/>
        <v>100</v>
      </c>
      <c r="Y23">
        <v>34.422808335352364</v>
      </c>
    </row>
    <row r="24" spans="1:25" x14ac:dyDescent="0.3">
      <c r="A24" t="s">
        <v>231</v>
      </c>
      <c r="B24">
        <v>46.259799999999998</v>
      </c>
      <c r="C24">
        <v>18.976199999999999</v>
      </c>
      <c r="D24">
        <v>35.957599999999999</v>
      </c>
      <c r="E24">
        <v>-8.9999999999999998E-4</v>
      </c>
      <c r="F24">
        <v>-9.3000000000000005E-4</v>
      </c>
      <c r="G24">
        <v>-2.4399999999999999E-3</v>
      </c>
      <c r="H24">
        <v>101.18899999999999</v>
      </c>
      <c r="J24">
        <f t="shared" si="4"/>
        <v>-1.4233333333333331E-3</v>
      </c>
      <c r="K24" s="22">
        <f t="shared" si="5"/>
        <v>-14.233333333333331</v>
      </c>
      <c r="L24" s="3"/>
      <c r="N24" s="36">
        <f t="shared" si="11"/>
        <v>35.957599999999999</v>
      </c>
      <c r="O24" s="36">
        <f t="shared" si="12"/>
        <v>0.59189644416718645</v>
      </c>
      <c r="P24" s="36">
        <f t="shared" si="13"/>
        <v>0.64382452999104745</v>
      </c>
      <c r="Q24" s="36">
        <f t="shared" si="14"/>
        <v>0.61729116626634639</v>
      </c>
      <c r="R24" s="36">
        <f t="shared" si="15"/>
        <v>1.8530121404245801</v>
      </c>
      <c r="S24" s="36">
        <f t="shared" si="16"/>
        <v>31.942394291683669</v>
      </c>
      <c r="T24" s="36">
        <f t="shared" si="17"/>
        <v>34.744755090677828</v>
      </c>
      <c r="U24" s="38">
        <f t="shared" si="18"/>
        <v>33.312850617638517</v>
      </c>
      <c r="V24" s="36">
        <f t="shared" si="19"/>
        <v>100.00000000000001</v>
      </c>
      <c r="Y24">
        <v>34.50755782214123</v>
      </c>
    </row>
    <row r="25" spans="1:25" x14ac:dyDescent="0.3">
      <c r="A25" t="s">
        <v>232</v>
      </c>
      <c r="B25">
        <v>47.304099999999998</v>
      </c>
      <c r="C25">
        <v>17.799900000000001</v>
      </c>
      <c r="D25">
        <v>34.259099999999997</v>
      </c>
      <c r="E25">
        <v>-5.0000000000000002E-5</v>
      </c>
      <c r="F25">
        <v>-6.6E-4</v>
      </c>
      <c r="G25">
        <v>2.7100000000000002E-3</v>
      </c>
      <c r="H25">
        <v>99.365099999999998</v>
      </c>
      <c r="J25">
        <f t="shared" si="4"/>
        <v>6.6666666666666664E-4</v>
      </c>
      <c r="K25" s="22">
        <f t="shared" si="5"/>
        <v>6.6666666666666661</v>
      </c>
      <c r="L25" s="3"/>
      <c r="N25" s="36">
        <f t="shared" si="11"/>
        <v>34.259099999999997</v>
      </c>
      <c r="O25" s="36">
        <f t="shared" si="12"/>
        <v>0.55520586400499061</v>
      </c>
      <c r="P25" s="36">
        <f t="shared" si="13"/>
        <v>0.61341271262309749</v>
      </c>
      <c r="Q25" s="36">
        <f t="shared" si="14"/>
        <v>0.63122631438484123</v>
      </c>
      <c r="R25" s="36">
        <f t="shared" si="15"/>
        <v>1.7998448910129294</v>
      </c>
      <c r="S25" s="36">
        <f t="shared" si="16"/>
        <v>30.847428396595216</v>
      </c>
      <c r="T25" s="36">
        <f t="shared" si="17"/>
        <v>34.081420887211941</v>
      </c>
      <c r="U25" s="38">
        <f t="shared" si="18"/>
        <v>35.07115071619284</v>
      </c>
      <c r="V25" s="36">
        <f t="shared" si="19"/>
        <v>100</v>
      </c>
      <c r="Y25">
        <v>33.644489279417989</v>
      </c>
    </row>
    <row r="26" spans="1:25" x14ac:dyDescent="0.3">
      <c r="A26" t="s">
        <v>233</v>
      </c>
      <c r="B26">
        <v>46.698</v>
      </c>
      <c r="C26">
        <v>17.668399999999998</v>
      </c>
      <c r="D26">
        <v>30.4346</v>
      </c>
      <c r="E26">
        <v>-2.0500000000000002E-3</v>
      </c>
      <c r="F26">
        <v>-7.0499999999999998E-3</v>
      </c>
      <c r="G26">
        <v>-1.14E-3</v>
      </c>
      <c r="H26">
        <v>94.790700000000001</v>
      </c>
      <c r="J26">
        <f t="shared" si="4"/>
        <v>-3.4133333333333338E-3</v>
      </c>
      <c r="K26" s="22">
        <f t="shared" si="5"/>
        <v>-34.13333333333334</v>
      </c>
      <c r="L26" s="3"/>
      <c r="N26" s="36">
        <f t="shared" si="11"/>
        <v>30.4346</v>
      </c>
      <c r="O26" s="36">
        <f t="shared" si="12"/>
        <v>0.55110417966313152</v>
      </c>
      <c r="P26" s="36">
        <f t="shared" si="13"/>
        <v>0.54493464637421662</v>
      </c>
      <c r="Q26" s="36">
        <f t="shared" si="14"/>
        <v>0.62313851080864691</v>
      </c>
      <c r="R26" s="36">
        <f t="shared" si="15"/>
        <v>1.7191773368459951</v>
      </c>
      <c r="S26" s="36">
        <f t="shared" si="16"/>
        <v>32.056272954027413</v>
      </c>
      <c r="T26" s="36">
        <f t="shared" si="17"/>
        <v>31.697407515501247</v>
      </c>
      <c r="U26" s="38">
        <f t="shared" si="18"/>
        <v>36.246319530471339</v>
      </c>
      <c r="V26" s="36">
        <f t="shared" si="19"/>
        <v>100</v>
      </c>
      <c r="Y26">
        <v>29.256765278121893</v>
      </c>
    </row>
    <row r="27" spans="1:25" x14ac:dyDescent="0.3">
      <c r="A27" t="s">
        <v>234</v>
      </c>
      <c r="B27">
        <v>43.886800000000001</v>
      </c>
      <c r="C27">
        <v>20.466699999999999</v>
      </c>
      <c r="D27">
        <v>35.0488</v>
      </c>
      <c r="E27">
        <v>-3.5E-4</v>
      </c>
      <c r="F27">
        <v>0</v>
      </c>
      <c r="G27">
        <v>1.49E-3</v>
      </c>
      <c r="H27">
        <v>99.403400000000005</v>
      </c>
      <c r="J27">
        <f t="shared" si="4"/>
        <v>3.7999999999999997E-4</v>
      </c>
      <c r="K27" s="22">
        <f t="shared" si="5"/>
        <v>3.8</v>
      </c>
      <c r="L27" s="3"/>
      <c r="N27" s="36">
        <f t="shared" si="11"/>
        <v>35.0488</v>
      </c>
      <c r="O27" s="36">
        <f t="shared" si="12"/>
        <v>0.63838739862757321</v>
      </c>
      <c r="P27" s="36">
        <f t="shared" si="13"/>
        <v>0.62755237242614148</v>
      </c>
      <c r="Q27" s="36">
        <f t="shared" si="14"/>
        <v>0.58562583400053381</v>
      </c>
      <c r="R27" s="36">
        <f t="shared" si="15"/>
        <v>1.8515656050542484</v>
      </c>
      <c r="S27" s="36">
        <f t="shared" si="16"/>
        <v>34.478248941596071</v>
      </c>
      <c r="T27" s="36">
        <f t="shared" si="17"/>
        <v>33.893067073243408</v>
      </c>
      <c r="U27" s="38">
        <f t="shared" si="18"/>
        <v>31.628683985160535</v>
      </c>
      <c r="V27" s="36">
        <f t="shared" si="19"/>
        <v>100.00000000000001</v>
      </c>
      <c r="Y27">
        <v>30.489902038143796</v>
      </c>
    </row>
    <row r="28" spans="1:25" x14ac:dyDescent="0.3">
      <c r="A28" t="s">
        <v>235</v>
      </c>
      <c r="B28">
        <v>46.6661</v>
      </c>
      <c r="C28">
        <v>18.447099999999999</v>
      </c>
      <c r="D28">
        <v>33.965400000000002</v>
      </c>
      <c r="E28">
        <v>3.62E-3</v>
      </c>
      <c r="F28">
        <v>-9.0000000000000006E-5</v>
      </c>
      <c r="G28">
        <v>-3.6900000000000001E-3</v>
      </c>
      <c r="H28">
        <v>99.078400000000002</v>
      </c>
      <c r="J28">
        <f t="shared" si="4"/>
        <v>-5.3333333333333326E-5</v>
      </c>
      <c r="K28" s="22">
        <f t="shared" si="5"/>
        <v>-0.53333333333333321</v>
      </c>
      <c r="L28" s="3"/>
      <c r="N28" s="36">
        <f t="shared" si="11"/>
        <v>33.965400000000002</v>
      </c>
      <c r="O28" s="36">
        <f t="shared" si="12"/>
        <v>0.57539301310043656</v>
      </c>
      <c r="P28" s="36">
        <f t="shared" si="13"/>
        <v>0.60815398388540742</v>
      </c>
      <c r="Q28" s="36">
        <f t="shared" si="14"/>
        <v>0.62271283693621571</v>
      </c>
      <c r="R28" s="36">
        <f t="shared" si="15"/>
        <v>1.8062598339220597</v>
      </c>
      <c r="S28" s="36">
        <f t="shared" si="16"/>
        <v>31.855495111743974</v>
      </c>
      <c r="T28" s="36">
        <f t="shared" si="17"/>
        <v>33.669241405035272</v>
      </c>
      <c r="U28" s="38">
        <f t="shared" si="18"/>
        <v>34.475263483220758</v>
      </c>
      <c r="V28" s="36">
        <f t="shared" si="19"/>
        <v>100</v>
      </c>
      <c r="Y28">
        <v>29.971367323049684</v>
      </c>
    </row>
    <row r="29" spans="1:25" x14ac:dyDescent="0.3">
      <c r="A29" t="s">
        <v>236</v>
      </c>
      <c r="B29">
        <v>46.6479</v>
      </c>
      <c r="C29">
        <v>18.433199999999999</v>
      </c>
      <c r="D29">
        <v>34.1175</v>
      </c>
      <c r="E29">
        <v>2.82E-3</v>
      </c>
      <c r="F29">
        <v>-4.3299999999999996E-3</v>
      </c>
      <c r="G29">
        <v>-2.2300000000000002E-3</v>
      </c>
      <c r="H29">
        <v>99.194800000000001</v>
      </c>
      <c r="J29">
        <f t="shared" si="4"/>
        <v>-1.2466666666666665E-3</v>
      </c>
      <c r="K29" s="22">
        <f t="shared" si="5"/>
        <v>-12.466666666666665</v>
      </c>
      <c r="L29" s="3"/>
      <c r="N29" s="36">
        <f t="shared" si="11"/>
        <v>34.1175</v>
      </c>
      <c r="O29" s="36">
        <f t="shared" si="12"/>
        <v>0.57495945102932</v>
      </c>
      <c r="P29" s="36">
        <f t="shared" si="13"/>
        <v>0.61087735004476273</v>
      </c>
      <c r="Q29" s="36">
        <f t="shared" si="14"/>
        <v>0.62246997598078468</v>
      </c>
      <c r="R29" s="36">
        <f t="shared" si="15"/>
        <v>1.8083067770548675</v>
      </c>
      <c r="S29" s="36">
        <f t="shared" si="16"/>
        <v>31.795459615858896</v>
      </c>
      <c r="T29" s="36">
        <f t="shared" si="17"/>
        <v>33.781732048788726</v>
      </c>
      <c r="U29" s="38">
        <f t="shared" si="18"/>
        <v>34.422808335352364</v>
      </c>
      <c r="V29" s="36">
        <f t="shared" si="19"/>
        <v>99.999999999999972</v>
      </c>
      <c r="Y29">
        <v>31.251019274846687</v>
      </c>
    </row>
    <row r="30" spans="1:25" x14ac:dyDescent="0.3">
      <c r="K30" s="22"/>
      <c r="L30" s="3"/>
      <c r="N30" s="36"/>
      <c r="O30" s="36"/>
      <c r="P30" s="36"/>
      <c r="Q30" s="36"/>
      <c r="R30" s="36"/>
      <c r="S30" s="36"/>
      <c r="T30" s="36"/>
      <c r="U30" s="38"/>
      <c r="V30" s="36"/>
      <c r="Y30">
        <v>31.12914047502445</v>
      </c>
    </row>
    <row r="31" spans="1:25" x14ac:dyDescent="0.3">
      <c r="A31" s="1" t="s">
        <v>190</v>
      </c>
      <c r="B31" s="1" t="s">
        <v>212</v>
      </c>
      <c r="K31" s="22"/>
      <c r="L31" s="3"/>
      <c r="N31" s="36"/>
      <c r="O31" s="36"/>
      <c r="P31" s="36"/>
      <c r="Q31" s="36"/>
      <c r="R31" s="36"/>
      <c r="S31" s="36"/>
      <c r="T31" s="36"/>
      <c r="U31" s="38"/>
      <c r="V31" s="36"/>
      <c r="Y31">
        <v>28.657250391295104</v>
      </c>
    </row>
    <row r="32" spans="1:25" x14ac:dyDescent="0.3">
      <c r="A32" t="s">
        <v>0</v>
      </c>
      <c r="B32" t="s">
        <v>12</v>
      </c>
      <c r="C32" t="s">
        <v>13</v>
      </c>
      <c r="D32" t="s">
        <v>14</v>
      </c>
      <c r="E32" t="s">
        <v>15</v>
      </c>
      <c r="F32" t="s">
        <v>15</v>
      </c>
      <c r="G32" t="s">
        <v>15</v>
      </c>
      <c r="H32" t="s">
        <v>29</v>
      </c>
      <c r="K32" s="22"/>
      <c r="L32" s="3"/>
      <c r="N32" s="36"/>
      <c r="O32" s="36"/>
      <c r="P32" s="36"/>
      <c r="Q32" s="36"/>
      <c r="R32" s="36"/>
      <c r="S32" s="36"/>
      <c r="T32" s="36"/>
      <c r="U32" s="38"/>
      <c r="V32" s="36"/>
      <c r="Y32">
        <f>_xlfn.STDEV.P(Y4:Y31)</f>
        <v>1.7717524489468566</v>
      </c>
    </row>
    <row r="33" spans="1:22" x14ac:dyDescent="0.3">
      <c r="A33" t="s">
        <v>237</v>
      </c>
      <c r="B33">
        <v>46.739800000000002</v>
      </c>
      <c r="C33">
        <v>18.2698</v>
      </c>
      <c r="D33">
        <v>34.284100000000002</v>
      </c>
      <c r="E33">
        <v>5.0000000000000002E-5</v>
      </c>
      <c r="F33">
        <v>-1.7899999999999999E-3</v>
      </c>
      <c r="G33">
        <v>-2.0100000000000001E-3</v>
      </c>
      <c r="H33">
        <v>99.289900000000003</v>
      </c>
      <c r="J33">
        <f t="shared" si="4"/>
        <v>-1.25E-3</v>
      </c>
      <c r="K33" s="22">
        <f t="shared" si="5"/>
        <v>-12.5</v>
      </c>
      <c r="L33" s="3"/>
      <c r="N33" s="36">
        <f t="shared" si="11"/>
        <v>34.284100000000002</v>
      </c>
      <c r="O33" s="36">
        <f t="shared" si="12"/>
        <v>0.56986275733000624</v>
      </c>
      <c r="P33" s="36">
        <f t="shared" si="13"/>
        <v>0.61386034019695612</v>
      </c>
      <c r="Q33" s="36">
        <f t="shared" si="14"/>
        <v>0.6236962903656259</v>
      </c>
      <c r="R33" s="36">
        <f t="shared" si="15"/>
        <v>1.8074193878925882</v>
      </c>
      <c r="S33" s="36">
        <f t="shared" si="16"/>
        <v>31.529082909443275</v>
      </c>
      <c r="T33" s="36">
        <f t="shared" si="17"/>
        <v>33.963359268415509</v>
      </c>
      <c r="U33" s="38">
        <f t="shared" si="18"/>
        <v>34.50755782214123</v>
      </c>
      <c r="V33" s="36">
        <f t="shared" si="19"/>
        <v>100</v>
      </c>
    </row>
    <row r="34" spans="1:22" x14ac:dyDescent="0.3">
      <c r="A34" t="s">
        <v>238</v>
      </c>
      <c r="B34">
        <v>45.458599999999997</v>
      </c>
      <c r="C34">
        <v>19.110199999999999</v>
      </c>
      <c r="D34">
        <v>33.526400000000002</v>
      </c>
      <c r="E34">
        <v>-9.3999999999999997E-4</v>
      </c>
      <c r="F34">
        <v>-1.65E-3</v>
      </c>
      <c r="G34">
        <v>1.0000000000000001E-5</v>
      </c>
      <c r="H34">
        <v>98.092699999999994</v>
      </c>
      <c r="J34">
        <f t="shared" si="4"/>
        <v>-8.5999999999999998E-4</v>
      </c>
      <c r="K34" s="22">
        <f t="shared" si="5"/>
        <v>-8.6</v>
      </c>
      <c r="L34" s="3"/>
      <c r="N34" s="36">
        <f t="shared" si="11"/>
        <v>33.526400000000002</v>
      </c>
      <c r="O34" s="36">
        <f t="shared" si="12"/>
        <v>0.59607610729881466</v>
      </c>
      <c r="P34" s="36">
        <f t="shared" si="13"/>
        <v>0.60029364368845128</v>
      </c>
      <c r="Q34" s="36">
        <f t="shared" si="14"/>
        <v>0.60659994662396577</v>
      </c>
      <c r="R34" s="36">
        <f t="shared" si="15"/>
        <v>1.8029696976112317</v>
      </c>
      <c r="S34" s="36">
        <f t="shared" si="16"/>
        <v>33.060794537399069</v>
      </c>
      <c r="T34" s="36">
        <f t="shared" si="17"/>
        <v>33.294716183182942</v>
      </c>
      <c r="U34" s="38">
        <f t="shared" si="18"/>
        <v>33.644489279417989</v>
      </c>
      <c r="V34" s="36">
        <f t="shared" si="19"/>
        <v>100</v>
      </c>
    </row>
    <row r="35" spans="1:22" x14ac:dyDescent="0.3">
      <c r="A35" t="s">
        <v>239</v>
      </c>
      <c r="B35">
        <v>40.811199999999999</v>
      </c>
      <c r="C35">
        <v>22.3306</v>
      </c>
      <c r="D35">
        <v>34.643099999999997</v>
      </c>
      <c r="E35">
        <v>3.47E-3</v>
      </c>
      <c r="F35">
        <v>2.9E-4</v>
      </c>
      <c r="G35">
        <v>6.0999999999999997E-4</v>
      </c>
      <c r="H35">
        <v>97.789299999999997</v>
      </c>
      <c r="J35">
        <f t="shared" si="4"/>
        <v>1.4566666666666667E-3</v>
      </c>
      <c r="K35" s="22">
        <f t="shared" si="5"/>
        <v>14.566666666666666</v>
      </c>
      <c r="L35" s="3"/>
      <c r="N35" s="36">
        <f t="shared" si="11"/>
        <v>34.643099999999997</v>
      </c>
      <c r="O35" s="36">
        <f t="shared" si="12"/>
        <v>0.69652526512788515</v>
      </c>
      <c r="P35" s="36">
        <f t="shared" si="13"/>
        <v>0.62028827215756488</v>
      </c>
      <c r="Q35" s="36">
        <f t="shared" si="14"/>
        <v>0.54458500133440091</v>
      </c>
      <c r="R35" s="36">
        <f t="shared" si="15"/>
        <v>1.8613985386198511</v>
      </c>
      <c r="S35" s="36">
        <f t="shared" si="16"/>
        <v>37.419459115097908</v>
      </c>
      <c r="T35" s="36">
        <f t="shared" si="17"/>
        <v>33.323775606780188</v>
      </c>
      <c r="U35" s="38">
        <f t="shared" si="18"/>
        <v>29.256765278121893</v>
      </c>
      <c r="V35" s="36">
        <f t="shared" si="19"/>
        <v>99.999999999999986</v>
      </c>
    </row>
    <row r="36" spans="1:22" x14ac:dyDescent="0.3">
      <c r="A36" t="s">
        <v>240</v>
      </c>
      <c r="B36">
        <v>42.369799999999998</v>
      </c>
      <c r="C36">
        <v>21.453399999999998</v>
      </c>
      <c r="D36">
        <v>34.614800000000002</v>
      </c>
      <c r="E36">
        <v>5.0800000000000003E-3</v>
      </c>
      <c r="F36">
        <v>-2.9199999999999999E-3</v>
      </c>
      <c r="G36">
        <v>-4.0299999999999997E-3</v>
      </c>
      <c r="H36">
        <v>98.436199999999999</v>
      </c>
      <c r="J36">
        <f t="shared" si="4"/>
        <v>-6.2333333333333305E-4</v>
      </c>
      <c r="K36" s="22">
        <f t="shared" si="5"/>
        <v>-6.2333333333333307</v>
      </c>
      <c r="L36" s="3"/>
      <c r="N36" s="36">
        <f t="shared" si="11"/>
        <v>34.614800000000002</v>
      </c>
      <c r="O36" s="36">
        <f t="shared" si="12"/>
        <v>0.66916406737367429</v>
      </c>
      <c r="P36" s="36">
        <f t="shared" si="13"/>
        <v>0.61978155774395705</v>
      </c>
      <c r="Q36" s="36">
        <f t="shared" si="14"/>
        <v>0.56538297304510277</v>
      </c>
      <c r="R36" s="36">
        <f t="shared" si="15"/>
        <v>1.8543285981627342</v>
      </c>
      <c r="S36" s="36">
        <f t="shared" si="16"/>
        <v>36.086595872850204</v>
      </c>
      <c r="T36" s="36">
        <f t="shared" si="17"/>
        <v>33.423502089005993</v>
      </c>
      <c r="U36" s="38">
        <f t="shared" si="18"/>
        <v>30.489902038143796</v>
      </c>
      <c r="V36" s="36">
        <f t="shared" si="19"/>
        <v>99.999999999999986</v>
      </c>
    </row>
    <row r="37" spans="1:22" x14ac:dyDescent="0.3">
      <c r="A37" t="s">
        <v>241</v>
      </c>
      <c r="B37">
        <v>42.859400000000001</v>
      </c>
      <c r="C37">
        <v>21.624300000000002</v>
      </c>
      <c r="D37">
        <v>36.961399999999998</v>
      </c>
      <c r="E37">
        <v>1.6199999999999999E-3</v>
      </c>
      <c r="F37">
        <v>-1.72E-3</v>
      </c>
      <c r="G37">
        <v>2.7699999999999999E-3</v>
      </c>
      <c r="H37">
        <v>101.44799999999999</v>
      </c>
      <c r="J37">
        <f t="shared" si="4"/>
        <v>8.8999999999999984E-4</v>
      </c>
      <c r="K37" s="22">
        <f t="shared" si="5"/>
        <v>8.8999999999999986</v>
      </c>
      <c r="L37" s="3"/>
      <c r="N37" s="36">
        <f t="shared" si="11"/>
        <v>36.961399999999998</v>
      </c>
      <c r="O37" s="36">
        <f t="shared" si="12"/>
        <v>0.67449469744229573</v>
      </c>
      <c r="P37" s="36">
        <f t="shared" si="13"/>
        <v>0.66179767233661591</v>
      </c>
      <c r="Q37" s="36">
        <f t="shared" si="14"/>
        <v>0.57191619962636775</v>
      </c>
      <c r="R37" s="36">
        <f t="shared" si="15"/>
        <v>1.9082085694052795</v>
      </c>
      <c r="S37" s="36">
        <f t="shared" si="16"/>
        <v>35.347011236434795</v>
      </c>
      <c r="T37" s="36">
        <f t="shared" si="17"/>
        <v>34.681621440515521</v>
      </c>
      <c r="U37" s="38">
        <f t="shared" si="18"/>
        <v>29.971367323049684</v>
      </c>
      <c r="V37" s="36">
        <f t="shared" si="19"/>
        <v>100</v>
      </c>
    </row>
    <row r="38" spans="1:22" x14ac:dyDescent="0.3">
      <c r="A38" t="s">
        <v>242</v>
      </c>
      <c r="B38">
        <v>44.137300000000003</v>
      </c>
      <c r="C38">
        <v>20.445799999999998</v>
      </c>
      <c r="D38">
        <v>36.745600000000003</v>
      </c>
      <c r="E38">
        <v>-1E-4</v>
      </c>
      <c r="F38">
        <v>-3.1900000000000001E-3</v>
      </c>
      <c r="G38">
        <v>-2.2599999999999999E-3</v>
      </c>
      <c r="H38">
        <v>101.32299999999999</v>
      </c>
      <c r="J38">
        <f t="shared" si="4"/>
        <v>-1.8499999999999999E-3</v>
      </c>
      <c r="K38" s="22">
        <f t="shared" si="5"/>
        <v>-18.5</v>
      </c>
      <c r="L38" s="3"/>
      <c r="N38" s="36">
        <f t="shared" si="11"/>
        <v>36.745600000000003</v>
      </c>
      <c r="O38" s="36">
        <f t="shared" si="12"/>
        <v>0.63773549594510281</v>
      </c>
      <c r="P38" s="36">
        <f t="shared" si="13"/>
        <v>0.65793375111906893</v>
      </c>
      <c r="Q38" s="36">
        <f t="shared" si="14"/>
        <v>0.58896850813984525</v>
      </c>
      <c r="R38" s="36">
        <f t="shared" si="15"/>
        <v>1.884637755204017</v>
      </c>
      <c r="S38" s="36">
        <f t="shared" si="16"/>
        <v>33.838624647316706</v>
      </c>
      <c r="T38" s="36">
        <f t="shared" si="17"/>
        <v>34.91035607783661</v>
      </c>
      <c r="U38" s="38">
        <f t="shared" si="18"/>
        <v>31.251019274846687</v>
      </c>
      <c r="V38" s="36">
        <f t="shared" si="19"/>
        <v>100</v>
      </c>
    </row>
    <row r="39" spans="1:22" x14ac:dyDescent="0.3">
      <c r="A39" t="s">
        <v>243</v>
      </c>
      <c r="B39">
        <v>43.139800000000001</v>
      </c>
      <c r="C39">
        <v>20.9998</v>
      </c>
      <c r="D39">
        <v>34.547899999999998</v>
      </c>
      <c r="E39">
        <v>4.5599999999999998E-3</v>
      </c>
      <c r="F39">
        <v>3.3E-4</v>
      </c>
      <c r="G39">
        <v>-1.4400000000000001E-3</v>
      </c>
      <c r="H39">
        <v>98.690899999999999</v>
      </c>
      <c r="J39">
        <f t="shared" si="4"/>
        <v>1.15E-3</v>
      </c>
      <c r="K39" s="22">
        <f t="shared" si="5"/>
        <v>11.5</v>
      </c>
      <c r="L39" s="3"/>
      <c r="N39" s="36">
        <f t="shared" si="11"/>
        <v>34.547899999999998</v>
      </c>
      <c r="O39" s="36">
        <f t="shared" si="12"/>
        <v>0.65501559575795376</v>
      </c>
      <c r="P39" s="36">
        <f t="shared" si="13"/>
        <v>0.61858370635631155</v>
      </c>
      <c r="Q39" s="36">
        <f t="shared" si="14"/>
        <v>0.57565785962103022</v>
      </c>
      <c r="R39" s="36">
        <f t="shared" si="15"/>
        <v>1.8492571617352955</v>
      </c>
      <c r="S39" s="36">
        <f t="shared" si="16"/>
        <v>35.420470949713874</v>
      </c>
      <c r="T39" s="36">
        <f t="shared" si="17"/>
        <v>33.45038857526167</v>
      </c>
      <c r="U39" s="38">
        <f t="shared" si="18"/>
        <v>31.12914047502445</v>
      </c>
      <c r="V39" s="36">
        <f t="shared" si="19"/>
        <v>100</v>
      </c>
    </row>
    <row r="40" spans="1:22" x14ac:dyDescent="0.3">
      <c r="A40" t="s">
        <v>244</v>
      </c>
      <c r="B40">
        <v>41.550600000000003</v>
      </c>
      <c r="C40">
        <v>22.728400000000001</v>
      </c>
      <c r="D40">
        <v>37.4968</v>
      </c>
      <c r="E40">
        <v>-1.31E-3</v>
      </c>
      <c r="F40">
        <v>1.5200000000000001E-3</v>
      </c>
      <c r="G40">
        <v>1.6000000000000001E-4</v>
      </c>
      <c r="H40">
        <v>101.776</v>
      </c>
      <c r="J40">
        <f t="shared" si="4"/>
        <v>1.2333333333333337E-4</v>
      </c>
      <c r="K40" s="22">
        <f t="shared" si="5"/>
        <v>1.2333333333333336</v>
      </c>
      <c r="L40" s="3"/>
      <c r="N40" s="36">
        <f t="shared" si="11"/>
        <v>37.4968</v>
      </c>
      <c r="O40" s="36">
        <f t="shared" si="12"/>
        <v>0.70893325015595754</v>
      </c>
      <c r="P40" s="36">
        <f t="shared" si="13"/>
        <v>0.67138406445837062</v>
      </c>
      <c r="Q40" s="36">
        <f t="shared" si="14"/>
        <v>0.5544515612489993</v>
      </c>
      <c r="R40" s="36">
        <f t="shared" si="15"/>
        <v>1.9347688758633275</v>
      </c>
      <c r="S40" s="36">
        <f t="shared" si="16"/>
        <v>36.641753906632346</v>
      </c>
      <c r="T40" s="36">
        <f t="shared" si="17"/>
        <v>34.700995702072547</v>
      </c>
      <c r="U40" s="38">
        <f t="shared" si="18"/>
        <v>28.657250391295104</v>
      </c>
      <c r="V40" s="36">
        <f t="shared" si="19"/>
        <v>100</v>
      </c>
    </row>
    <row r="41" spans="1:22" x14ac:dyDescent="0.3">
      <c r="K41" s="9"/>
      <c r="L41" s="3"/>
    </row>
  </sheetData>
  <conditionalFormatting sqref="K4:K40">
    <cfRule type="cellIs" dxfId="102" priority="1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Charts</vt:lpstr>
      </vt:variant>
      <vt:variant>
        <vt:i4>1</vt:i4>
      </vt:variant>
    </vt:vector>
  </HeadingPairs>
  <TitlesOfParts>
    <vt:vector size="24" baseType="lpstr">
      <vt:lpstr>0404-378</vt:lpstr>
      <vt:lpstr>0404-358</vt:lpstr>
      <vt:lpstr>0404-367.5</vt:lpstr>
      <vt:lpstr>0404-368</vt:lpstr>
      <vt:lpstr>0404-372</vt:lpstr>
      <vt:lpstr>1129-273</vt:lpstr>
      <vt:lpstr>1129-401</vt:lpstr>
      <vt:lpstr>1130-314.5</vt:lpstr>
      <vt:lpstr>1130-222</vt:lpstr>
      <vt:lpstr>1130-328.5</vt:lpstr>
      <vt:lpstr>1135-411</vt:lpstr>
      <vt:lpstr>1135-503.8</vt:lpstr>
      <vt:lpstr>1135-550</vt:lpstr>
      <vt:lpstr>1148-257</vt:lpstr>
      <vt:lpstr>1148-527</vt:lpstr>
      <vt:lpstr>1148-1510.5</vt:lpstr>
      <vt:lpstr>1304-742</vt:lpstr>
      <vt:lpstr>1304-1429</vt:lpstr>
      <vt:lpstr>1304-1685.5</vt:lpstr>
      <vt:lpstr>1304-1751-1</vt:lpstr>
      <vt:lpstr>1304-1754</vt:lpstr>
      <vt:lpstr>Arsenopyrite</vt:lpstr>
      <vt:lpstr>Pyrite</vt:lpstr>
      <vt:lpstr>ASP_graph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Raymond</dc:creator>
  <cp:lastModifiedBy>Luke Raymond</cp:lastModifiedBy>
  <dcterms:created xsi:type="dcterms:W3CDTF">2017-03-20T22:42:12Z</dcterms:created>
  <dcterms:modified xsi:type="dcterms:W3CDTF">2018-08-06T03:34:57Z</dcterms:modified>
</cp:coreProperties>
</file>